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23C6FD1-1504-41B2-AD58-7E7F7963D91C}" xr6:coauthVersionLast="47" xr6:coauthVersionMax="47" xr10:uidLastSave="{00000000-0000-0000-0000-000000000000}"/>
  <bookViews>
    <workbookView xWindow="-108" yWindow="-108" windowWidth="23256" windowHeight="12720" tabRatio="857" firstSheet="6" activeTab="15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8" i="16" l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42" i="16"/>
  <c r="O243" i="16"/>
  <c r="O244" i="16"/>
  <c r="O245" i="16"/>
  <c r="O246" i="16"/>
  <c r="O247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13" i="16"/>
  <c r="O14" i="16"/>
  <c r="O15" i="16"/>
  <c r="O16" i="16"/>
  <c r="O3" i="16"/>
  <c r="O4" i="16"/>
  <c r="O5" i="16"/>
  <c r="O6" i="16"/>
  <c r="O7" i="16"/>
  <c r="O8" i="16"/>
  <c r="O9" i="16"/>
  <c r="O10" i="16"/>
  <c r="O11" i="16"/>
  <c r="O12" i="16"/>
  <c r="O2" i="16"/>
  <c r="K22" i="16" l="1"/>
  <c r="L22" i="16"/>
  <c r="M22" i="16"/>
  <c r="K23" i="16"/>
  <c r="L23" i="16"/>
  <c r="M23" i="16"/>
  <c r="K24" i="16"/>
  <c r="L24" i="16"/>
  <c r="M24" i="16"/>
  <c r="K25" i="16"/>
  <c r="L25" i="16"/>
  <c r="M25" i="16"/>
  <c r="V22" i="16"/>
  <c r="V24" i="16"/>
  <c r="V25" i="16"/>
  <c r="V23" i="16"/>
  <c r="V16" i="16"/>
  <c r="V20" i="16"/>
  <c r="V14" i="16"/>
  <c r="V15" i="16"/>
  <c r="V17" i="16"/>
  <c r="V18" i="16"/>
  <c r="V19" i="16"/>
  <c r="V2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V7" i="16"/>
  <c r="V2" i="16"/>
  <c r="V3" i="16"/>
  <c r="V4" i="16"/>
  <c r="V5" i="16"/>
  <c r="V6" i="16"/>
  <c r="V8" i="16"/>
  <c r="V9" i="16"/>
  <c r="V10" i="16"/>
  <c r="V11" i="16"/>
  <c r="V1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R20" i="12"/>
  <c r="S20" i="12"/>
  <c r="T20" i="12"/>
  <c r="U20" i="12"/>
  <c r="V20" i="12"/>
  <c r="Q21" i="12"/>
  <c r="R21" i="12"/>
  <c r="S21" i="12"/>
  <c r="T21" i="12"/>
  <c r="U21" i="12"/>
  <c r="V21" i="12"/>
  <c r="Q22" i="12"/>
  <c r="R22" i="12"/>
  <c r="S22" i="12"/>
  <c r="T22" i="12"/>
  <c r="U22" i="12"/>
  <c r="V22" i="12"/>
  <c r="L11" i="12"/>
  <c r="M11" i="12"/>
  <c r="N11" i="12"/>
  <c r="O11" i="12"/>
  <c r="Q11" i="12"/>
  <c r="R11" i="12"/>
  <c r="S11" i="12"/>
  <c r="T11" i="12"/>
  <c r="U11" i="12"/>
  <c r="V11" i="12"/>
  <c r="L12" i="12"/>
  <c r="M12" i="12"/>
  <c r="N12" i="12"/>
  <c r="O12" i="12"/>
  <c r="Q12" i="12"/>
  <c r="R12" i="12"/>
  <c r="S12" i="12"/>
  <c r="T12" i="12"/>
  <c r="U12" i="12"/>
  <c r="V12" i="12"/>
  <c r="L13" i="12"/>
  <c r="M13" i="12"/>
  <c r="N13" i="12"/>
  <c r="O13" i="12"/>
  <c r="Q13" i="12"/>
  <c r="R13" i="12"/>
  <c r="S13" i="12"/>
  <c r="T13" i="12"/>
  <c r="U13" i="12"/>
  <c r="V13" i="12"/>
  <c r="L14" i="12"/>
  <c r="M14" i="12"/>
  <c r="N14" i="12"/>
  <c r="O14" i="12"/>
  <c r="Q14" i="12"/>
  <c r="R14" i="12"/>
  <c r="S14" i="12"/>
  <c r="T14" i="12"/>
  <c r="U14" i="12"/>
  <c r="V14" i="12"/>
  <c r="L15" i="12"/>
  <c r="M15" i="12"/>
  <c r="N15" i="12"/>
  <c r="O15" i="12"/>
  <c r="Q15" i="12"/>
  <c r="R15" i="12"/>
  <c r="S15" i="12"/>
  <c r="T15" i="12"/>
  <c r="U15" i="12"/>
  <c r="V15" i="12"/>
  <c r="L16" i="12"/>
  <c r="M16" i="12"/>
  <c r="N16" i="12"/>
  <c r="O16" i="12"/>
  <c r="Q16" i="12"/>
  <c r="R16" i="12"/>
  <c r="S16" i="12"/>
  <c r="T16" i="12"/>
  <c r="U16" i="12"/>
  <c r="V16" i="12"/>
  <c r="L17" i="12"/>
  <c r="M17" i="12"/>
  <c r="N17" i="12"/>
  <c r="O17" i="12"/>
  <c r="Q17" i="12"/>
  <c r="R17" i="12"/>
  <c r="S17" i="12"/>
  <c r="T17" i="12"/>
  <c r="U17" i="12"/>
  <c r="V17" i="12"/>
  <c r="L18" i="12"/>
  <c r="M18" i="12"/>
  <c r="N18" i="12"/>
  <c r="O18" i="12"/>
  <c r="Q18" i="12"/>
  <c r="R18" i="12"/>
  <c r="S18" i="12"/>
  <c r="T18" i="12"/>
  <c r="U18" i="12"/>
  <c r="V18" i="12"/>
  <c r="BC2" i="12"/>
  <c r="BC3" i="12"/>
  <c r="BC4" i="12"/>
  <c r="L2" i="12"/>
  <c r="M2" i="12"/>
  <c r="N2" i="12"/>
  <c r="O2" i="12"/>
  <c r="Q2" i="12"/>
  <c r="R2" i="12"/>
  <c r="S2" i="12"/>
  <c r="T2" i="12"/>
  <c r="U2" i="12"/>
  <c r="V2" i="12"/>
  <c r="L3" i="12"/>
  <c r="M3" i="12"/>
  <c r="N3" i="12"/>
  <c r="O3" i="12"/>
  <c r="Q3" i="12"/>
  <c r="R3" i="12"/>
  <c r="S3" i="12"/>
  <c r="T3" i="12"/>
  <c r="U3" i="12"/>
  <c r="V3" i="12"/>
  <c r="L4" i="12"/>
  <c r="M4" i="12"/>
  <c r="N4" i="12"/>
  <c r="O4" i="12"/>
  <c r="Q4" i="12"/>
  <c r="R4" i="12"/>
  <c r="S4" i="12"/>
  <c r="T4" i="12"/>
  <c r="U4" i="12"/>
  <c r="V4" i="12"/>
  <c r="L5" i="12"/>
  <c r="M5" i="12"/>
  <c r="N5" i="12"/>
  <c r="O5" i="12"/>
  <c r="Q5" i="12"/>
  <c r="BC5" i="12" s="1"/>
  <c r="R5" i="12"/>
  <c r="S5" i="12"/>
  <c r="T5" i="12"/>
  <c r="U5" i="12"/>
  <c r="V5" i="12"/>
  <c r="L6" i="12"/>
  <c r="M6" i="12"/>
  <c r="N6" i="12"/>
  <c r="O6" i="12"/>
  <c r="Q6" i="12"/>
  <c r="BC6" i="12" s="1"/>
  <c r="R6" i="12"/>
  <c r="S6" i="12"/>
  <c r="T6" i="12"/>
  <c r="U6" i="12"/>
  <c r="V6" i="12"/>
  <c r="L7" i="12"/>
  <c r="M7" i="12"/>
  <c r="N7" i="12"/>
  <c r="O7" i="12"/>
  <c r="Q7" i="12"/>
  <c r="BC7" i="12" s="1"/>
  <c r="R7" i="12"/>
  <c r="S7" i="12"/>
  <c r="T7" i="12"/>
  <c r="U7" i="12"/>
  <c r="V7" i="12"/>
  <c r="L8" i="12"/>
  <c r="M8" i="12"/>
  <c r="N8" i="12"/>
  <c r="O8" i="12"/>
  <c r="Q8" i="12"/>
  <c r="BC8" i="12" s="1"/>
  <c r="R8" i="12"/>
  <c r="S8" i="12"/>
  <c r="T8" i="12"/>
  <c r="U8" i="12"/>
  <c r="V8" i="12"/>
  <c r="L9" i="12"/>
  <c r="M9" i="12"/>
  <c r="N9" i="12"/>
  <c r="O9" i="12"/>
  <c r="Q9" i="12"/>
  <c r="BC9" i="12" s="1"/>
  <c r="R9" i="12"/>
  <c r="S9" i="12"/>
  <c r="T9" i="12"/>
  <c r="U9" i="12"/>
  <c r="V9" i="12"/>
  <c r="L10" i="12"/>
  <c r="M10" i="12"/>
  <c r="N10" i="12"/>
  <c r="O10" i="12"/>
  <c r="Q10" i="12"/>
  <c r="BC10" i="12" s="1"/>
  <c r="R10" i="12"/>
  <c r="S10" i="12"/>
  <c r="T10" i="12"/>
  <c r="U10" i="12"/>
  <c r="V10" i="12"/>
  <c r="S54" i="15"/>
  <c r="P54" i="15"/>
  <c r="O55" i="15"/>
  <c r="P55" i="15" s="1"/>
  <c r="R55" i="15"/>
  <c r="S55" i="15" s="1"/>
  <c r="L54" i="15"/>
  <c r="P53" i="15"/>
  <c r="P52" i="15"/>
  <c r="M53" i="15"/>
  <c r="M52" i="15"/>
  <c r="M50" i="15"/>
  <c r="S47" i="15"/>
  <c r="S46" i="15"/>
  <c r="P49" i="15"/>
  <c r="P48" i="15"/>
  <c r="P47" i="15"/>
  <c r="P46" i="15"/>
  <c r="P45" i="15"/>
  <c r="P44" i="15"/>
  <c r="P43" i="15"/>
  <c r="P42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4" i="15"/>
  <c r="M55" i="15"/>
  <c r="M56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M2" i="8"/>
  <c r="O2" i="8"/>
  <c r="Q2" i="8"/>
  <c r="N3" i="8"/>
  <c r="R2" i="8"/>
  <c r="R3" i="8"/>
  <c r="Q4" i="8"/>
  <c r="S2" i="8"/>
  <c r="S3" i="8"/>
  <c r="S4" i="8"/>
  <c r="U2" i="8"/>
  <c r="U3" i="8"/>
  <c r="U4" i="8"/>
  <c r="R5" i="8"/>
  <c r="T4" i="8"/>
  <c r="T5" i="8"/>
  <c r="V2" i="8"/>
  <c r="V3" i="8"/>
  <c r="V4" i="8"/>
  <c r="V5" i="8"/>
  <c r="P4" i="8"/>
  <c r="P5" i="8"/>
  <c r="P6" i="8"/>
  <c r="S6" i="8"/>
  <c r="T6" i="8"/>
  <c r="U6" i="8"/>
  <c r="V6" i="8"/>
  <c r="U7" i="8"/>
  <c r="V7" i="8"/>
  <c r="U8" i="8"/>
  <c r="V8" i="8"/>
  <c r="U9" i="8"/>
  <c r="V9" i="8"/>
  <c r="U10" i="8"/>
  <c r="V10" i="8"/>
  <c r="U11" i="8"/>
  <c r="V11" i="8"/>
  <c r="U12" i="8"/>
  <c r="V12" i="8"/>
  <c r="R7" i="8"/>
  <c r="S7" i="8"/>
  <c r="T7" i="8"/>
  <c r="N5" i="8"/>
  <c r="N6" i="8"/>
  <c r="N7" i="8"/>
  <c r="N8" i="8"/>
  <c r="R8" i="8"/>
  <c r="S8" i="8"/>
  <c r="M4" i="8"/>
  <c r="M5" i="8"/>
  <c r="M6" i="8"/>
  <c r="M7" i="8"/>
  <c r="M8" i="8"/>
  <c r="M9" i="8"/>
  <c r="T9" i="8"/>
  <c r="S10" i="8"/>
  <c r="T10" i="8"/>
  <c r="S11" i="8"/>
  <c r="T11" i="8"/>
  <c r="N10" i="8"/>
  <c r="N11" i="8"/>
  <c r="R10" i="8"/>
  <c r="R11" i="8"/>
  <c r="R12" i="8"/>
  <c r="O4" i="8"/>
  <c r="O5" i="8"/>
  <c r="O6" i="8"/>
  <c r="O7" i="8"/>
  <c r="O8" i="8"/>
  <c r="O9" i="8"/>
  <c r="O10" i="8"/>
  <c r="O11" i="8"/>
  <c r="O12" i="8"/>
  <c r="O13" i="8"/>
  <c r="S13" i="8"/>
  <c r="T13" i="8"/>
  <c r="U13" i="8"/>
  <c r="V13" i="8"/>
  <c r="T14" i="8"/>
  <c r="U14" i="8"/>
  <c r="V14" i="8"/>
  <c r="R14" i="8"/>
  <c r="M11" i="8"/>
  <c r="M12" i="8"/>
  <c r="M13" i="8"/>
  <c r="M14" i="8"/>
  <c r="M15" i="8"/>
  <c r="O15" i="8"/>
  <c r="Q6" i="8"/>
  <c r="Q7" i="8"/>
  <c r="Q8" i="8"/>
  <c r="Q9" i="8"/>
  <c r="Q10" i="8"/>
  <c r="Q11" i="8"/>
  <c r="Q12" i="8"/>
  <c r="Q13" i="8"/>
  <c r="Q14" i="8"/>
  <c r="Q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R19" i="8"/>
  <c r="S19" i="8"/>
  <c r="T19" i="8"/>
  <c r="U19" i="8"/>
  <c r="V19" i="8"/>
  <c r="R20" i="8"/>
  <c r="S20" i="8"/>
  <c r="T20" i="8"/>
  <c r="U20" i="8"/>
  <c r="V20" i="8"/>
  <c r="R21" i="8"/>
  <c r="S21" i="8"/>
  <c r="T21" i="8"/>
  <c r="U21" i="8"/>
  <c r="V21" i="8"/>
  <c r="R22" i="8"/>
  <c r="S22" i="8"/>
  <c r="T22" i="8"/>
  <c r="U22" i="8"/>
  <c r="V22" i="8"/>
  <c r="N13" i="8"/>
  <c r="N14" i="8"/>
  <c r="N15" i="8"/>
  <c r="N16" i="8"/>
  <c r="M17" i="8"/>
  <c r="N17" i="8"/>
  <c r="O17" i="8"/>
  <c r="N18" i="8"/>
  <c r="O18" i="8"/>
  <c r="M19" i="8"/>
  <c r="N19" i="8"/>
  <c r="O19" i="8"/>
  <c r="M20" i="8"/>
  <c r="N20" i="8"/>
  <c r="O20" i="8"/>
  <c r="M21" i="8"/>
  <c r="N21" i="8"/>
  <c r="O21" i="8"/>
  <c r="Q17" i="8"/>
  <c r="Q18" i="8"/>
  <c r="Q19" i="8"/>
  <c r="Q20" i="8"/>
  <c r="Q21" i="8"/>
  <c r="M22" i="8"/>
  <c r="N22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K2" i="6"/>
  <c r="L2" i="6"/>
  <c r="M2" i="6"/>
  <c r="N2" i="6"/>
  <c r="O2" i="6"/>
  <c r="Q2" i="6"/>
  <c r="R2" i="6"/>
  <c r="V2" i="6"/>
  <c r="W2" i="6"/>
  <c r="Y2" i="6"/>
  <c r="AA2" i="6"/>
  <c r="AB2" i="6"/>
  <c r="AA3" i="6"/>
  <c r="AB3" i="6"/>
  <c r="AA4" i="6"/>
  <c r="AB4" i="6"/>
  <c r="AE2" i="6"/>
  <c r="AF2" i="6"/>
  <c r="AG2" i="6"/>
  <c r="AH2" i="6"/>
  <c r="AE3" i="6"/>
  <c r="AF3" i="6"/>
  <c r="AG3" i="6"/>
  <c r="AH3" i="6"/>
  <c r="J2" i="6"/>
  <c r="J3" i="6"/>
  <c r="N3" i="6"/>
  <c r="O3" i="6"/>
  <c r="P3" i="6"/>
  <c r="Q3" i="6"/>
  <c r="R3" i="6"/>
  <c r="S3" i="6"/>
  <c r="T3" i="6"/>
  <c r="U3" i="6"/>
  <c r="V3" i="6"/>
  <c r="W3" i="6"/>
  <c r="X3" i="6"/>
  <c r="Z2" i="6"/>
  <c r="Z3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AE4" i="6"/>
  <c r="AF4" i="6"/>
  <c r="AG4" i="6"/>
  <c r="J5" i="6"/>
  <c r="K5" i="6"/>
  <c r="L5" i="6"/>
  <c r="M5" i="6"/>
  <c r="N5" i="6"/>
  <c r="O5" i="6"/>
  <c r="P5" i="6"/>
  <c r="Q5" i="6"/>
  <c r="R5" i="6"/>
  <c r="S5" i="6"/>
  <c r="T5" i="6"/>
  <c r="U5" i="6"/>
  <c r="X5" i="6"/>
  <c r="Y5" i="6"/>
  <c r="Z5" i="6"/>
  <c r="AA5" i="6"/>
  <c r="AB5" i="6"/>
  <c r="AE5" i="6"/>
  <c r="AF5" i="6"/>
  <c r="AG5" i="6"/>
  <c r="AH5" i="6"/>
  <c r="AE6" i="6"/>
  <c r="AF6" i="6"/>
  <c r="AG6" i="6"/>
  <c r="AH6" i="6"/>
  <c r="AE7" i="6"/>
  <c r="AF7" i="6"/>
  <c r="AG7" i="6"/>
  <c r="AH7" i="6"/>
  <c r="AE8" i="6"/>
  <c r="AF8" i="6"/>
  <c r="AG8" i="6"/>
  <c r="AH8" i="6"/>
  <c r="AE9" i="6"/>
  <c r="AF9" i="6"/>
  <c r="AG9" i="6"/>
  <c r="AH9" i="6"/>
  <c r="AE10" i="6"/>
  <c r="AF10" i="6"/>
  <c r="AG10" i="6"/>
  <c r="AH10" i="6"/>
  <c r="AE11" i="6"/>
  <c r="AF11" i="6"/>
  <c r="AG11" i="6"/>
  <c r="AH11" i="6"/>
  <c r="AE12" i="6"/>
  <c r="AF12" i="6"/>
  <c r="AG12" i="6"/>
  <c r="AH12" i="6"/>
  <c r="J6" i="6"/>
  <c r="K6" i="6"/>
  <c r="L6" i="6"/>
  <c r="M6" i="6"/>
  <c r="N6" i="6"/>
  <c r="O6" i="6"/>
  <c r="P6" i="6"/>
  <c r="Q6" i="6"/>
  <c r="O7" i="6"/>
  <c r="P7" i="6"/>
  <c r="Q7" i="6"/>
  <c r="S6" i="6"/>
  <c r="T6" i="6"/>
  <c r="U6" i="6"/>
  <c r="V6" i="6"/>
  <c r="W6" i="6"/>
  <c r="X6" i="6"/>
  <c r="Y6" i="6"/>
  <c r="Z6" i="6"/>
  <c r="AA6" i="6"/>
  <c r="AB6" i="6"/>
  <c r="J7" i="6"/>
  <c r="K7" i="6"/>
  <c r="L7" i="6"/>
  <c r="M7" i="6"/>
  <c r="R7" i="6"/>
  <c r="S7" i="6"/>
  <c r="T7" i="6"/>
  <c r="U7" i="6"/>
  <c r="V7" i="6"/>
  <c r="W7" i="6"/>
  <c r="X7" i="6"/>
  <c r="Y7" i="6"/>
  <c r="Z7" i="6"/>
  <c r="AA7" i="6"/>
  <c r="AB7" i="6"/>
  <c r="R8" i="6"/>
  <c r="S8" i="6"/>
  <c r="T8" i="6"/>
  <c r="U8" i="6"/>
  <c r="V8" i="6"/>
  <c r="W8" i="6"/>
  <c r="X8" i="6"/>
  <c r="Y8" i="6"/>
  <c r="Z8" i="6"/>
  <c r="AA8" i="6"/>
  <c r="AB8" i="6"/>
  <c r="J8" i="6"/>
  <c r="K8" i="6"/>
  <c r="L8" i="6"/>
  <c r="M8" i="6"/>
  <c r="N8" i="6"/>
  <c r="O8" i="6"/>
  <c r="P8" i="6"/>
  <c r="J9" i="6"/>
  <c r="K9" i="6"/>
  <c r="L9" i="6"/>
  <c r="M9" i="6"/>
  <c r="N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J2" i="6"/>
  <c r="AJ3" i="6"/>
  <c r="AJ4" i="6"/>
  <c r="AJ5" i="6"/>
  <c r="AJ6" i="6"/>
  <c r="AJ7" i="6"/>
  <c r="AJ8" i="6"/>
  <c r="AJ9" i="6"/>
  <c r="AJ10" i="6"/>
  <c r="AJ11" i="6"/>
  <c r="AJ12" i="6"/>
  <c r="AH13" i="6"/>
  <c r="AI13" i="6"/>
  <c r="AJ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E14" i="6"/>
  <c r="AF14" i="6"/>
  <c r="AG14" i="6"/>
  <c r="AH14" i="6"/>
  <c r="AI14" i="6"/>
  <c r="AJ14" i="6"/>
  <c r="AE15" i="6"/>
  <c r="AF15" i="6"/>
  <c r="AG15" i="6"/>
  <c r="AH15" i="6"/>
  <c r="AI15" i="6"/>
  <c r="AJ15" i="6"/>
  <c r="AE16" i="6"/>
  <c r="AF16" i="6"/>
  <c r="AG16" i="6"/>
  <c r="AH16" i="6"/>
  <c r="AI16" i="6"/>
  <c r="AJ16" i="6"/>
  <c r="AE17" i="6"/>
  <c r="AF17" i="6"/>
  <c r="AG17" i="6"/>
  <c r="AH17" i="6"/>
  <c r="AI17" i="6"/>
  <c r="AJ17" i="6"/>
  <c r="AE18" i="6"/>
  <c r="AF18" i="6"/>
  <c r="AG18" i="6"/>
  <c r="AH18" i="6"/>
  <c r="AI18" i="6"/>
  <c r="AJ18" i="6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D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M2" i="4"/>
  <c r="O2" i="4"/>
  <c r="U2" i="4"/>
  <c r="V2" i="4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L3" i="4"/>
  <c r="N3" i="4"/>
  <c r="O3" i="4"/>
  <c r="S2" i="4"/>
  <c r="S3" i="4"/>
  <c r="R4" i="4"/>
  <c r="K4" i="4"/>
  <c r="K5" i="4"/>
  <c r="Q5" i="4"/>
  <c r="R5" i="4"/>
  <c r="T4" i="4"/>
  <c r="T5" i="4"/>
  <c r="L5" i="4"/>
  <c r="L6" i="4"/>
  <c r="N6" i="4"/>
  <c r="P4" i="4"/>
  <c r="P5" i="4"/>
  <c r="P6" i="4"/>
  <c r="R6" i="4"/>
  <c r="S6" i="4"/>
  <c r="U6" i="4"/>
  <c r="V6" i="4"/>
  <c r="M6" i="4"/>
  <c r="M7" i="4"/>
  <c r="O7" i="4"/>
  <c r="R7" i="4"/>
  <c r="S7" i="4"/>
  <c r="T7" i="4"/>
  <c r="U7" i="4"/>
  <c r="V7" i="4"/>
  <c r="L8" i="4"/>
  <c r="N8" i="4"/>
  <c r="Q7" i="4"/>
  <c r="Q8" i="4"/>
  <c r="S8" i="4"/>
  <c r="T8" i="4"/>
  <c r="U8" i="4"/>
  <c r="K7" i="4"/>
  <c r="K8" i="4"/>
  <c r="K9" i="4"/>
  <c r="M9" i="4"/>
  <c r="N9" i="4"/>
  <c r="O9" i="4"/>
  <c r="P9" i="4"/>
  <c r="Q9" i="4"/>
  <c r="S9" i="4"/>
  <c r="T9" i="4"/>
  <c r="V9" i="4"/>
  <c r="W9" i="4"/>
  <c r="X9" i="4"/>
  <c r="K10" i="4"/>
  <c r="L10" i="4"/>
  <c r="M10" i="4"/>
  <c r="N10" i="4"/>
  <c r="O10" i="4"/>
  <c r="P10" i="4"/>
  <c r="Q10" i="4"/>
  <c r="R10" i="4"/>
  <c r="S10" i="4"/>
  <c r="U10" i="4"/>
  <c r="V10" i="4"/>
  <c r="W10" i="4"/>
  <c r="X10" i="4"/>
  <c r="L11" i="4"/>
  <c r="M11" i="4"/>
  <c r="N11" i="4"/>
  <c r="O11" i="4"/>
  <c r="P11" i="4"/>
  <c r="Q11" i="4"/>
  <c r="R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T15" i="4"/>
  <c r="U15" i="4"/>
  <c r="V15" i="4"/>
  <c r="W15" i="4"/>
  <c r="K15" i="4"/>
  <c r="L15" i="4"/>
  <c r="M15" i="4"/>
  <c r="N15" i="4"/>
  <c r="O15" i="4"/>
  <c r="P15" i="4"/>
  <c r="Q15" i="4"/>
  <c r="R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9" i="2"/>
  <c r="I20" i="2"/>
  <c r="I21" i="2"/>
  <c r="K42" i="16"/>
  <c r="L42" i="16"/>
  <c r="M42" i="16"/>
  <c r="K43" i="16"/>
  <c r="L43" i="16"/>
  <c r="M43" i="16"/>
  <c r="K44" i="16"/>
  <c r="L44" i="16"/>
  <c r="M44" i="16"/>
  <c r="K45" i="16"/>
  <c r="L45" i="16"/>
  <c r="M45" i="16"/>
  <c r="V44" i="16"/>
  <c r="V42" i="16"/>
  <c r="V43" i="16"/>
  <c r="V45" i="16"/>
  <c r="V34" i="16"/>
  <c r="V35" i="16"/>
  <c r="V36" i="16"/>
  <c r="V37" i="16"/>
  <c r="V38" i="16"/>
  <c r="V39" i="16"/>
  <c r="V40" i="16"/>
  <c r="V41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V26" i="16"/>
  <c r="V27" i="16"/>
  <c r="V28" i="16"/>
  <c r="V29" i="16"/>
  <c r="V30" i="16"/>
  <c r="V31" i="16"/>
  <c r="V32" i="16"/>
  <c r="V33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BC40" i="12"/>
  <c r="L32" i="12"/>
  <c r="M32" i="12"/>
  <c r="N32" i="12"/>
  <c r="O32" i="12"/>
  <c r="Q32" i="12"/>
  <c r="R32" i="12"/>
  <c r="S32" i="12"/>
  <c r="T32" i="12"/>
  <c r="U32" i="12"/>
  <c r="L33" i="12"/>
  <c r="M33" i="12"/>
  <c r="N33" i="12"/>
  <c r="O33" i="12"/>
  <c r="Q33" i="12"/>
  <c r="BC33" i="12" s="1"/>
  <c r="R33" i="12"/>
  <c r="S33" i="12"/>
  <c r="T33" i="12"/>
  <c r="U33" i="12"/>
  <c r="L34" i="12"/>
  <c r="M34" i="12"/>
  <c r="N34" i="12"/>
  <c r="O34" i="12"/>
  <c r="Q34" i="12"/>
  <c r="R34" i="12"/>
  <c r="S34" i="12"/>
  <c r="T34" i="12"/>
  <c r="U34" i="12"/>
  <c r="L35" i="12"/>
  <c r="M35" i="12"/>
  <c r="N35" i="12"/>
  <c r="O35" i="12"/>
  <c r="Q35" i="12"/>
  <c r="R35" i="12"/>
  <c r="S35" i="12"/>
  <c r="T35" i="12"/>
  <c r="U35" i="12"/>
  <c r="L36" i="12"/>
  <c r="M36" i="12"/>
  <c r="N36" i="12"/>
  <c r="O36" i="12"/>
  <c r="Q36" i="12"/>
  <c r="R36" i="12"/>
  <c r="S36" i="12"/>
  <c r="T36" i="12"/>
  <c r="U36" i="12"/>
  <c r="L37" i="12"/>
  <c r="M37" i="12"/>
  <c r="N37" i="12"/>
  <c r="O37" i="12"/>
  <c r="Q37" i="12"/>
  <c r="R37" i="12"/>
  <c r="S37" i="12"/>
  <c r="T37" i="12"/>
  <c r="U37" i="12"/>
  <c r="L38" i="12"/>
  <c r="M38" i="12"/>
  <c r="N38" i="12"/>
  <c r="O38" i="12"/>
  <c r="Q38" i="12"/>
  <c r="R38" i="12"/>
  <c r="S38" i="12"/>
  <c r="T38" i="12"/>
  <c r="U38" i="12"/>
  <c r="L39" i="12"/>
  <c r="M39" i="12"/>
  <c r="N39" i="12"/>
  <c r="O39" i="12"/>
  <c r="Q39" i="12"/>
  <c r="BC39" i="12" s="1"/>
  <c r="R39" i="12"/>
  <c r="S39" i="12"/>
  <c r="T39" i="12"/>
  <c r="U39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BC32" i="12"/>
  <c r="BC34" i="12"/>
  <c r="BC35" i="12"/>
  <c r="BC36" i="12"/>
  <c r="BC37" i="12"/>
  <c r="BC38" i="12"/>
  <c r="L23" i="12"/>
  <c r="M23" i="12"/>
  <c r="N23" i="12"/>
  <c r="O23" i="12"/>
  <c r="Q23" i="12"/>
  <c r="BC23" i="12" s="1"/>
  <c r="R23" i="12"/>
  <c r="S23" i="12"/>
  <c r="T23" i="12"/>
  <c r="U23" i="12"/>
  <c r="L24" i="12"/>
  <c r="M24" i="12"/>
  <c r="N24" i="12"/>
  <c r="O24" i="12"/>
  <c r="Q24" i="12"/>
  <c r="BC24" i="12" s="1"/>
  <c r="R24" i="12"/>
  <c r="S24" i="12"/>
  <c r="T24" i="12"/>
  <c r="U24" i="12"/>
  <c r="L25" i="12"/>
  <c r="M25" i="12"/>
  <c r="N25" i="12"/>
  <c r="O25" i="12"/>
  <c r="Q25" i="12"/>
  <c r="BC25" i="12" s="1"/>
  <c r="R25" i="12"/>
  <c r="S25" i="12"/>
  <c r="T25" i="12"/>
  <c r="U25" i="12"/>
  <c r="L26" i="12"/>
  <c r="M26" i="12"/>
  <c r="N26" i="12"/>
  <c r="O26" i="12"/>
  <c r="Q26" i="12"/>
  <c r="BC26" i="12" s="1"/>
  <c r="R26" i="12"/>
  <c r="S26" i="12"/>
  <c r="T26" i="12"/>
  <c r="U26" i="12"/>
  <c r="L27" i="12"/>
  <c r="M27" i="12"/>
  <c r="N27" i="12"/>
  <c r="O27" i="12"/>
  <c r="Q27" i="12"/>
  <c r="BC27" i="12" s="1"/>
  <c r="R27" i="12"/>
  <c r="S27" i="12"/>
  <c r="T27" i="12"/>
  <c r="U27" i="12"/>
  <c r="L28" i="12"/>
  <c r="M28" i="12"/>
  <c r="N28" i="12"/>
  <c r="O28" i="12"/>
  <c r="Q28" i="12"/>
  <c r="BC28" i="12" s="1"/>
  <c r="R28" i="12"/>
  <c r="S28" i="12"/>
  <c r="T28" i="12"/>
  <c r="U28" i="12"/>
  <c r="L29" i="12"/>
  <c r="M29" i="12"/>
  <c r="N29" i="12"/>
  <c r="O29" i="12"/>
  <c r="Q29" i="12"/>
  <c r="BC29" i="12" s="1"/>
  <c r="R29" i="12"/>
  <c r="S29" i="12"/>
  <c r="T29" i="12"/>
  <c r="U29" i="12"/>
  <c r="L30" i="12"/>
  <c r="M30" i="12"/>
  <c r="N30" i="12"/>
  <c r="O30" i="12"/>
  <c r="Q30" i="12"/>
  <c r="BC30" i="12" s="1"/>
  <c r="R30" i="12"/>
  <c r="S30" i="12"/>
  <c r="T30" i="12"/>
  <c r="U30" i="12"/>
  <c r="L31" i="12"/>
  <c r="M31" i="12"/>
  <c r="N31" i="12"/>
  <c r="O31" i="12"/>
  <c r="Q31" i="12"/>
  <c r="BC31" i="12" s="1"/>
  <c r="R31" i="12"/>
  <c r="S31" i="12"/>
  <c r="T31" i="12"/>
  <c r="U31" i="12"/>
  <c r="S87" i="15"/>
  <c r="S86" i="15"/>
  <c r="P95" i="15"/>
  <c r="P94" i="15"/>
  <c r="P93" i="15"/>
  <c r="P92" i="15"/>
  <c r="P91" i="15"/>
  <c r="P90" i="15"/>
  <c r="P89" i="15"/>
  <c r="P88" i="15"/>
  <c r="P87" i="15"/>
  <c r="P86" i="15"/>
  <c r="P85" i="15"/>
  <c r="P84" i="15"/>
  <c r="P83" i="15"/>
  <c r="P82" i="15"/>
  <c r="P81" i="15"/>
  <c r="P80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I59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71" i="15"/>
  <c r="I58" i="15"/>
  <c r="I60" i="15"/>
  <c r="I61" i="15"/>
  <c r="I62" i="15"/>
  <c r="I63" i="15"/>
  <c r="I64" i="15"/>
  <c r="I65" i="15"/>
  <c r="I66" i="15"/>
  <c r="I67" i="15"/>
  <c r="I68" i="15"/>
  <c r="I69" i="15"/>
  <c r="I70" i="15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9" i="9"/>
  <c r="G120" i="9"/>
  <c r="G121" i="9"/>
  <c r="G122" i="9"/>
  <c r="G123" i="9"/>
  <c r="G124" i="9"/>
  <c r="G127" i="9"/>
  <c r="G128" i="9"/>
  <c r="N25" i="8"/>
  <c r="O25" i="8"/>
  <c r="N26" i="8"/>
  <c r="O26" i="8"/>
  <c r="N27" i="8"/>
  <c r="O27" i="8"/>
  <c r="N28" i="8"/>
  <c r="O28" i="8"/>
  <c r="T25" i="8"/>
  <c r="R26" i="8"/>
  <c r="M25" i="8"/>
  <c r="M26" i="8"/>
  <c r="M27" i="8"/>
  <c r="Q27" i="8"/>
  <c r="Q28" i="8"/>
  <c r="S27" i="8"/>
  <c r="S28" i="8"/>
  <c r="S29" i="8"/>
  <c r="N30" i="8"/>
  <c r="P28" i="8"/>
  <c r="P29" i="8"/>
  <c r="P30" i="8"/>
  <c r="R30" i="8"/>
  <c r="S30" i="8"/>
  <c r="M29" i="8"/>
  <c r="M30" i="8"/>
  <c r="M31" i="8"/>
  <c r="O30" i="8"/>
  <c r="O31" i="8"/>
  <c r="Q31" i="8"/>
  <c r="R31" i="8"/>
  <c r="M32" i="8"/>
  <c r="N32" i="8"/>
  <c r="M33" i="8"/>
  <c r="N33" i="8"/>
  <c r="P32" i="8"/>
  <c r="Q32" i="8"/>
  <c r="R32" i="8"/>
  <c r="T30" i="8"/>
  <c r="T31" i="8"/>
  <c r="T32" i="8"/>
  <c r="P33" i="8"/>
  <c r="Q33" i="8"/>
  <c r="R33" i="8"/>
  <c r="S33" i="8"/>
  <c r="T33" i="8"/>
  <c r="P34" i="8"/>
  <c r="Q34" i="8"/>
  <c r="R34" i="8"/>
  <c r="S34" i="8"/>
  <c r="T34" i="8"/>
  <c r="P35" i="8"/>
  <c r="Q35" i="8"/>
  <c r="R35" i="8"/>
  <c r="S35" i="8"/>
  <c r="T35" i="8"/>
  <c r="N34" i="8"/>
  <c r="O34" i="8"/>
  <c r="M35" i="8"/>
  <c r="N35" i="8"/>
  <c r="O36" i="8"/>
  <c r="P36" i="8"/>
  <c r="Q36" i="8"/>
  <c r="R36" i="8"/>
  <c r="S36" i="8"/>
  <c r="T36" i="8"/>
  <c r="M37" i="8"/>
  <c r="N37" i="8"/>
  <c r="O37" i="8"/>
  <c r="P37" i="8"/>
  <c r="Q37" i="8"/>
  <c r="R37" i="8"/>
  <c r="S37" i="8"/>
  <c r="T37" i="8"/>
  <c r="U37" i="8"/>
  <c r="O38" i="8"/>
  <c r="P38" i="8"/>
  <c r="Q38" i="8"/>
  <c r="R38" i="8"/>
  <c r="S38" i="8"/>
  <c r="T38" i="8"/>
  <c r="U38" i="8"/>
  <c r="M39" i="8"/>
  <c r="N39" i="8"/>
  <c r="O39" i="8"/>
  <c r="P39" i="8"/>
  <c r="Q39" i="8"/>
  <c r="R39" i="8"/>
  <c r="S39" i="8"/>
  <c r="T39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M40" i="8"/>
  <c r="N40" i="8"/>
  <c r="O40" i="8"/>
  <c r="P40" i="8"/>
  <c r="Q40" i="8"/>
  <c r="R40" i="8"/>
  <c r="S40" i="8"/>
  <c r="T40" i="8"/>
  <c r="U40" i="8"/>
  <c r="M41" i="8"/>
  <c r="N41" i="8"/>
  <c r="O41" i="8"/>
  <c r="P41" i="8"/>
  <c r="Q41" i="8"/>
  <c r="R41" i="8"/>
  <c r="S41" i="8"/>
  <c r="T41" i="8"/>
  <c r="U41" i="8"/>
  <c r="M42" i="8"/>
  <c r="N42" i="8"/>
  <c r="O42" i="8"/>
  <c r="P42" i="8"/>
  <c r="Q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V43" i="8"/>
  <c r="G25" i="8"/>
  <c r="G26" i="8"/>
  <c r="G27" i="8"/>
  <c r="G28" i="8"/>
  <c r="G29" i="8"/>
  <c r="G30" i="8"/>
  <c r="G31" i="8"/>
  <c r="G32" i="8"/>
  <c r="G33" i="8"/>
  <c r="G34" i="8"/>
  <c r="G35" i="8"/>
  <c r="G36" i="8"/>
  <c r="G38" i="8"/>
  <c r="G39" i="8"/>
  <c r="G41" i="8"/>
  <c r="G43" i="8"/>
  <c r="G25" i="7"/>
  <c r="G26" i="7"/>
  <c r="G27" i="7"/>
  <c r="G28" i="7"/>
  <c r="G29" i="7"/>
  <c r="G30" i="7"/>
  <c r="G31" i="7"/>
  <c r="G32" i="7"/>
  <c r="G33" i="7"/>
  <c r="G34" i="7"/>
  <c r="G35" i="7"/>
  <c r="G36" i="7"/>
  <c r="G38" i="7"/>
  <c r="G39" i="7"/>
  <c r="G41" i="7"/>
  <c r="G42" i="7"/>
  <c r="G43" i="7"/>
  <c r="L25" i="6"/>
  <c r="M25" i="6"/>
  <c r="N25" i="6"/>
  <c r="O25" i="6"/>
  <c r="P25" i="6"/>
  <c r="Q25" i="6"/>
  <c r="R25" i="6"/>
  <c r="S25" i="6"/>
  <c r="T25" i="6"/>
  <c r="X25" i="6"/>
  <c r="Y25" i="6"/>
  <c r="Z25" i="6"/>
  <c r="AA25" i="6"/>
  <c r="AB25" i="6"/>
  <c r="AC25" i="6"/>
  <c r="AD25" i="6"/>
  <c r="AE25" i="6"/>
  <c r="AF25" i="6"/>
  <c r="AG25" i="6"/>
  <c r="AC26" i="6"/>
  <c r="AD26" i="6"/>
  <c r="AE26" i="6"/>
  <c r="AF26" i="6"/>
  <c r="AG26" i="6"/>
  <c r="I25" i="6"/>
  <c r="I26" i="6"/>
  <c r="K25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Z26" i="6"/>
  <c r="AA26" i="6"/>
  <c r="Y27" i="6"/>
  <c r="Z27" i="6"/>
  <c r="AA27" i="6"/>
  <c r="Y28" i="6"/>
  <c r="Z28" i="6"/>
  <c r="AA28" i="6"/>
  <c r="AB27" i="6"/>
  <c r="AC27" i="6"/>
  <c r="AD27" i="6"/>
  <c r="AE27" i="6"/>
  <c r="AF27" i="6"/>
  <c r="AG27" i="6"/>
  <c r="AB28" i="6"/>
  <c r="AC28" i="6"/>
  <c r="AD28" i="6"/>
  <c r="AE28" i="6"/>
  <c r="AF28" i="6"/>
  <c r="AG28" i="6"/>
  <c r="AB29" i="6"/>
  <c r="AC29" i="6"/>
  <c r="AD29" i="6"/>
  <c r="AE29" i="6"/>
  <c r="AF29" i="6"/>
  <c r="AG29" i="6"/>
  <c r="L28" i="6"/>
  <c r="M28" i="6"/>
  <c r="N28" i="6"/>
  <c r="O28" i="6"/>
  <c r="P28" i="6"/>
  <c r="Q28" i="6"/>
  <c r="R28" i="6"/>
  <c r="T28" i="6"/>
  <c r="U28" i="6"/>
  <c r="V28" i="6"/>
  <c r="W28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J25" i="6"/>
  <c r="J26" i="6"/>
  <c r="J27" i="6"/>
  <c r="J28" i="6"/>
  <c r="J29" i="6"/>
  <c r="J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AA30" i="6"/>
  <c r="AB30" i="6"/>
  <c r="AC30" i="6"/>
  <c r="AD30" i="6"/>
  <c r="AE30" i="6"/>
  <c r="AF30" i="6"/>
  <c r="AG30" i="6"/>
  <c r="AJ25" i="6"/>
  <c r="AJ26" i="6"/>
  <c r="AJ27" i="6"/>
  <c r="AJ28" i="6"/>
  <c r="AJ29" i="6"/>
  <c r="AJ30" i="6"/>
  <c r="I28" i="6"/>
  <c r="I29" i="6"/>
  <c r="I30" i="6"/>
  <c r="I31" i="6"/>
  <c r="K28" i="6"/>
  <c r="K29" i="6"/>
  <c r="K30" i="6"/>
  <c r="K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I32" i="6"/>
  <c r="J32" i="6"/>
  <c r="K32" i="6"/>
  <c r="L32" i="6"/>
  <c r="M32" i="6"/>
  <c r="N32" i="6"/>
  <c r="O32" i="6"/>
  <c r="P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H25" i="6"/>
  <c r="AH26" i="6"/>
  <c r="AH27" i="6"/>
  <c r="AH28" i="6"/>
  <c r="AH29" i="6"/>
  <c r="AH30" i="6"/>
  <c r="AH31" i="6"/>
  <c r="AH32" i="6"/>
  <c r="AI32" i="6"/>
  <c r="AJ32" i="6"/>
  <c r="AI33" i="6"/>
  <c r="AJ33" i="6"/>
  <c r="AI34" i="6"/>
  <c r="AJ34" i="6"/>
  <c r="I33" i="6"/>
  <c r="J33" i="6"/>
  <c r="K33" i="6"/>
  <c r="L33" i="6"/>
  <c r="M33" i="6"/>
  <c r="N33" i="6"/>
  <c r="O33" i="6"/>
  <c r="P33" i="6"/>
  <c r="Q33" i="6"/>
  <c r="R33" i="6"/>
  <c r="S33" i="6"/>
  <c r="U33" i="6"/>
  <c r="V33" i="6"/>
  <c r="W33" i="6"/>
  <c r="X33" i="6"/>
  <c r="Y33" i="6"/>
  <c r="Z33" i="6"/>
  <c r="AA33" i="6"/>
  <c r="AB33" i="6"/>
  <c r="AC33" i="6"/>
  <c r="AD33" i="6"/>
  <c r="AG33" i="6"/>
  <c r="AH33" i="6"/>
  <c r="I34" i="6"/>
  <c r="J34" i="6"/>
  <c r="K34" i="6"/>
  <c r="L34" i="6"/>
  <c r="M34" i="6"/>
  <c r="N34" i="6"/>
  <c r="O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E35" i="6"/>
  <c r="AF35" i="6"/>
  <c r="AG35" i="6"/>
  <c r="AH35" i="6"/>
  <c r="AI35" i="6"/>
  <c r="AJ35" i="6"/>
  <c r="I36" i="6"/>
  <c r="J36" i="6"/>
  <c r="K36" i="6"/>
  <c r="L36" i="6"/>
  <c r="M36" i="6"/>
  <c r="N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G25" i="6"/>
  <c r="G26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3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40" i="5"/>
  <c r="G41" i="5"/>
  <c r="G43" i="5"/>
  <c r="L19" i="4"/>
  <c r="M19" i="4"/>
  <c r="L20" i="4"/>
  <c r="M20" i="4"/>
  <c r="P19" i="4"/>
  <c r="Q19" i="4"/>
  <c r="O20" i="4"/>
  <c r="R20" i="4"/>
  <c r="V20" i="4"/>
  <c r="X19" i="4"/>
  <c r="X20" i="4"/>
  <c r="S21" i="4"/>
  <c r="U21" i="4"/>
  <c r="W21" i="4"/>
  <c r="X21" i="4"/>
  <c r="W22" i="4"/>
  <c r="X22" i="4"/>
  <c r="W23" i="4"/>
  <c r="X23" i="4"/>
  <c r="L22" i="4"/>
  <c r="M22" i="4"/>
  <c r="O22" i="4"/>
  <c r="P23" i="4"/>
  <c r="T23" i="4"/>
  <c r="L24" i="4"/>
  <c r="N23" i="4"/>
  <c r="N24" i="4"/>
  <c r="Q23" i="4"/>
  <c r="Q24" i="4"/>
  <c r="S23" i="4"/>
  <c r="S24" i="4"/>
  <c r="T24" i="4"/>
  <c r="U24" i="4"/>
  <c r="V24" i="4"/>
  <c r="W24" i="4"/>
  <c r="X24" i="4"/>
  <c r="T25" i="4"/>
  <c r="U25" i="4"/>
  <c r="V25" i="4"/>
  <c r="W25" i="4"/>
  <c r="X25" i="4"/>
  <c r="N25" i="4"/>
  <c r="O25" i="4"/>
  <c r="P25" i="4"/>
  <c r="R24" i="4"/>
  <c r="R25" i="4"/>
  <c r="M26" i="4"/>
  <c r="N26" i="4"/>
  <c r="O26" i="4"/>
  <c r="P26" i="4"/>
  <c r="Q26" i="4"/>
  <c r="R26" i="4"/>
  <c r="S26" i="4"/>
  <c r="T26" i="4"/>
  <c r="U26" i="4"/>
  <c r="V26" i="4"/>
  <c r="W26" i="4"/>
  <c r="X26" i="4"/>
  <c r="M27" i="4"/>
  <c r="N27" i="4"/>
  <c r="O27" i="4"/>
  <c r="P27" i="4"/>
  <c r="Q27" i="4"/>
  <c r="R27" i="4"/>
  <c r="S27" i="4"/>
  <c r="T27" i="4"/>
  <c r="U27" i="4"/>
  <c r="V27" i="4"/>
  <c r="W27" i="4"/>
  <c r="X27" i="4"/>
  <c r="K21" i="4"/>
  <c r="K22" i="4"/>
  <c r="K23" i="4"/>
  <c r="K24" i="4"/>
  <c r="K25" i="4"/>
  <c r="K26" i="4"/>
  <c r="K27" i="4"/>
  <c r="K28" i="4"/>
  <c r="M28" i="4"/>
  <c r="N28" i="4"/>
  <c r="O28" i="4"/>
  <c r="P28" i="4"/>
  <c r="Q28" i="4"/>
  <c r="R28" i="4"/>
  <c r="S28" i="4"/>
  <c r="T28" i="4"/>
  <c r="U28" i="4"/>
  <c r="V28" i="4"/>
  <c r="W28" i="4"/>
  <c r="L26" i="4"/>
  <c r="L27" i="4"/>
  <c r="L28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23" i="2"/>
  <c r="I24" i="2"/>
  <c r="I25" i="2"/>
  <c r="I26" i="2"/>
  <c r="I27" i="2"/>
  <c r="I28" i="2"/>
  <c r="I29" i="2"/>
  <c r="I30" i="2"/>
  <c r="I32" i="2"/>
  <c r="I34" i="2"/>
  <c r="I35" i="2"/>
  <c r="I36" i="2"/>
  <c r="I37" i="2"/>
  <c r="I38" i="2"/>
  <c r="I39" i="2"/>
  <c r="I40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44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1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1" i="2"/>
  <c r="I272" i="2"/>
  <c r="I273" i="2"/>
  <c r="I274" i="2"/>
  <c r="I275" i="2"/>
  <c r="I276" i="2"/>
  <c r="I277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60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4" i="8"/>
  <c r="G485" i="8"/>
  <c r="G486" i="8"/>
  <c r="G487" i="8"/>
  <c r="G488" i="8"/>
  <c r="G489" i="8"/>
  <c r="G490" i="8"/>
  <c r="G491" i="8"/>
  <c r="G492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1" i="8"/>
  <c r="G512" i="8"/>
  <c r="G513" i="8"/>
  <c r="G514" i="8"/>
  <c r="G515" i="8"/>
  <c r="G516" i="8"/>
  <c r="G517" i="8"/>
  <c r="G519" i="8"/>
  <c r="G521" i="8"/>
  <c r="G522" i="8"/>
  <c r="G523" i="8"/>
  <c r="G524" i="8"/>
  <c r="G525" i="8"/>
  <c r="G526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2" i="8"/>
  <c r="G543" i="8"/>
  <c r="G544" i="8"/>
  <c r="G545" i="8"/>
  <c r="G546" i="8"/>
  <c r="G547" i="8"/>
  <c r="G548" i="8"/>
  <c r="G549" i="8"/>
  <c r="G550" i="8"/>
  <c r="G551" i="8"/>
  <c r="G553" i="8"/>
  <c r="G554" i="8"/>
  <c r="G556" i="8"/>
  <c r="G557" i="8"/>
  <c r="G558" i="8"/>
  <c r="G559" i="8"/>
  <c r="G560" i="8"/>
  <c r="G561" i="8"/>
  <c r="G562" i="8"/>
  <c r="G564" i="8"/>
  <c r="G565" i="8"/>
  <c r="G567" i="8"/>
  <c r="G568" i="8"/>
  <c r="G569" i="8"/>
  <c r="G570" i="8"/>
  <c r="G571" i="8"/>
  <c r="G572" i="8"/>
  <c r="G573" i="8"/>
  <c r="G574" i="8"/>
  <c r="G576" i="8"/>
  <c r="G577" i="8"/>
  <c r="G578" i="8"/>
  <c r="G579" i="8"/>
  <c r="G580" i="8"/>
  <c r="G582" i="8"/>
  <c r="G583" i="8"/>
  <c r="G584" i="8"/>
  <c r="G585" i="8"/>
  <c r="G586" i="8"/>
  <c r="G587" i="8"/>
  <c r="G588" i="8"/>
  <c r="G589" i="8"/>
  <c r="G590" i="8"/>
  <c r="G592" i="8"/>
  <c r="G594" i="8"/>
  <c r="G595" i="8"/>
  <c r="G596" i="8"/>
  <c r="G597" i="8"/>
  <c r="G598" i="8"/>
  <c r="G599" i="8"/>
  <c r="G600" i="8"/>
  <c r="G601" i="8"/>
  <c r="G602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2" i="8"/>
  <c r="G283" i="8"/>
  <c r="G284" i="8"/>
  <c r="G285" i="8"/>
  <c r="G286" i="8"/>
  <c r="G28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6" i="8"/>
  <c r="G137" i="8"/>
  <c r="G138" i="8"/>
  <c r="G139" i="8"/>
  <c r="G140" i="8"/>
  <c r="R68" i="8"/>
  <c r="S68" i="8"/>
  <c r="T68" i="8"/>
  <c r="M69" i="8"/>
  <c r="Q69" i="8"/>
  <c r="R70" i="8"/>
  <c r="S70" i="8"/>
  <c r="N69" i="8"/>
  <c r="N70" i="8"/>
  <c r="N71" i="8"/>
  <c r="N72" i="8"/>
  <c r="P68" i="8"/>
  <c r="P69" i="8"/>
  <c r="P70" i="8"/>
  <c r="P71" i="8"/>
  <c r="P72" i="8"/>
  <c r="T71" i="8"/>
  <c r="T72" i="8"/>
  <c r="R73" i="8"/>
  <c r="O68" i="8"/>
  <c r="O69" i="8"/>
  <c r="O70" i="8"/>
  <c r="O71" i="8"/>
  <c r="O72" i="8"/>
  <c r="O73" i="8"/>
  <c r="O74" i="8"/>
  <c r="O75" i="8"/>
  <c r="P74" i="8"/>
  <c r="P75" i="8"/>
  <c r="P76" i="8"/>
  <c r="P77" i="8"/>
  <c r="M71" i="8"/>
  <c r="M72" i="8"/>
  <c r="M73" i="8"/>
  <c r="M74" i="8"/>
  <c r="M75" i="8"/>
  <c r="M76" i="8"/>
  <c r="M77" i="8"/>
  <c r="M78" i="8"/>
  <c r="M79" i="8"/>
  <c r="P79" i="8"/>
  <c r="P80" i="8"/>
  <c r="S72" i="8"/>
  <c r="S73" i="8"/>
  <c r="S74" i="8"/>
  <c r="S75" i="8"/>
  <c r="S76" i="8"/>
  <c r="S77" i="8"/>
  <c r="S78" i="8"/>
  <c r="S79" i="8"/>
  <c r="S80" i="8"/>
  <c r="M81" i="8"/>
  <c r="Q72" i="8"/>
  <c r="Q73" i="8"/>
  <c r="Q74" i="8"/>
  <c r="Q75" i="8"/>
  <c r="Q76" i="8"/>
  <c r="Q77" i="8"/>
  <c r="Q78" i="8"/>
  <c r="Q79" i="8"/>
  <c r="Q80" i="8"/>
  <c r="Q81" i="8"/>
  <c r="P82" i="8"/>
  <c r="Q82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O80" i="8"/>
  <c r="O81" i="8"/>
  <c r="O82" i="8"/>
  <c r="O83" i="8"/>
  <c r="O84" i="8"/>
  <c r="O85" i="8"/>
  <c r="O86" i="8"/>
  <c r="O87" i="8"/>
  <c r="O88" i="8"/>
  <c r="O89" i="8"/>
  <c r="O90" i="8"/>
  <c r="O91" i="8"/>
  <c r="Q84" i="8"/>
  <c r="Q85" i="8"/>
  <c r="Q86" i="8"/>
  <c r="Q87" i="8"/>
  <c r="Q88" i="8"/>
  <c r="Q89" i="8"/>
  <c r="Q90" i="8"/>
  <c r="Q91" i="8"/>
  <c r="S83" i="8"/>
  <c r="S84" i="8"/>
  <c r="S85" i="8"/>
  <c r="S86" i="8"/>
  <c r="S87" i="8"/>
  <c r="S88" i="8"/>
  <c r="S89" i="8"/>
  <c r="S90" i="8"/>
  <c r="S91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N89" i="8"/>
  <c r="N90" i="8"/>
  <c r="N91" i="8"/>
  <c r="N44" i="8"/>
  <c r="P84" i="8"/>
  <c r="P85" i="8"/>
  <c r="P86" i="8"/>
  <c r="P87" i="8"/>
  <c r="P88" i="8"/>
  <c r="P89" i="8"/>
  <c r="P90" i="8"/>
  <c r="P91" i="8"/>
  <c r="P4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44" i="8"/>
  <c r="N45" i="8"/>
  <c r="O45" i="8"/>
  <c r="N46" i="8"/>
  <c r="O46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44" i="8"/>
  <c r="T45" i="8"/>
  <c r="Q46" i="8"/>
  <c r="M83" i="8"/>
  <c r="M84" i="8"/>
  <c r="M85" i="8"/>
  <c r="M86" i="8"/>
  <c r="M87" i="8"/>
  <c r="M88" i="8"/>
  <c r="M89" i="8"/>
  <c r="M90" i="8"/>
  <c r="M91" i="8"/>
  <c r="M44" i="8"/>
  <c r="M45" i="8"/>
  <c r="M46" i="8"/>
  <c r="M47" i="8"/>
  <c r="O47" i="8"/>
  <c r="P47" i="8"/>
  <c r="S47" i="8"/>
  <c r="M48" i="8"/>
  <c r="N48" i="8"/>
  <c r="O48" i="8"/>
  <c r="Q48" i="8"/>
  <c r="R48" i="8"/>
  <c r="S48" i="8"/>
  <c r="T48" i="8"/>
  <c r="P49" i="8"/>
  <c r="Q49" i="8"/>
  <c r="R49" i="8"/>
  <c r="T49" i="8"/>
  <c r="U49" i="8"/>
  <c r="Q50" i="8"/>
  <c r="R50" i="8"/>
  <c r="S50" i="8"/>
  <c r="V44" i="8"/>
  <c r="V45" i="8"/>
  <c r="V46" i="8"/>
  <c r="V47" i="8"/>
  <c r="V48" i="8"/>
  <c r="V49" i="8"/>
  <c r="V50" i="8"/>
  <c r="M50" i="8"/>
  <c r="M51" i="8"/>
  <c r="P51" i="8"/>
  <c r="Q51" i="8"/>
  <c r="R51" i="8"/>
  <c r="S51" i="8"/>
  <c r="T51" i="8"/>
  <c r="U51" i="8"/>
  <c r="V51" i="8"/>
  <c r="S52" i="8"/>
  <c r="T52" i="8"/>
  <c r="U52" i="8"/>
  <c r="V52" i="8"/>
  <c r="P52" i="8"/>
  <c r="Q52" i="8"/>
  <c r="P53" i="8"/>
  <c r="Q53" i="8"/>
  <c r="R53" i="8"/>
  <c r="S53" i="8"/>
  <c r="T53" i="8"/>
  <c r="U53" i="8"/>
  <c r="V53" i="8"/>
  <c r="P54" i="8"/>
  <c r="Q54" i="8"/>
  <c r="R54" i="8"/>
  <c r="S54" i="8"/>
  <c r="T54" i="8"/>
  <c r="U54" i="8"/>
  <c r="M53" i="8"/>
  <c r="M54" i="8"/>
  <c r="M55" i="8"/>
  <c r="O50" i="8"/>
  <c r="O51" i="8"/>
  <c r="O52" i="8"/>
  <c r="O53" i="8"/>
  <c r="O54" i="8"/>
  <c r="O55" i="8"/>
  <c r="P55" i="8"/>
  <c r="Q55" i="8"/>
  <c r="R55" i="8"/>
  <c r="S55" i="8"/>
  <c r="T55" i="8"/>
  <c r="P56" i="8"/>
  <c r="Q56" i="8"/>
  <c r="R56" i="8"/>
  <c r="S56" i="8"/>
  <c r="T56" i="8"/>
  <c r="U55" i="8"/>
  <c r="V55" i="8"/>
  <c r="U56" i="8"/>
  <c r="V56" i="8"/>
  <c r="U57" i="8"/>
  <c r="V57" i="8"/>
  <c r="U58" i="8"/>
  <c r="V58" i="8"/>
  <c r="U59" i="8"/>
  <c r="V59" i="8"/>
  <c r="U60" i="8"/>
  <c r="V60" i="8"/>
  <c r="U61" i="8"/>
  <c r="V61" i="8"/>
  <c r="U62" i="8"/>
  <c r="V62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Q59" i="8"/>
  <c r="R59" i="8"/>
  <c r="S59" i="8"/>
  <c r="T59" i="8"/>
  <c r="O60" i="8"/>
  <c r="P60" i="8"/>
  <c r="Q60" i="8"/>
  <c r="R60" i="8"/>
  <c r="S60" i="8"/>
  <c r="T60" i="8"/>
  <c r="N51" i="8"/>
  <c r="N52" i="8"/>
  <c r="N53" i="8"/>
  <c r="N54" i="8"/>
  <c r="N55" i="8"/>
  <c r="N56" i="8"/>
  <c r="N57" i="8"/>
  <c r="N58" i="8"/>
  <c r="N59" i="8"/>
  <c r="M57" i="8"/>
  <c r="M58" i="8"/>
  <c r="M59" i="8"/>
  <c r="M60" i="8"/>
  <c r="M61" i="8"/>
  <c r="N61" i="8"/>
  <c r="O61" i="8"/>
  <c r="P61" i="8"/>
  <c r="Q61" i="8"/>
  <c r="R61" i="8"/>
  <c r="S61" i="8"/>
  <c r="T61" i="8"/>
  <c r="M62" i="8"/>
  <c r="N62" i="8"/>
  <c r="O62" i="8"/>
  <c r="P62" i="8"/>
  <c r="Q62" i="8"/>
  <c r="R62" i="8"/>
  <c r="S62" i="8"/>
  <c r="M63" i="8"/>
  <c r="N63" i="8"/>
  <c r="O63" i="8"/>
  <c r="P63" i="8"/>
  <c r="R63" i="8"/>
  <c r="S63" i="8"/>
  <c r="T63" i="8"/>
  <c r="U63" i="8"/>
  <c r="V63" i="8"/>
  <c r="M64" i="8"/>
  <c r="N64" i="8"/>
  <c r="P64" i="8"/>
  <c r="Q64" i="8"/>
  <c r="R64" i="8"/>
  <c r="S64" i="8"/>
  <c r="T64" i="8"/>
  <c r="U64" i="8"/>
  <c r="V64" i="8"/>
  <c r="N65" i="8"/>
  <c r="O65" i="8"/>
  <c r="P65" i="8"/>
  <c r="Q65" i="8"/>
  <c r="R65" i="8"/>
  <c r="S65" i="8"/>
  <c r="T65" i="8"/>
  <c r="U65" i="8"/>
  <c r="V65" i="8"/>
  <c r="M66" i="8"/>
  <c r="N66" i="8"/>
  <c r="O66" i="8"/>
  <c r="P66" i="8"/>
  <c r="Q66" i="8"/>
  <c r="R66" i="8"/>
  <c r="S66" i="8"/>
  <c r="T66" i="8"/>
  <c r="U66" i="8"/>
  <c r="V66" i="8"/>
  <c r="M67" i="8"/>
  <c r="N67" i="8"/>
  <c r="O67" i="8"/>
  <c r="P67" i="8"/>
  <c r="Q67" i="8"/>
  <c r="R67" i="8"/>
  <c r="S67" i="8"/>
  <c r="T67" i="8"/>
  <c r="U67" i="8"/>
  <c r="V67" i="8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7" i="7"/>
  <c r="G268" i="7"/>
  <c r="G269" i="7"/>
  <c r="G270" i="7"/>
  <c r="G271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8" i="7"/>
  <c r="G389" i="7"/>
  <c r="G390" i="7"/>
  <c r="G391" i="7"/>
  <c r="G392" i="7"/>
  <c r="G393" i="7"/>
  <c r="G394" i="7"/>
  <c r="G395" i="7"/>
  <c r="G397" i="7"/>
  <c r="G398" i="7"/>
  <c r="G399" i="7"/>
  <c r="G400" i="7"/>
  <c r="G401" i="7"/>
  <c r="G402" i="7"/>
  <c r="G403" i="7"/>
  <c r="G404" i="7"/>
  <c r="G405" i="7"/>
  <c r="G406" i="7"/>
  <c r="G407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6" i="7"/>
  <c r="G477" i="7"/>
  <c r="G478" i="7"/>
  <c r="G479" i="7"/>
  <c r="G480" i="7"/>
  <c r="G481" i="7"/>
  <c r="G482" i="7"/>
  <c r="G483" i="7"/>
  <c r="G484" i="7"/>
  <c r="G485" i="7"/>
  <c r="G486" i="7"/>
  <c r="G488" i="7"/>
  <c r="G489" i="7"/>
  <c r="G490" i="7"/>
  <c r="G491" i="7"/>
  <c r="G492" i="7"/>
  <c r="G493" i="7"/>
  <c r="G495" i="7"/>
  <c r="G496" i="7"/>
  <c r="G497" i="7"/>
  <c r="G498" i="7"/>
  <c r="G500" i="7"/>
  <c r="G501" i="7"/>
  <c r="G502" i="7"/>
  <c r="G503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20" i="7"/>
  <c r="G521" i="7"/>
  <c r="G522" i="7"/>
  <c r="G523" i="7"/>
  <c r="G524" i="7"/>
  <c r="G525" i="7"/>
  <c r="G527" i="7"/>
  <c r="G528" i="7"/>
  <c r="G529" i="7"/>
  <c r="G530" i="7"/>
  <c r="G531" i="7"/>
  <c r="G533" i="7"/>
  <c r="G534" i="7"/>
  <c r="G535" i="7"/>
  <c r="G537" i="7"/>
  <c r="G538" i="7"/>
  <c r="G539" i="7"/>
  <c r="G540" i="7"/>
  <c r="G541" i="7"/>
  <c r="G542" i="7"/>
  <c r="G543" i="7"/>
  <c r="G544" i="7"/>
  <c r="G545" i="7"/>
  <c r="G546" i="7"/>
  <c r="G547" i="7"/>
  <c r="G549" i="7"/>
  <c r="G550" i="7"/>
  <c r="G551" i="7"/>
  <c r="G552" i="7"/>
  <c r="G553" i="7"/>
  <c r="G554" i="7"/>
  <c r="G555" i="7"/>
  <c r="G556" i="7"/>
  <c r="G557" i="7"/>
  <c r="G558" i="7"/>
  <c r="G559" i="7"/>
  <c r="G561" i="7"/>
  <c r="G562" i="7"/>
  <c r="G563" i="7"/>
  <c r="G565" i="7"/>
  <c r="G566" i="7"/>
  <c r="G567" i="7"/>
  <c r="G568" i="7"/>
  <c r="G569" i="7"/>
  <c r="G570" i="7"/>
  <c r="G571" i="7"/>
  <c r="G573" i="7"/>
  <c r="G574" i="7"/>
  <c r="G576" i="7"/>
  <c r="G577" i="7"/>
  <c r="G578" i="7"/>
  <c r="G579" i="7"/>
  <c r="G580" i="7"/>
  <c r="G581" i="7"/>
  <c r="G583" i="7"/>
  <c r="G584" i="7"/>
  <c r="G585" i="7"/>
  <c r="G586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6" i="7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87" i="6"/>
  <c r="G288" i="6"/>
  <c r="G289" i="6"/>
  <c r="G290" i="6"/>
  <c r="G291" i="6"/>
  <c r="G292" i="6"/>
  <c r="G294" i="6"/>
  <c r="G295" i="6"/>
  <c r="G296" i="6"/>
  <c r="G297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3" i="6"/>
  <c r="G324" i="6"/>
  <c r="G325" i="6"/>
  <c r="G326" i="6"/>
  <c r="G327" i="6"/>
  <c r="G328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3" i="6"/>
  <c r="G404" i="6"/>
  <c r="G406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4" i="6"/>
  <c r="G445" i="6"/>
  <c r="G446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6" i="6"/>
  <c r="G477" i="6"/>
  <c r="G478" i="6"/>
  <c r="G479" i="6"/>
  <c r="G480" i="6"/>
  <c r="G481" i="6"/>
  <c r="G482" i="6"/>
  <c r="G483" i="6"/>
  <c r="G484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7" i="6"/>
  <c r="G508" i="6"/>
  <c r="G510" i="6"/>
  <c r="G511" i="6"/>
  <c r="G512" i="6"/>
  <c r="G513" i="6"/>
  <c r="G514" i="6"/>
  <c r="G515" i="6"/>
  <c r="G516" i="6"/>
  <c r="G517" i="6"/>
  <c r="G520" i="6"/>
  <c r="G521" i="6"/>
  <c r="G522" i="6"/>
  <c r="G523" i="6"/>
  <c r="G524" i="6"/>
  <c r="G526" i="6"/>
  <c r="G527" i="6"/>
  <c r="G528" i="6"/>
  <c r="G530" i="6"/>
  <c r="G531" i="6"/>
  <c r="G532" i="6"/>
  <c r="G533" i="6"/>
  <c r="G534" i="6"/>
  <c r="G535" i="6"/>
  <c r="G536" i="6"/>
  <c r="G537" i="6"/>
  <c r="G539" i="6"/>
  <c r="G540" i="6"/>
  <c r="G541" i="6"/>
  <c r="G542" i="6"/>
  <c r="G543" i="6"/>
  <c r="G545" i="6"/>
  <c r="G546" i="6"/>
  <c r="G548" i="6"/>
  <c r="G549" i="6"/>
  <c r="G550" i="6"/>
  <c r="G551" i="6"/>
  <c r="G552" i="6"/>
  <c r="G553" i="6"/>
  <c r="G554" i="6"/>
  <c r="G555" i="6"/>
  <c r="G556" i="6"/>
  <c r="G557" i="6"/>
  <c r="G561" i="6"/>
  <c r="G562" i="6"/>
  <c r="G563" i="6"/>
  <c r="G564" i="6"/>
  <c r="G565" i="6"/>
  <c r="G567" i="6"/>
  <c r="G568" i="6"/>
  <c r="G569" i="6"/>
  <c r="G570" i="6"/>
  <c r="G571" i="6"/>
  <c r="G572" i="6"/>
  <c r="G573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8" i="6"/>
  <c r="G590" i="6"/>
  <c r="G591" i="6"/>
  <c r="G592" i="6"/>
  <c r="G593" i="6"/>
  <c r="G594" i="6"/>
  <c r="G595" i="6"/>
  <c r="G596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3" i="6"/>
  <c r="G284" i="6"/>
  <c r="G285" i="6"/>
  <c r="G286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K68" i="6"/>
  <c r="M68" i="6"/>
  <c r="O68" i="6"/>
  <c r="P68" i="6"/>
  <c r="Q68" i="6"/>
  <c r="Z68" i="6"/>
  <c r="AB68" i="6"/>
  <c r="AC68" i="6"/>
  <c r="AD68" i="6"/>
  <c r="AE68" i="6"/>
  <c r="AF68" i="6"/>
  <c r="AG68" i="6"/>
  <c r="AH68" i="6"/>
  <c r="AC69" i="6"/>
  <c r="AD69" i="6"/>
  <c r="AE69" i="6"/>
  <c r="AF69" i="6"/>
  <c r="AG69" i="6"/>
  <c r="AH69" i="6"/>
  <c r="K69" i="6"/>
  <c r="L69" i="6"/>
  <c r="N69" i="6"/>
  <c r="O69" i="6"/>
  <c r="P69" i="6"/>
  <c r="Q69" i="6"/>
  <c r="U69" i="6"/>
  <c r="V69" i="6"/>
  <c r="W69" i="6"/>
  <c r="X69" i="6"/>
  <c r="U70" i="6"/>
  <c r="V70" i="6"/>
  <c r="W70" i="6"/>
  <c r="X70" i="6"/>
  <c r="U71" i="6"/>
  <c r="V71" i="6"/>
  <c r="W71" i="6"/>
  <c r="X71" i="6"/>
  <c r="U72" i="6"/>
  <c r="V72" i="6"/>
  <c r="W72" i="6"/>
  <c r="X72" i="6"/>
  <c r="U73" i="6"/>
  <c r="V73" i="6"/>
  <c r="W73" i="6"/>
  <c r="X73" i="6"/>
  <c r="U74" i="6"/>
  <c r="V74" i="6"/>
  <c r="W74" i="6"/>
  <c r="X74" i="6"/>
  <c r="U75" i="6"/>
  <c r="V75" i="6"/>
  <c r="W75" i="6"/>
  <c r="X75" i="6"/>
  <c r="U76" i="6"/>
  <c r="V76" i="6"/>
  <c r="W76" i="6"/>
  <c r="X76" i="6"/>
  <c r="AA69" i="6"/>
  <c r="K70" i="6"/>
  <c r="L70" i="6"/>
  <c r="M70" i="6"/>
  <c r="N70" i="6"/>
  <c r="O70" i="6"/>
  <c r="P70" i="6"/>
  <c r="R68" i="6"/>
  <c r="R69" i="6"/>
  <c r="R70" i="6"/>
  <c r="AA70" i="6"/>
  <c r="AB70" i="6"/>
  <c r="AC70" i="6"/>
  <c r="AD70" i="6"/>
  <c r="AE70" i="6"/>
  <c r="L71" i="6"/>
  <c r="M71" i="6"/>
  <c r="N71" i="6"/>
  <c r="O71" i="6"/>
  <c r="P71" i="6"/>
  <c r="Q71" i="6"/>
  <c r="R71" i="6"/>
  <c r="AA71" i="6"/>
  <c r="AB71" i="6"/>
  <c r="AC71" i="6"/>
  <c r="AD71" i="6"/>
  <c r="K72" i="6"/>
  <c r="L72" i="6"/>
  <c r="M72" i="6"/>
  <c r="N72" i="6"/>
  <c r="O72" i="6"/>
  <c r="P72" i="6"/>
  <c r="Q72" i="6"/>
  <c r="R72" i="6"/>
  <c r="AA72" i="6"/>
  <c r="AB72" i="6"/>
  <c r="AA73" i="6"/>
  <c r="AB73" i="6"/>
  <c r="AA74" i="6"/>
  <c r="AB74" i="6"/>
  <c r="AA75" i="6"/>
  <c r="AB75" i="6"/>
  <c r="AA76" i="6"/>
  <c r="AB76" i="6"/>
  <c r="AA77" i="6"/>
  <c r="AB77" i="6"/>
  <c r="AA78" i="6"/>
  <c r="AB78" i="6"/>
  <c r="AA79" i="6"/>
  <c r="AB79" i="6"/>
  <c r="AA80" i="6"/>
  <c r="AB80" i="6"/>
  <c r="AA81" i="6"/>
  <c r="AB81" i="6"/>
  <c r="AA82" i="6"/>
  <c r="AB82" i="6"/>
  <c r="AA83" i="6"/>
  <c r="AB83" i="6"/>
  <c r="AA84" i="6"/>
  <c r="AB84" i="6"/>
  <c r="AA85" i="6"/>
  <c r="AB85" i="6"/>
  <c r="AA86" i="6"/>
  <c r="AB86" i="6"/>
  <c r="AA87" i="6"/>
  <c r="AB87" i="6"/>
  <c r="AA88" i="6"/>
  <c r="AB88" i="6"/>
  <c r="AA89" i="6"/>
  <c r="AB89" i="6"/>
  <c r="AA90" i="6"/>
  <c r="AB90" i="6"/>
  <c r="AA91" i="6"/>
  <c r="AB91" i="6"/>
  <c r="AA44" i="6"/>
  <c r="AB44" i="6"/>
  <c r="AA45" i="6"/>
  <c r="AB45" i="6"/>
  <c r="K73" i="6"/>
  <c r="L73" i="6"/>
  <c r="M73" i="6"/>
  <c r="N73" i="6"/>
  <c r="O73" i="6"/>
  <c r="P73" i="6"/>
  <c r="Q73" i="6"/>
  <c r="S68" i="6"/>
  <c r="S69" i="6"/>
  <c r="S70" i="6"/>
  <c r="S71" i="6"/>
  <c r="S72" i="6"/>
  <c r="S73" i="6"/>
  <c r="AC73" i="6"/>
  <c r="AD73" i="6"/>
  <c r="AC74" i="6"/>
  <c r="AD74" i="6"/>
  <c r="AC75" i="6"/>
  <c r="AD75" i="6"/>
  <c r="AC76" i="6"/>
  <c r="AD76" i="6"/>
  <c r="AC77" i="6"/>
  <c r="AD77" i="6"/>
  <c r="AC78" i="6"/>
  <c r="AD78" i="6"/>
  <c r="AC79" i="6"/>
  <c r="AD79" i="6"/>
  <c r="AC80" i="6"/>
  <c r="AD80" i="6"/>
  <c r="AC81" i="6"/>
  <c r="AD81" i="6"/>
  <c r="AC82" i="6"/>
  <c r="AD82" i="6"/>
  <c r="AC83" i="6"/>
  <c r="AD83" i="6"/>
  <c r="AC84" i="6"/>
  <c r="AD84" i="6"/>
  <c r="AC85" i="6"/>
  <c r="AD85" i="6"/>
  <c r="AC86" i="6"/>
  <c r="AD86" i="6"/>
  <c r="AC87" i="6"/>
  <c r="AD87" i="6"/>
  <c r="AC88" i="6"/>
  <c r="AD88" i="6"/>
  <c r="AC89" i="6"/>
  <c r="AD89" i="6"/>
  <c r="AC90" i="6"/>
  <c r="AD90" i="6"/>
  <c r="AC91" i="6"/>
  <c r="AD91" i="6"/>
  <c r="AC44" i="6"/>
  <c r="AD44" i="6"/>
  <c r="AC45" i="6"/>
  <c r="AD45" i="6"/>
  <c r="AC46" i="6"/>
  <c r="AD46" i="6"/>
  <c r="K74" i="6"/>
  <c r="L74" i="6"/>
  <c r="M74" i="6"/>
  <c r="N74" i="6"/>
  <c r="O74" i="6"/>
  <c r="P74" i="6"/>
  <c r="Q74" i="6"/>
  <c r="R74" i="6"/>
  <c r="T68" i="6"/>
  <c r="T69" i="6"/>
  <c r="T70" i="6"/>
  <c r="T71" i="6"/>
  <c r="T72" i="6"/>
  <c r="T73" i="6"/>
  <c r="T74" i="6"/>
  <c r="K75" i="6"/>
  <c r="L75" i="6"/>
  <c r="M75" i="6"/>
  <c r="N75" i="6"/>
  <c r="O75" i="6"/>
  <c r="Q75" i="6"/>
  <c r="R75" i="6"/>
  <c r="S75" i="6"/>
  <c r="T75" i="6"/>
  <c r="I68" i="6"/>
  <c r="I69" i="6"/>
  <c r="I70" i="6"/>
  <c r="I71" i="6"/>
  <c r="I72" i="6"/>
  <c r="I73" i="6"/>
  <c r="I74" i="6"/>
  <c r="I75" i="6"/>
  <c r="I76" i="6"/>
  <c r="K76" i="6"/>
  <c r="L76" i="6"/>
  <c r="M76" i="6"/>
  <c r="N76" i="6"/>
  <c r="O76" i="6"/>
  <c r="P76" i="6"/>
  <c r="Q76" i="6"/>
  <c r="R76" i="6"/>
  <c r="S76" i="6"/>
  <c r="J68" i="6"/>
  <c r="J69" i="6"/>
  <c r="J70" i="6"/>
  <c r="J71" i="6"/>
  <c r="J72" i="6"/>
  <c r="J73" i="6"/>
  <c r="J74" i="6"/>
  <c r="J75" i="6"/>
  <c r="J76" i="6"/>
  <c r="J77" i="6"/>
  <c r="K77" i="6"/>
  <c r="L77" i="6"/>
  <c r="M77" i="6"/>
  <c r="N77" i="6"/>
  <c r="O77" i="6"/>
  <c r="K78" i="6"/>
  <c r="L78" i="6"/>
  <c r="M78" i="6"/>
  <c r="N78" i="6"/>
  <c r="O78" i="6"/>
  <c r="P77" i="6"/>
  <c r="Q77" i="6"/>
  <c r="R77" i="6"/>
  <c r="S77" i="6"/>
  <c r="T77" i="6"/>
  <c r="U77" i="6"/>
  <c r="V77" i="6"/>
  <c r="W77" i="6"/>
  <c r="X77" i="6"/>
  <c r="P78" i="6"/>
  <c r="Q78" i="6"/>
  <c r="R78" i="6"/>
  <c r="S78" i="6"/>
  <c r="T78" i="6"/>
  <c r="U78" i="6"/>
  <c r="V78" i="6"/>
  <c r="W78" i="6"/>
  <c r="X78" i="6"/>
  <c r="P79" i="6"/>
  <c r="Q79" i="6"/>
  <c r="R79" i="6"/>
  <c r="S79" i="6"/>
  <c r="T79" i="6"/>
  <c r="U79" i="6"/>
  <c r="V79" i="6"/>
  <c r="W79" i="6"/>
  <c r="X79" i="6"/>
  <c r="I78" i="6"/>
  <c r="I79" i="6"/>
  <c r="J79" i="6"/>
  <c r="K79" i="6"/>
  <c r="L79" i="6"/>
  <c r="M79" i="6"/>
  <c r="N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I44" i="6"/>
  <c r="J44" i="6"/>
  <c r="K44" i="6"/>
  <c r="L44" i="6"/>
  <c r="M44" i="6"/>
  <c r="N44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44" i="6"/>
  <c r="O45" i="6"/>
  <c r="P45" i="6"/>
  <c r="Q45" i="6"/>
  <c r="R45" i="6"/>
  <c r="S45" i="6"/>
  <c r="T45" i="6"/>
  <c r="U45" i="6"/>
  <c r="V45" i="6"/>
  <c r="W45" i="6"/>
  <c r="X45" i="6"/>
  <c r="Y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44" i="6"/>
  <c r="Z45" i="6"/>
  <c r="Z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AA47" i="6"/>
  <c r="AB47" i="6"/>
  <c r="AC47" i="6"/>
  <c r="AD47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J44" i="6"/>
  <c r="AJ45" i="6"/>
  <c r="AJ46" i="6"/>
  <c r="AJ47" i="6"/>
  <c r="AJ48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44" i="6"/>
  <c r="AE45" i="6"/>
  <c r="AE46" i="6"/>
  <c r="AE47" i="6"/>
  <c r="AE48" i="6"/>
  <c r="AE49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44" i="6"/>
  <c r="AH45" i="6"/>
  <c r="AH46" i="6"/>
  <c r="AH47" i="6"/>
  <c r="AH48" i="6"/>
  <c r="AH49" i="6"/>
  <c r="AI49" i="6"/>
  <c r="AJ49" i="6"/>
  <c r="AI50" i="6"/>
  <c r="AJ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44" i="6"/>
  <c r="AG45" i="6"/>
  <c r="AG46" i="6"/>
  <c r="AG47" i="6"/>
  <c r="AG48" i="6"/>
  <c r="AG49" i="6"/>
  <c r="AG50" i="6"/>
  <c r="AH51" i="6"/>
  <c r="AI51" i="6"/>
  <c r="AJ51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44" i="6"/>
  <c r="AF45" i="6"/>
  <c r="AF46" i="6"/>
  <c r="AF47" i="6"/>
  <c r="AF48" i="6"/>
  <c r="AF49" i="6"/>
  <c r="AF50" i="6"/>
  <c r="AF51" i="6"/>
  <c r="AF52" i="6"/>
  <c r="AG52" i="6"/>
  <c r="AH52" i="6"/>
  <c r="AI52" i="6"/>
  <c r="AJ52" i="6"/>
  <c r="AG53" i="6"/>
  <c r="AH53" i="6"/>
  <c r="AI53" i="6"/>
  <c r="AJ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4" i="5"/>
  <c r="G405" i="5"/>
  <c r="G406" i="5"/>
  <c r="G407" i="5"/>
  <c r="G409" i="5"/>
  <c r="G410" i="5"/>
  <c r="G411" i="5"/>
  <c r="G412" i="5"/>
  <c r="G413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4" i="5"/>
  <c r="G505" i="5"/>
  <c r="G506" i="5"/>
  <c r="G507" i="5"/>
  <c r="G509" i="5"/>
  <c r="G511" i="5"/>
  <c r="G512" i="5"/>
  <c r="G513" i="5"/>
  <c r="G514" i="5"/>
  <c r="G515" i="5"/>
  <c r="G516" i="5"/>
  <c r="G517" i="5"/>
  <c r="G518" i="5"/>
  <c r="G520" i="5"/>
  <c r="G521" i="5"/>
  <c r="G522" i="5"/>
  <c r="G524" i="5"/>
  <c r="G525" i="5"/>
  <c r="G526" i="5"/>
  <c r="G528" i="5"/>
  <c r="G529" i="5"/>
  <c r="G530" i="5"/>
  <c r="G531" i="5"/>
  <c r="G532" i="5"/>
  <c r="G533" i="5"/>
  <c r="G534" i="5"/>
  <c r="G535" i="5"/>
  <c r="G536" i="5"/>
  <c r="G537" i="5"/>
  <c r="G539" i="5"/>
  <c r="G542" i="5"/>
  <c r="G543" i="5"/>
  <c r="G544" i="5"/>
  <c r="G545" i="5"/>
  <c r="G546" i="5"/>
  <c r="G547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3" i="5"/>
  <c r="G564" i="5"/>
  <c r="G565" i="5"/>
  <c r="G566" i="5"/>
  <c r="G567" i="5"/>
  <c r="G568" i="5"/>
  <c r="G569" i="5"/>
  <c r="G570" i="5"/>
  <c r="G572" i="5"/>
  <c r="G574" i="5"/>
  <c r="G575" i="5"/>
  <c r="G576" i="5"/>
  <c r="G577" i="5"/>
  <c r="G578" i="5"/>
  <c r="G579" i="5"/>
  <c r="G580" i="5"/>
  <c r="G582" i="5"/>
  <c r="G583" i="5"/>
  <c r="G584" i="5"/>
  <c r="G585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267" i="5"/>
  <c r="G268" i="5"/>
  <c r="G269" i="5"/>
  <c r="G270" i="5"/>
  <c r="G271" i="5"/>
  <c r="G272" i="5"/>
  <c r="G273" i="5"/>
  <c r="G274" i="5"/>
  <c r="G275" i="5"/>
  <c r="G276" i="5"/>
  <c r="G277" i="5"/>
  <c r="G279" i="5"/>
  <c r="G280" i="5"/>
  <c r="G281" i="5"/>
  <c r="G282" i="5"/>
  <c r="G283" i="5"/>
  <c r="G284" i="5"/>
  <c r="G285" i="5"/>
  <c r="G286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L32" i="4"/>
  <c r="W32" i="4"/>
  <c r="X32" i="4"/>
  <c r="W33" i="4"/>
  <c r="X33" i="4"/>
  <c r="W34" i="4"/>
  <c r="X34" i="4"/>
  <c r="W35" i="4"/>
  <c r="X35" i="4"/>
  <c r="K32" i="4"/>
  <c r="K33" i="4"/>
  <c r="M33" i="4"/>
  <c r="O33" i="4"/>
  <c r="T33" i="4"/>
  <c r="Q34" i="4"/>
  <c r="R34" i="4"/>
  <c r="S34" i="4"/>
  <c r="T34" i="4"/>
  <c r="L35" i="4"/>
  <c r="N34" i="4"/>
  <c r="N35" i="4"/>
  <c r="P35" i="4"/>
  <c r="U33" i="4"/>
  <c r="U34" i="4"/>
  <c r="U35" i="4"/>
  <c r="K36" i="4"/>
  <c r="L36" i="4"/>
  <c r="O35" i="4"/>
  <c r="O36" i="4"/>
  <c r="Q36" i="4"/>
  <c r="S36" i="4"/>
  <c r="T36" i="4"/>
  <c r="V36" i="4"/>
  <c r="W36" i="4"/>
  <c r="X36" i="4"/>
  <c r="V37" i="4"/>
  <c r="W37" i="4"/>
  <c r="X37" i="4"/>
  <c r="V38" i="4"/>
  <c r="W38" i="4"/>
  <c r="X38" i="4"/>
  <c r="V39" i="4"/>
  <c r="W39" i="4"/>
  <c r="X39" i="4"/>
  <c r="V40" i="4"/>
  <c r="W40" i="4"/>
  <c r="X40" i="4"/>
  <c r="M37" i="4"/>
  <c r="N37" i="4"/>
  <c r="M38" i="4"/>
  <c r="N38" i="4"/>
  <c r="P37" i="4"/>
  <c r="Q37" i="4"/>
  <c r="R37" i="4"/>
  <c r="S37" i="4"/>
  <c r="T37" i="4"/>
  <c r="P38" i="4"/>
  <c r="Q38" i="4"/>
  <c r="R38" i="4"/>
  <c r="S38" i="4"/>
  <c r="T38" i="4"/>
  <c r="K38" i="4"/>
  <c r="K39" i="4"/>
  <c r="L39" i="4"/>
  <c r="M39" i="4"/>
  <c r="N39" i="4"/>
  <c r="O39" i="4"/>
  <c r="P39" i="4"/>
  <c r="Q39" i="4"/>
  <c r="R39" i="4"/>
  <c r="S39" i="4"/>
  <c r="U38" i="4"/>
  <c r="U39" i="4"/>
  <c r="K40" i="4"/>
  <c r="L40" i="4"/>
  <c r="M40" i="4"/>
  <c r="N40" i="4"/>
  <c r="O40" i="4"/>
  <c r="P40" i="4"/>
  <c r="Q40" i="4"/>
  <c r="R40" i="4"/>
  <c r="S40" i="4"/>
  <c r="T40" i="4"/>
  <c r="K41" i="4"/>
  <c r="L41" i="4"/>
  <c r="M41" i="4"/>
  <c r="O41" i="4"/>
  <c r="P41" i="4"/>
  <c r="Q41" i="4"/>
  <c r="R41" i="4"/>
  <c r="S41" i="4"/>
  <c r="T41" i="4"/>
  <c r="U41" i="4"/>
  <c r="V41" i="4"/>
  <c r="W41" i="4"/>
  <c r="X41" i="4"/>
  <c r="K42" i="4"/>
  <c r="L42" i="4"/>
  <c r="M42" i="4"/>
  <c r="N42" i="4"/>
  <c r="O42" i="4"/>
  <c r="P42" i="4"/>
  <c r="R42" i="4"/>
  <c r="S42" i="4"/>
  <c r="U42" i="4"/>
  <c r="V42" i="4"/>
  <c r="W42" i="4"/>
  <c r="L43" i="4"/>
  <c r="M43" i="4"/>
  <c r="N43" i="4"/>
  <c r="O43" i="4"/>
  <c r="P43" i="4"/>
  <c r="Q43" i="4"/>
  <c r="R43" i="4"/>
  <c r="T43" i="4"/>
  <c r="U43" i="4"/>
  <c r="V43" i="4"/>
  <c r="W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Q67" i="12"/>
  <c r="BC67" i="12" s="1"/>
  <c r="Q68" i="12"/>
  <c r="BC68" i="12" s="1"/>
  <c r="Q69" i="12"/>
  <c r="BC69" i="12" s="1"/>
  <c r="Q70" i="12"/>
  <c r="BC70" i="12" s="1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Q59" i="12"/>
  <c r="BC59" i="12" s="1"/>
  <c r="Q60" i="12"/>
  <c r="BC60" i="12" s="1"/>
  <c r="Q61" i="12"/>
  <c r="BC61" i="12" s="1"/>
  <c r="Q62" i="12"/>
  <c r="BC62" i="12" s="1"/>
  <c r="Q63" i="12"/>
  <c r="BC63" i="12" s="1"/>
  <c r="Q64" i="12"/>
  <c r="BC64" i="12" s="1"/>
  <c r="Q65" i="12"/>
  <c r="BC65" i="12" s="1"/>
  <c r="Q66" i="12"/>
  <c r="BC66" i="12" s="1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Q44" i="12"/>
  <c r="BC44" i="12" s="1"/>
  <c r="Q45" i="12"/>
  <c r="BC45" i="12" s="1"/>
  <c r="Q46" i="12"/>
  <c r="BC46" i="12" s="1"/>
  <c r="Q47" i="12"/>
  <c r="BC47" i="12" s="1"/>
  <c r="Q48" i="12"/>
  <c r="BC48" i="12" s="1"/>
  <c r="Q49" i="12"/>
  <c r="BC49" i="12" s="1"/>
  <c r="Q50" i="12"/>
  <c r="BC50" i="12" s="1"/>
  <c r="Q51" i="12"/>
  <c r="BC51" i="12" s="1"/>
  <c r="Q52" i="12"/>
  <c r="BC52" i="12" s="1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32" i="12"/>
  <c r="M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23" i="12"/>
  <c r="M423" i="12"/>
  <c r="N423" i="12"/>
  <c r="O423" i="12"/>
  <c r="L424" i="12"/>
  <c r="M424" i="12"/>
  <c r="N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11" i="12"/>
  <c r="M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43" i="12"/>
  <c r="M443" i="12"/>
  <c r="N443" i="12"/>
  <c r="O443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M452" i="12"/>
  <c r="N452" i="12"/>
  <c r="L453" i="12"/>
  <c r="M453" i="12"/>
  <c r="N453" i="12"/>
  <c r="O453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L441" i="12"/>
  <c r="M441" i="12"/>
  <c r="N441" i="12"/>
  <c r="O441" i="12"/>
  <c r="L442" i="12"/>
  <c r="M442" i="12"/>
  <c r="N442" i="12"/>
  <c r="O442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O551" i="12"/>
  <c r="L552" i="12"/>
  <c r="M552" i="12"/>
  <c r="N552" i="12"/>
  <c r="O552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O563" i="12"/>
  <c r="L564" i="12"/>
  <c r="M564" i="12"/>
  <c r="N564" i="12"/>
  <c r="O564" i="12"/>
  <c r="O565" i="12"/>
  <c r="L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N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78" i="12"/>
  <c r="M178" i="12"/>
  <c r="O178" i="12"/>
  <c r="L179" i="12"/>
  <c r="M179" i="12"/>
  <c r="N179" i="12"/>
  <c r="O179" i="12"/>
  <c r="L180" i="12"/>
  <c r="M180" i="12"/>
  <c r="N180" i="12"/>
  <c r="L181" i="12"/>
  <c r="M181" i="12"/>
  <c r="N181" i="12"/>
  <c r="O181" i="12"/>
  <c r="L182" i="12"/>
  <c r="M182" i="12"/>
  <c r="N182" i="12"/>
  <c r="O182" i="12"/>
  <c r="L183" i="12"/>
  <c r="M183" i="12"/>
  <c r="N183" i="12"/>
  <c r="L184" i="12"/>
  <c r="M184" i="12"/>
  <c r="N184" i="12"/>
  <c r="L185" i="12"/>
  <c r="M185" i="12"/>
  <c r="N185" i="12"/>
  <c r="O185" i="12"/>
  <c r="L186" i="12"/>
  <c r="M186" i="12"/>
  <c r="O186" i="12"/>
  <c r="L187" i="12"/>
  <c r="M187" i="12"/>
  <c r="N187" i="12"/>
  <c r="O187" i="12"/>
  <c r="L188" i="12"/>
  <c r="M188" i="12"/>
  <c r="N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O260" i="12"/>
  <c r="L261" i="12"/>
  <c r="M261" i="12"/>
  <c r="N261" i="12"/>
  <c r="O261" i="12"/>
  <c r="L262" i="12"/>
  <c r="M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M149" i="12"/>
  <c r="N149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O162" i="12"/>
  <c r="N162" i="12"/>
  <c r="M162" i="12"/>
  <c r="L162" i="12"/>
  <c r="K68" i="16"/>
  <c r="L68" i="16"/>
  <c r="M68" i="16"/>
  <c r="K69" i="16"/>
  <c r="L69" i="16"/>
  <c r="M69" i="16"/>
  <c r="K70" i="16"/>
  <c r="L70" i="16"/>
  <c r="M70" i="16"/>
  <c r="K71" i="16"/>
  <c r="L71" i="16"/>
  <c r="M71" i="16"/>
  <c r="V68" i="16"/>
  <c r="V69" i="16"/>
  <c r="V70" i="16"/>
  <c r="V71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V61" i="16"/>
  <c r="V62" i="16"/>
  <c r="V63" i="16"/>
  <c r="V64" i="16"/>
  <c r="V66" i="16"/>
  <c r="V67" i="16"/>
  <c r="V60" i="16"/>
  <c r="V6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M266" i="16"/>
  <c r="K267" i="16"/>
  <c r="L267" i="16"/>
  <c r="M267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M272" i="16"/>
  <c r="K273" i="16"/>
  <c r="M273" i="16"/>
  <c r="K274" i="16"/>
  <c r="L274" i="16"/>
  <c r="M274" i="16"/>
  <c r="K275" i="16"/>
  <c r="L275" i="16"/>
  <c r="M275" i="16"/>
  <c r="L276" i="16"/>
  <c r="M276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73" i="16"/>
  <c r="L73" i="16"/>
  <c r="M73" i="16"/>
  <c r="K74" i="16"/>
  <c r="L74" i="16"/>
  <c r="M74" i="16"/>
  <c r="K75" i="16"/>
  <c r="L75" i="16"/>
  <c r="M75" i="16"/>
  <c r="L76" i="16"/>
  <c r="M76" i="16"/>
  <c r="K77" i="16"/>
  <c r="L77" i="16"/>
  <c r="K78" i="16"/>
  <c r="L78" i="16"/>
  <c r="M78" i="16"/>
  <c r="K79" i="16"/>
  <c r="L79" i="16"/>
  <c r="M79" i="16"/>
  <c r="K80" i="16"/>
  <c r="M80" i="16"/>
  <c r="K81" i="16"/>
  <c r="L81" i="16"/>
  <c r="M81" i="16"/>
  <c r="K82" i="16"/>
  <c r="L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K100" i="16"/>
  <c r="L100" i="16"/>
  <c r="M100" i="16"/>
  <c r="K101" i="16"/>
  <c r="L101" i="16"/>
  <c r="M101" i="16"/>
  <c r="K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M144" i="16"/>
  <c r="L144" i="16"/>
  <c r="K144" i="16"/>
  <c r="I1407" i="15"/>
  <c r="I1406" i="15"/>
  <c r="I1405" i="15"/>
  <c r="I1404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32" i="15"/>
  <c r="I1133" i="15"/>
  <c r="I1134" i="15"/>
  <c r="I1135" i="15"/>
  <c r="I1136" i="15"/>
  <c r="I1137" i="15"/>
  <c r="I1138" i="15"/>
  <c r="I1139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52" i="15"/>
  <c r="I753" i="15"/>
  <c r="I754" i="15"/>
  <c r="I755" i="15"/>
  <c r="I756" i="15"/>
  <c r="I757" i="15"/>
  <c r="I758" i="15"/>
  <c r="I759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36" i="15"/>
  <c r="I537" i="15"/>
  <c r="I538" i="15"/>
  <c r="I539" i="15"/>
  <c r="I540" i="15"/>
  <c r="I541" i="15"/>
  <c r="I542" i="15"/>
  <c r="I543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P148" i="15"/>
  <c r="P149" i="15"/>
  <c r="P150" i="15"/>
  <c r="P151" i="15"/>
  <c r="M148" i="15"/>
  <c r="M149" i="15"/>
  <c r="M150" i="15"/>
  <c r="M151" i="15"/>
  <c r="M144" i="15"/>
  <c r="M145" i="15"/>
  <c r="M146" i="15"/>
  <c r="M147" i="15"/>
  <c r="P144" i="15"/>
  <c r="P145" i="15"/>
  <c r="P146" i="15"/>
  <c r="P147" i="15"/>
  <c r="S139" i="15"/>
  <c r="S138" i="15"/>
  <c r="P143" i="15"/>
  <c r="P142" i="15"/>
  <c r="P141" i="15"/>
  <c r="P140" i="15"/>
  <c r="P139" i="15"/>
  <c r="P138" i="15"/>
  <c r="P137" i="15"/>
  <c r="P136" i="15"/>
  <c r="M136" i="15"/>
  <c r="M137" i="15"/>
  <c r="M138" i="15"/>
  <c r="M139" i="15"/>
  <c r="M140" i="15"/>
  <c r="M141" i="15"/>
  <c r="M142" i="15"/>
  <c r="M143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61" i="14"/>
  <c r="V79" i="16"/>
  <c r="V80" i="16"/>
  <c r="V81" i="16"/>
  <c r="V82" i="16"/>
  <c r="V83" i="16"/>
  <c r="V84" i="16"/>
  <c r="V85" i="16"/>
  <c r="V86" i="16"/>
  <c r="V87" i="16"/>
  <c r="V88" i="16"/>
  <c r="V89" i="16"/>
  <c r="V72" i="16"/>
  <c r="V73" i="16"/>
  <c r="V74" i="16"/>
  <c r="V75" i="16"/>
  <c r="V76" i="16"/>
  <c r="V77" i="16"/>
  <c r="V78" i="16"/>
  <c r="Q93" i="12"/>
  <c r="BC93" i="12" s="1"/>
  <c r="Q94" i="12"/>
  <c r="BC94" i="12" s="1"/>
  <c r="Q95" i="12"/>
  <c r="BC95" i="12" s="1"/>
  <c r="Q96" i="12"/>
  <c r="BC96" i="12" s="1"/>
  <c r="Q86" i="12"/>
  <c r="BC86" i="12" s="1"/>
  <c r="Q85" i="12"/>
  <c r="BC85" i="12" s="1"/>
  <c r="Q87" i="12"/>
  <c r="BC87" i="12" s="1"/>
  <c r="Q88" i="12"/>
  <c r="BC88" i="12" s="1"/>
  <c r="Q90" i="12"/>
  <c r="BC90" i="12" s="1"/>
  <c r="Q89" i="12"/>
  <c r="BC89" i="12" s="1"/>
  <c r="Q91" i="12"/>
  <c r="BC91" i="12" s="1"/>
  <c r="Q92" i="12"/>
  <c r="BC92" i="12" s="1"/>
  <c r="Q82" i="12"/>
  <c r="BC82" i="12" s="1"/>
  <c r="Q78" i="12"/>
  <c r="BC78" i="12" s="1"/>
  <c r="Q80" i="12"/>
  <c r="BC80" i="12" s="1"/>
  <c r="Q83" i="12"/>
  <c r="BC83" i="12" s="1"/>
  <c r="Q84" i="12"/>
  <c r="BC84" i="12" s="1"/>
  <c r="Q81" i="12"/>
  <c r="BC81" i="12" s="1"/>
  <c r="Q79" i="12"/>
  <c r="BC79" i="12" s="1"/>
  <c r="Q76" i="12"/>
  <c r="BC76" i="12" s="1"/>
  <c r="Q72" i="12"/>
  <c r="BC72" i="12" s="1"/>
  <c r="Q74" i="12"/>
  <c r="BC74" i="12" s="1"/>
  <c r="Q73" i="12"/>
  <c r="BC73" i="12" s="1"/>
  <c r="Q77" i="12"/>
  <c r="BC77" i="12" s="1"/>
  <c r="Q75" i="12"/>
  <c r="BC75" i="12" s="1"/>
  <c r="Q71" i="12"/>
  <c r="BC71" i="12" s="1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J108" i="14"/>
  <c r="K108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108" i="14"/>
  <c r="L109" i="14"/>
  <c r="J109" i="14" s="1"/>
  <c r="K109" i="14" s="1"/>
  <c r="L110" i="14"/>
  <c r="J110" i="14" s="1"/>
  <c r="K110" i="14" s="1"/>
  <c r="L111" i="14"/>
  <c r="J111" i="14" s="1"/>
  <c r="K111" i="14" s="1"/>
  <c r="L112" i="14"/>
  <c r="J112" i="14" s="1"/>
  <c r="K112" i="14" s="1"/>
  <c r="L113" i="14"/>
  <c r="J113" i="14" s="1"/>
  <c r="K113" i="14" s="1"/>
  <c r="L114" i="14"/>
  <c r="J114" i="14" s="1"/>
  <c r="K114" i="14" s="1"/>
  <c r="L115" i="14"/>
  <c r="J115" i="14" s="1"/>
  <c r="K115" i="14" s="1"/>
  <c r="L116" i="14"/>
  <c r="J116" i="14" s="1"/>
  <c r="K116" i="14" s="1"/>
  <c r="L117" i="14"/>
  <c r="J117" i="14" s="1"/>
  <c r="K117" i="14" s="1"/>
  <c r="L118" i="14"/>
  <c r="J118" i="14" s="1"/>
  <c r="K118" i="14" s="1"/>
  <c r="L119" i="14"/>
  <c r="J119" i="14" s="1"/>
  <c r="K119" i="14" s="1"/>
  <c r="L120" i="14"/>
  <c r="J120" i="14" s="1"/>
  <c r="K120" i="14" s="1"/>
  <c r="L121" i="14"/>
  <c r="J121" i="14" s="1"/>
  <c r="K121" i="14" s="1"/>
  <c r="L122" i="14"/>
  <c r="J122" i="14" s="1"/>
  <c r="K122" i="14" s="1"/>
  <c r="L123" i="14"/>
  <c r="J123" i="14" s="1"/>
  <c r="K123" i="14" s="1"/>
  <c r="L124" i="14"/>
  <c r="J124" i="14" s="1"/>
  <c r="K124" i="14" s="1"/>
  <c r="L125" i="14"/>
  <c r="J125" i="14" s="1"/>
  <c r="K125" i="14" s="1"/>
  <c r="L126" i="14"/>
  <c r="J126" i="14" s="1"/>
  <c r="K126" i="14" s="1"/>
  <c r="L97" i="14"/>
  <c r="J97" i="14" s="1"/>
  <c r="K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55" i="12" l="1"/>
  <c r="M600" i="12"/>
  <c r="M570" i="12"/>
  <c r="M566" i="12"/>
  <c r="M536" i="12"/>
  <c r="M544" i="12"/>
  <c r="M500" i="12"/>
  <c r="G287" i="5"/>
  <c r="G432" i="5"/>
  <c r="G408" i="5"/>
  <c r="G288" i="5"/>
  <c r="G587" i="6"/>
  <c r="G547" i="6"/>
  <c r="G475" i="6"/>
  <c r="G443" i="6"/>
  <c r="G572" i="7"/>
  <c r="G564" i="7"/>
  <c r="G548" i="7"/>
  <c r="G532" i="7"/>
  <c r="G396" i="7"/>
  <c r="G364" i="7"/>
  <c r="G228" i="7"/>
  <c r="G603" i="8"/>
  <c r="G563" i="8"/>
  <c r="G555" i="8"/>
  <c r="G483" i="8"/>
  <c r="G459" i="8"/>
  <c r="H36" i="3"/>
  <c r="I243" i="2"/>
  <c r="G20" i="9"/>
  <c r="G62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31" i="2"/>
  <c r="H9" i="3"/>
  <c r="G37" i="8"/>
  <c r="I18" i="2"/>
  <c r="L102" i="16"/>
  <c r="M99" i="16"/>
  <c r="L272" i="16"/>
  <c r="L152" i="16"/>
  <c r="L149" i="12"/>
  <c r="L452" i="12"/>
  <c r="G278" i="5"/>
  <c r="G527" i="5"/>
  <c r="G519" i="5"/>
  <c r="G503" i="5"/>
  <c r="G359" i="5"/>
  <c r="G538" i="6"/>
  <c r="G506" i="6"/>
  <c r="G426" i="6"/>
  <c r="G402" i="6"/>
  <c r="G322" i="6"/>
  <c r="G298" i="6"/>
  <c r="G499" i="7"/>
  <c r="G475" i="7"/>
  <c r="G387" i="7"/>
  <c r="G291" i="7"/>
  <c r="G135" i="8"/>
  <c r="G281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42" i="5"/>
  <c r="K76" i="16"/>
  <c r="M145" i="12"/>
  <c r="O188" i="12"/>
  <c r="O184" i="12"/>
  <c r="O180" i="12"/>
  <c r="O440" i="12"/>
  <c r="O451" i="12"/>
  <c r="O445" i="12"/>
  <c r="O415" i="12"/>
  <c r="O331" i="12"/>
  <c r="G202" i="5"/>
  <c r="G178" i="5"/>
  <c r="G510" i="5"/>
  <c r="G454" i="5"/>
  <c r="G414" i="5"/>
  <c r="G334" i="5"/>
  <c r="G529" i="6"/>
  <c r="G329" i="6"/>
  <c r="G266" i="7"/>
  <c r="G593" i="8"/>
  <c r="G361" i="8"/>
  <c r="G60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40" i="7"/>
  <c r="L202" i="16"/>
  <c r="L194" i="16"/>
  <c r="N262" i="12"/>
  <c r="N260" i="12"/>
  <c r="N194" i="12"/>
  <c r="N186" i="12"/>
  <c r="N178" i="12"/>
  <c r="N81" i="12"/>
  <c r="N565" i="12"/>
  <c r="N563" i="12"/>
  <c r="N551" i="12"/>
  <c r="N411" i="12"/>
  <c r="N332" i="12"/>
  <c r="G581" i="5"/>
  <c r="G573" i="5"/>
  <c r="G541" i="5"/>
  <c r="G485" i="5"/>
  <c r="G317" i="5"/>
  <c r="G560" i="6"/>
  <c r="G544" i="6"/>
  <c r="G384" i="6"/>
  <c r="G552" i="8"/>
  <c r="G520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27" i="6"/>
  <c r="G42" i="8"/>
  <c r="L80" i="16"/>
  <c r="M77" i="16"/>
  <c r="L266" i="16"/>
  <c r="M247" i="16"/>
  <c r="M82" i="16"/>
  <c r="K266" i="16"/>
  <c r="L263" i="16"/>
  <c r="L231" i="16"/>
  <c r="M565" i="12"/>
  <c r="M557" i="12"/>
  <c r="M483" i="12"/>
  <c r="M479" i="12"/>
  <c r="G548" i="5"/>
  <c r="G540" i="5"/>
  <c r="G508" i="5"/>
  <c r="G137" i="6"/>
  <c r="G559" i="6"/>
  <c r="G519" i="6"/>
  <c r="G447" i="6"/>
  <c r="G407" i="6"/>
  <c r="G234" i="6"/>
  <c r="G560" i="7"/>
  <c r="G536" i="7"/>
  <c r="G504" i="7"/>
  <c r="G464" i="7"/>
  <c r="G408" i="7"/>
  <c r="G272" i="7"/>
  <c r="G176" i="7"/>
  <c r="G591" i="8"/>
  <c r="G575" i="8"/>
  <c r="G527" i="8"/>
  <c r="G407" i="8"/>
  <c r="G335" i="8"/>
  <c r="G303" i="8"/>
  <c r="G234" i="8"/>
  <c r="I215" i="2"/>
  <c r="G42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39" i="5"/>
  <c r="G42" i="6"/>
  <c r="I22" i="2"/>
  <c r="G571" i="5"/>
  <c r="G523" i="5"/>
  <c r="G403" i="5"/>
  <c r="G387" i="5"/>
  <c r="G230" i="5"/>
  <c r="G574" i="6"/>
  <c r="G566" i="6"/>
  <c r="G558" i="6"/>
  <c r="G518" i="6"/>
  <c r="G358" i="6"/>
  <c r="G575" i="7"/>
  <c r="G519" i="7"/>
  <c r="G487" i="7"/>
  <c r="G327" i="7"/>
  <c r="G202" i="8"/>
  <c r="G178" i="8"/>
  <c r="G566" i="8"/>
  <c r="G518" i="8"/>
  <c r="G510" i="8"/>
  <c r="G430" i="8"/>
  <c r="H223" i="3"/>
  <c r="I278" i="2"/>
  <c r="I270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41" i="6"/>
  <c r="G37" i="7"/>
  <c r="G40" i="8"/>
  <c r="G126" i="9"/>
  <c r="G118" i="9"/>
  <c r="G18" i="11"/>
  <c r="G10" i="11"/>
  <c r="L565" i="12"/>
  <c r="K276" i="16"/>
  <c r="L273" i="16"/>
  <c r="K268" i="16"/>
  <c r="O149" i="12"/>
  <c r="O183" i="12"/>
  <c r="O600" i="12"/>
  <c r="O490" i="12"/>
  <c r="O498" i="12"/>
  <c r="O435" i="12"/>
  <c r="O452" i="12"/>
  <c r="O424" i="12"/>
  <c r="O360" i="12"/>
  <c r="G127" i="5"/>
  <c r="G586" i="5"/>
  <c r="G562" i="5"/>
  <c r="G538" i="5"/>
  <c r="G298" i="5"/>
  <c r="G167" i="6"/>
  <c r="G282" i="6"/>
  <c r="G589" i="6"/>
  <c r="G525" i="6"/>
  <c r="G509" i="6"/>
  <c r="G485" i="6"/>
  <c r="G405" i="6"/>
  <c r="G293" i="6"/>
  <c r="G135" i="7"/>
  <c r="G582" i="7"/>
  <c r="G526" i="7"/>
  <c r="G494" i="7"/>
  <c r="G438" i="7"/>
  <c r="G310" i="7"/>
  <c r="G581" i="8"/>
  <c r="G541" i="8"/>
  <c r="G493" i="8"/>
  <c r="G461" i="8"/>
  <c r="G413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33" i="2"/>
  <c r="G125" i="9"/>
  <c r="G117" i="9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90" i="16"/>
  <c r="S1290" i="15"/>
  <c r="S1291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32" i="15"/>
  <c r="S1133" i="15"/>
  <c r="S1134" i="15"/>
  <c r="S1135" i="15"/>
  <c r="S1136" i="15"/>
  <c r="S1137" i="15"/>
  <c r="S1138" i="15"/>
  <c r="S1139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52" i="15"/>
  <c r="S753" i="15"/>
  <c r="S754" i="15"/>
  <c r="S755" i="15"/>
  <c r="S756" i="15"/>
  <c r="S757" i="15"/>
  <c r="S758" i="15"/>
  <c r="S759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36" i="15"/>
  <c r="S537" i="15"/>
  <c r="S538" i="15"/>
  <c r="S539" i="15"/>
  <c r="S540" i="15"/>
  <c r="S541" i="15"/>
  <c r="S542" i="15"/>
  <c r="S543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20" i="15"/>
  <c r="S321" i="15"/>
  <c r="S322" i="15"/>
  <c r="S324" i="15"/>
  <c r="S325" i="15"/>
  <c r="S326" i="15"/>
  <c r="S327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404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52" i="15"/>
  <c r="P753" i="15"/>
  <c r="P754" i="15"/>
  <c r="P755" i="15"/>
  <c r="P756" i="15"/>
  <c r="P757" i="15"/>
  <c r="P758" i="15"/>
  <c r="P759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36" i="15"/>
  <c r="P537" i="15"/>
  <c r="P538" i="15"/>
  <c r="P539" i="15"/>
  <c r="P540" i="15"/>
  <c r="P541" i="15"/>
  <c r="P542" i="15"/>
  <c r="P543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70" i="15"/>
  <c r="P372" i="15"/>
  <c r="P374" i="15"/>
  <c r="P320" i="15"/>
  <c r="P322" i="15"/>
  <c r="P324" i="15"/>
  <c r="P326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1180" i="15"/>
  <c r="P1181" i="15"/>
  <c r="P1182" i="15"/>
  <c r="P1183" i="15"/>
  <c r="P1184" i="15"/>
  <c r="P1185" i="15"/>
  <c r="P1186" i="15"/>
  <c r="P1187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404" i="15"/>
  <c r="P261" i="15"/>
  <c r="P262" i="15"/>
  <c r="P263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32" i="15"/>
  <c r="M1133" i="15"/>
  <c r="M1134" i="15"/>
  <c r="M1135" i="15"/>
  <c r="M1136" i="15"/>
  <c r="M1137" i="15"/>
  <c r="M1138" i="15"/>
  <c r="M1139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52" i="15"/>
  <c r="M753" i="15"/>
  <c r="M754" i="15"/>
  <c r="M755" i="15"/>
  <c r="M756" i="15"/>
  <c r="M757" i="15"/>
  <c r="M758" i="15"/>
  <c r="M759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36" i="15"/>
  <c r="M537" i="15"/>
  <c r="M538" i="15"/>
  <c r="M539" i="15"/>
  <c r="M540" i="15"/>
  <c r="M541" i="15"/>
  <c r="M542" i="15"/>
  <c r="M543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20" i="15"/>
  <c r="M321" i="15"/>
  <c r="M322" i="15"/>
  <c r="M323" i="15"/>
  <c r="M324" i="15"/>
  <c r="M325" i="15"/>
  <c r="M326" i="15"/>
  <c r="M327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404" i="15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44" i="14"/>
  <c r="J844" i="14"/>
  <c r="K844" i="14" s="1"/>
  <c r="M843" i="14"/>
  <c r="J843" i="14"/>
  <c r="K843" i="14" s="1"/>
  <c r="M842" i="14"/>
  <c r="J842" i="14"/>
  <c r="K842" i="14" s="1"/>
  <c r="M841" i="14"/>
  <c r="J841" i="14"/>
  <c r="K841" i="14" s="1"/>
  <c r="M840" i="14"/>
  <c r="J840" i="14"/>
  <c r="K840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J1037" i="14"/>
  <c r="K1037" i="14" s="1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K167" i="14" l="1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AK283" i="6" l="1"/>
  <c r="AK284" i="6"/>
  <c r="AK282" i="6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J364" i="14"/>
  <c r="K364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L365" i="14"/>
  <c r="J365" i="14" s="1"/>
  <c r="K365" i="14" s="1"/>
  <c r="L366" i="14"/>
  <c r="J366" i="14" s="1"/>
  <c r="K366" i="14" s="1"/>
  <c r="L367" i="14"/>
  <c r="J367" i="14" s="1"/>
  <c r="K367" i="14" s="1"/>
  <c r="L368" i="14"/>
  <c r="J368" i="14" s="1"/>
  <c r="K368" i="14" s="1"/>
  <c r="L369" i="14"/>
  <c r="J369" i="14" s="1"/>
  <c r="K369" i="14" s="1"/>
  <c r="L370" i="14"/>
  <c r="J370" i="14" s="1"/>
  <c r="K370" i="14" s="1"/>
  <c r="L371" i="14"/>
  <c r="J371" i="14" s="1"/>
  <c r="K371" i="14" s="1"/>
  <c r="L372" i="14"/>
  <c r="J372" i="14" s="1"/>
  <c r="K372" i="14" s="1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BC182" i="12"/>
  <c r="BC183" i="12"/>
  <c r="BC184" i="12"/>
  <c r="BC185" i="12"/>
  <c r="BC188" i="12"/>
  <c r="BC189" i="12"/>
  <c r="BC213" i="12"/>
  <c r="BC223" i="12"/>
  <c r="BC224" i="12"/>
  <c r="BC241" i="12"/>
  <c r="BC268" i="12"/>
  <c r="BC269" i="12"/>
  <c r="BC300" i="12"/>
  <c r="BC302" i="12"/>
  <c r="BC303" i="12"/>
  <c r="BC339" i="12"/>
  <c r="BC340" i="12"/>
  <c r="BC383" i="12"/>
  <c r="BC384" i="12"/>
  <c r="BC537" i="12"/>
  <c r="BC538" i="12"/>
  <c r="BC578" i="12"/>
  <c r="BC579" i="12"/>
  <c r="BC581" i="12"/>
  <c r="BC123" i="12"/>
  <c r="BC103" i="12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78" i="12"/>
  <c r="BC178" i="12" s="1"/>
  <c r="Q179" i="12"/>
  <c r="BC179" i="12" s="1"/>
  <c r="Q180" i="12"/>
  <c r="BC180" i="12" s="1"/>
  <c r="Q181" i="12"/>
  <c r="BC181" i="12" s="1"/>
  <c r="Q182" i="12"/>
  <c r="Q183" i="12"/>
  <c r="Q184" i="12"/>
  <c r="Q185" i="12"/>
  <c r="Q186" i="12"/>
  <c r="BC186" i="12" s="1"/>
  <c r="Q187" i="12"/>
  <c r="BC187" i="12" s="1"/>
  <c r="Q188" i="12"/>
  <c r="Q189" i="12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Q224" i="12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Q242" i="12"/>
  <c r="BC242" i="12" s="1"/>
  <c r="Q243" i="12"/>
  <c r="BC243" i="12" s="1"/>
  <c r="Q244" i="12"/>
  <c r="BC244" i="12" s="1"/>
  <c r="Q245" i="12"/>
  <c r="BC245" i="12" s="1"/>
  <c r="Q246" i="12"/>
  <c r="BC24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Q269" i="12"/>
  <c r="Q270" i="12"/>
  <c r="BC270" i="12" s="1"/>
  <c r="Q271" i="12"/>
  <c r="BC271" i="12" s="1"/>
  <c r="Q296" i="12"/>
  <c r="BC296" i="12" s="1"/>
  <c r="Q297" i="12"/>
  <c r="BC297" i="12" s="1"/>
  <c r="Q298" i="12"/>
  <c r="BC298" i="12" s="1"/>
  <c r="Q299" i="12"/>
  <c r="BC299" i="12" s="1"/>
  <c r="Q300" i="12"/>
  <c r="Q301" i="12"/>
  <c r="BC301" i="12" s="1"/>
  <c r="Q302" i="12"/>
  <c r="Q303" i="12"/>
  <c r="Q304" i="12"/>
  <c r="BC304" i="12" s="1"/>
  <c r="Q305" i="12"/>
  <c r="BC305" i="12" s="1"/>
  <c r="Q306" i="12"/>
  <c r="BC306" i="12" s="1"/>
  <c r="Q307" i="12"/>
  <c r="BC307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BC318" i="12" s="1"/>
  <c r="Q319" i="12"/>
  <c r="BC319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Q340" i="12"/>
  <c r="Q341" i="12"/>
  <c r="BC341" i="12" s="1"/>
  <c r="Q342" i="12"/>
  <c r="BC342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Q384" i="12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Q538" i="12"/>
  <c r="Q539" i="12"/>
  <c r="BC539" i="12" s="1"/>
  <c r="Q540" i="12"/>
  <c r="BC540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Q579" i="12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01" i="12"/>
  <c r="BC601" i="12" s="1"/>
  <c r="Q602" i="12"/>
  <c r="BC602" i="12" s="1"/>
  <c r="Q603" i="12"/>
  <c r="BC603" i="12" s="1"/>
  <c r="Q580" i="12"/>
  <c r="BC580" i="12" s="1"/>
  <c r="Q581" i="12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Q104" i="12"/>
  <c r="BC104" i="12" s="1"/>
  <c r="Q105" i="12"/>
  <c r="BC105" i="12" s="1"/>
  <c r="Q106" i="12"/>
  <c r="BC106" i="12" s="1"/>
  <c r="Q107" i="12"/>
  <c r="BC107" i="12" s="1"/>
  <c r="Q108" i="12"/>
  <c r="BC108" i="12" s="1"/>
  <c r="Q136" i="12"/>
  <c r="BC136" i="12" s="1"/>
  <c r="L128" i="14"/>
  <c r="J128" i="14" s="1"/>
  <c r="K128" i="14" s="1"/>
  <c r="L129" i="14"/>
  <c r="J129" i="14" s="1"/>
  <c r="K129" i="14" s="1"/>
  <c r="L130" i="14"/>
  <c r="J130" i="14" s="1"/>
  <c r="K130" i="14" s="1"/>
  <c r="L131" i="14"/>
  <c r="J131" i="14" s="1"/>
  <c r="K131" i="14" s="1"/>
  <c r="L132" i="14"/>
  <c r="J132" i="14" s="1"/>
  <c r="K132" i="14" s="1"/>
  <c r="L133" i="14"/>
  <c r="J133" i="14" s="1"/>
  <c r="K133" i="14" s="1"/>
  <c r="L134" i="14"/>
  <c r="J134" i="14" s="1"/>
  <c r="K134" i="14" s="1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J148" i="14" s="1"/>
  <c r="K148" i="14" s="1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27" i="14"/>
  <c r="J127" i="14" s="1"/>
  <c r="K127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805" i="14"/>
  <c r="J805" i="14" s="1"/>
  <c r="K805" i="14" s="1"/>
  <c r="L806" i="14"/>
  <c r="J806" i="14" s="1"/>
  <c r="K806" i="14" s="1"/>
  <c r="L807" i="14"/>
  <c r="J807" i="14" s="1"/>
  <c r="K807" i="14" s="1"/>
  <c r="L808" i="14"/>
  <c r="J808" i="14" s="1"/>
  <c r="K808" i="14" s="1"/>
  <c r="L809" i="14"/>
  <c r="J809" i="14" s="1"/>
  <c r="K809" i="14" s="1"/>
  <c r="L810" i="14"/>
  <c r="J810" i="14" s="1"/>
  <c r="K810" i="14" s="1"/>
  <c r="L811" i="14"/>
  <c r="J811" i="14" s="1"/>
  <c r="K811" i="14" s="1"/>
  <c r="L812" i="14"/>
  <c r="J812" i="14" s="1"/>
  <c r="K812" i="14" s="1"/>
  <c r="L813" i="14"/>
  <c r="J813" i="14" s="1"/>
  <c r="K813" i="14" s="1"/>
  <c r="L814" i="14"/>
  <c r="J814" i="14" s="1"/>
  <c r="K814" i="14" s="1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35" i="14"/>
  <c r="J835" i="14" s="1"/>
  <c r="K835" i="14" s="1"/>
  <c r="L836" i="14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00" i="14"/>
  <c r="J800" i="14" s="1"/>
  <c r="K8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27" i="8"/>
  <c r="G246" i="16"/>
  <c r="G248" i="16"/>
  <c r="G249" i="16"/>
  <c r="G239" i="16"/>
  <c r="G240" i="16"/>
  <c r="G241" i="16"/>
  <c r="G242" i="16"/>
  <c r="G244" i="16"/>
  <c r="G245" i="16"/>
  <c r="G232" i="16"/>
  <c r="G233" i="16"/>
  <c r="G234" i="16"/>
  <c r="G235" i="16"/>
  <c r="G236" i="16"/>
  <c r="G230" i="16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24" i="14"/>
  <c r="K324" i="14" s="1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310" i="14"/>
  <c r="K310" i="14" s="1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297" i="14"/>
  <c r="K297" i="14" s="1"/>
  <c r="L181" i="8"/>
  <c r="W181" i="8" s="1"/>
  <c r="L182" i="8"/>
  <c r="W182" i="8" s="1"/>
  <c r="L183" i="8"/>
  <c r="W183" i="8" s="1"/>
  <c r="L184" i="8"/>
  <c r="W184" i="8" s="1"/>
  <c r="L185" i="8"/>
  <c r="W185" i="8" s="1"/>
  <c r="L186" i="8"/>
  <c r="W186" i="8" s="1"/>
  <c r="L187" i="8"/>
  <c r="W187" i="8" s="1"/>
  <c r="L188" i="8"/>
  <c r="W188" i="8" s="1"/>
  <c r="L189" i="8"/>
  <c r="W189" i="8" s="1"/>
  <c r="L190" i="8"/>
  <c r="W190" i="8" s="1"/>
  <c r="L191" i="8"/>
  <c r="W191" i="8" s="1"/>
  <c r="L192" i="8"/>
  <c r="W192" i="8" s="1"/>
  <c r="L193" i="8"/>
  <c r="W193" i="8" s="1"/>
  <c r="L194" i="8"/>
  <c r="W194" i="8" s="1"/>
  <c r="L195" i="8"/>
  <c r="W195" i="8" s="1"/>
  <c r="L196" i="8"/>
  <c r="W196" i="8" s="1"/>
  <c r="L197" i="8"/>
  <c r="W197" i="8" s="1"/>
  <c r="L198" i="8"/>
  <c r="W198" i="8" s="1"/>
  <c r="L199" i="8"/>
  <c r="W199" i="8" s="1"/>
  <c r="L200" i="8"/>
  <c r="W200" i="8" s="1"/>
  <c r="L201" i="8"/>
  <c r="L202" i="8"/>
  <c r="L180" i="8"/>
  <c r="W180" i="8" s="1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27" i="15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70" i="14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20" i="15"/>
  <c r="I321" i="15"/>
  <c r="I322" i="15"/>
  <c r="I323" i="15"/>
  <c r="I324" i="15"/>
  <c r="I325" i="15"/>
  <c r="I326" i="15"/>
  <c r="I327" i="15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375" i="15"/>
  <c r="P375" i="15" s="1"/>
  <c r="O373" i="15"/>
  <c r="P373" i="15" s="1"/>
  <c r="O371" i="15"/>
  <c r="P371" i="15" s="1"/>
  <c r="O369" i="15"/>
  <c r="P369" i="15" s="1"/>
  <c r="O321" i="15"/>
  <c r="P321" i="15" s="1"/>
  <c r="O323" i="15"/>
  <c r="P323" i="15" s="1"/>
  <c r="R323" i="15"/>
  <c r="S323" i="15" s="1"/>
  <c r="O327" i="15"/>
  <c r="P327" i="15" s="1"/>
  <c r="O325" i="15"/>
  <c r="P325" i="15" s="1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28" i="15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10" i="14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10" i="14"/>
  <c r="K2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<sst xmlns="http://schemas.openxmlformats.org/spreadsheetml/2006/main" count="97290" uniqueCount="3865">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</sst>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0" fontId="0" fillId="3" borderId="7" xfId="0" applyFill="1" applyBorder="1"/>
    <xf numFmtId="46" fontId="0" fillId="4" borderId="2" xfId="0" applyNumberFormat="1" applyFill="1" applyBorder="1"/>
    <xf numFmtId="0" fontId="0" fillId="4" borderId="2" xfId="0" applyFill="1" applyBorder="1"/>
    <xf numFmtId="164" fontId="0" fillId="10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0" fontId="0" fillId="4" borderId="4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4" borderId="0" xfId="0" applyNumberFormat="1" applyFill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0" fillId="0" borderId="7" xfId="0" applyNumberFormat="1" applyBorder="1"/>
    <xf numFmtId="0" fontId="0" fillId="6" borderId="0" xfId="0" applyFill="1"/>
    <xf numFmtId="14" fontId="0" fillId="6" borderId="0" xfId="0" applyNumberFormat="1" applyFill="1"/>
    <xf numFmtId="1" fontId="0" fillId="5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5" borderId="7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164" fontId="0" fillId="10" borderId="0" xfId="0" applyNumberFormat="1" applyFill="1"/>
    <xf numFmtId="0" fontId="0" fillId="5" borderId="7" xfId="0" applyFill="1" applyBorder="1"/>
    <xf numFmtId="14" fontId="0" fillId="0" borderId="6" xfId="0" applyNumberFormat="1" applyBorder="1"/>
    <xf numFmtId="0" fontId="0" fillId="9" borderId="0" xfId="0" applyFill="1"/>
    <xf numFmtId="0" fontId="0" fillId="0" borderId="0" xfId="0" applyBorder="1"/>
    <xf numFmtId="0" fontId="0" fillId="4" borderId="8" xfId="0" applyFill="1" applyBorder="1"/>
    <xf numFmtId="0" fontId="0" fillId="2" borderId="0" xfId="0" applyFill="1" applyBorder="1"/>
    <xf numFmtId="0" fontId="0" fillId="3" borderId="0" xfId="0" applyFill="1" applyBorder="1"/>
    <xf numFmtId="14" fontId="0" fillId="2" borderId="0" xfId="0" applyNumberFormat="1" applyFill="1" applyBorder="1"/>
    <xf numFmtId="14" fontId="0" fillId="12" borderId="23" xfId="0" applyNumberFormat="1" applyFill="1" applyBorder="1"/>
    <xf numFmtId="14" fontId="0" fillId="12" borderId="0" xfId="0" applyNumberFormat="1" applyFill="1" applyBorder="1"/>
    <xf numFmtId="14" fontId="0" fillId="0" borderId="0" xfId="0" applyNumberFormat="1" applyBorder="1"/>
    <xf numFmtId="0" fontId="0" fillId="12" borderId="0" xfId="0" applyFill="1" applyBorder="1"/>
  </cellXfs>
  <cellStyles count="1">
    <cellStyle name="Normal" xfId="0" builtinId="0"/>
  </cellStyles>
  <dxfs count="59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66"/>
  <sheetViews>
    <sheetView zoomScale="85" zoomScaleNormal="85" workbookViewId="0">
      <pane ySplit="1" topLeftCell="A44" activePane="bottomLeft" state="frozen"/>
      <selection activeCell="H63" sqref="H63"/>
      <selection pane="bottomLeft" activeCell="O1013" sqref="O10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381</v>
      </c>
      <c r="F2" s="1" t="s">
        <v>25</v>
      </c>
      <c r="G2" s="12">
        <f>(C2-VLOOKUP(E2,Riders!$A$2:$C$4001,2,FALSE))/365</f>
        <v>21.13150684931507</v>
      </c>
      <c r="H2" s="1">
        <v>1</v>
      </c>
      <c r="I2" s="1">
        <v>5.13</v>
      </c>
      <c r="J2" s="1">
        <v>5.2839999999999998</v>
      </c>
      <c r="K2" s="1">
        <v>0.15399999999999991</v>
      </c>
      <c r="L2" s="1">
        <v>10.414</v>
      </c>
      <c r="M2" s="35">
        <f t="shared" ref="M2:M33" si="0">IF(L2="","",3.6*200/L2)</f>
        <v>69.137699251008257</v>
      </c>
    </row>
    <row r="3" spans="1:13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16</v>
      </c>
      <c r="F3" s="1" t="s">
        <v>17</v>
      </c>
      <c r="G3" s="12">
        <f>(C3-VLOOKUP(E3,Riders!$A$2:$C$4001,2,FALSE))/365</f>
        <v>24.789041095890411</v>
      </c>
      <c r="H3" s="1">
        <v>2</v>
      </c>
      <c r="I3" s="1">
        <v>5.1920000000000002</v>
      </c>
      <c r="J3" s="1">
        <v>5.2520000000000007</v>
      </c>
      <c r="K3" s="1">
        <v>6.0000000000000497E-2</v>
      </c>
      <c r="L3" s="1">
        <v>10.444000000000001</v>
      </c>
      <c r="M3" s="35">
        <f t="shared" si="0"/>
        <v>68.939103791650709</v>
      </c>
    </row>
    <row r="4" spans="1:13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23</v>
      </c>
      <c r="F4" s="1" t="s">
        <v>15</v>
      </c>
      <c r="G4" s="12">
        <f>(C4-VLOOKUP(E4,Riders!$A$2:$C$4001,2,FALSE))/365</f>
        <v>26.397260273972602</v>
      </c>
      <c r="H4" s="1">
        <v>3</v>
      </c>
      <c r="I4" s="1">
        <v>5.2130000000000001</v>
      </c>
      <c r="J4" s="1">
        <v>5.2839999999999998</v>
      </c>
      <c r="K4" s="1">
        <v>7.099999999999973E-2</v>
      </c>
      <c r="L4" s="1">
        <v>10.497</v>
      </c>
      <c r="M4" s="35">
        <f t="shared" si="0"/>
        <v>68.591026007430699</v>
      </c>
    </row>
    <row r="5" spans="1:13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133</v>
      </c>
      <c r="F5" s="1" t="s">
        <v>151</v>
      </c>
      <c r="G5" s="12">
        <f>(C5-VLOOKUP(E5,Riders!$A$2:$C$4001,2,FALSE))/365</f>
        <v>31.030136986301368</v>
      </c>
      <c r="H5" s="1">
        <v>4</v>
      </c>
      <c r="I5" s="1">
        <v>5.2279999999999998</v>
      </c>
      <c r="J5" s="1">
        <v>5.2750000000000004</v>
      </c>
      <c r="K5" s="1">
        <v>4.7000000000000597E-2</v>
      </c>
      <c r="L5" s="1">
        <v>10.503</v>
      </c>
      <c r="M5" s="35">
        <f t="shared" si="0"/>
        <v>68.551842330762639</v>
      </c>
    </row>
    <row r="6" spans="1:13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26</v>
      </c>
      <c r="F6" s="1" t="s">
        <v>27</v>
      </c>
      <c r="G6" s="12">
        <f>(C6-VLOOKUP(E6,Riders!$A$2:$C$4001,2,FALSE))/365</f>
        <v>25.704109589041096</v>
      </c>
      <c r="H6" s="1">
        <v>5</v>
      </c>
      <c r="I6" s="1">
        <v>5.2060000000000004</v>
      </c>
      <c r="J6" s="1">
        <v>5.2990000000000004</v>
      </c>
      <c r="K6" s="1">
        <v>9.2999999999999972E-2</v>
      </c>
      <c r="L6" s="1">
        <v>10.505000000000001</v>
      </c>
      <c r="M6" s="35">
        <f t="shared" si="0"/>
        <v>68.538791051880054</v>
      </c>
    </row>
    <row r="7" spans="1:13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14</v>
      </c>
      <c r="F7" s="1" t="s">
        <v>15</v>
      </c>
      <c r="G7" s="12">
        <f>(C7-VLOOKUP(E7,Riders!$A$2:$C$4001,2,FALSE))/365</f>
        <v>24.090410958904108</v>
      </c>
      <c r="H7" s="1">
        <v>6</v>
      </c>
      <c r="I7" s="1">
        <v>5.2169999999999996</v>
      </c>
      <c r="J7" s="1">
        <v>5.3470000000000004</v>
      </c>
      <c r="K7" s="1">
        <v>0.13000000000000078</v>
      </c>
      <c r="L7" s="1">
        <v>10.564</v>
      </c>
      <c r="M7" s="35">
        <f t="shared" si="0"/>
        <v>68.15600151457781</v>
      </c>
    </row>
    <row r="8" spans="1:13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24</v>
      </c>
      <c r="F8" s="1" t="s">
        <v>25</v>
      </c>
      <c r="G8" s="12">
        <f>(C8-VLOOKUP(E8,Riders!$A$2:$C$4001,2,FALSE))/365</f>
        <v>25.432876712328767</v>
      </c>
      <c r="H8" s="1">
        <v>7</v>
      </c>
      <c r="I8" s="1">
        <v>5.2069999999999999</v>
      </c>
      <c r="J8" s="1">
        <v>5.37</v>
      </c>
      <c r="K8" s="1">
        <v>0.16300000000000026</v>
      </c>
      <c r="L8" s="1">
        <v>10.577</v>
      </c>
      <c r="M8" s="35">
        <f t="shared" si="0"/>
        <v>68.072232201947628</v>
      </c>
    </row>
    <row r="9" spans="1:13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42</v>
      </c>
      <c r="F9" s="1" t="s">
        <v>97</v>
      </c>
      <c r="G9" s="12">
        <f>(C9-VLOOKUP(E9,Riders!$A$2:$C$4001,2,FALSE))/365</f>
        <v>25.175342465753424</v>
      </c>
      <c r="H9" s="1">
        <v>8</v>
      </c>
      <c r="I9" s="1">
        <v>5.2530000000000001</v>
      </c>
      <c r="J9" s="1">
        <v>5.3610000000000007</v>
      </c>
      <c r="K9" s="1">
        <v>0.10800000000000054</v>
      </c>
      <c r="L9" s="1">
        <v>10.614000000000001</v>
      </c>
      <c r="M9" s="35">
        <f t="shared" si="0"/>
        <v>67.834934991520626</v>
      </c>
    </row>
    <row r="10" spans="1:13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37</v>
      </c>
      <c r="F10" s="1" t="s">
        <v>38</v>
      </c>
      <c r="G10" s="12">
        <f>(C10-VLOOKUP(E10,Riders!$A$2:$C$4001,2,FALSE))/365</f>
        <v>18.82191780821918</v>
      </c>
      <c r="H10" s="1">
        <v>9</v>
      </c>
      <c r="I10" s="1">
        <v>5.26</v>
      </c>
      <c r="J10" s="1">
        <v>5.3770000000000007</v>
      </c>
      <c r="K10" s="1">
        <v>0.11700000000000088</v>
      </c>
      <c r="L10" s="1">
        <v>10.637</v>
      </c>
      <c r="M10" s="35">
        <f t="shared" si="0"/>
        <v>67.688257967472026</v>
      </c>
    </row>
    <row r="11" spans="1:13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35</v>
      </c>
      <c r="F11" s="1" t="s">
        <v>36</v>
      </c>
      <c r="G11" s="12">
        <f>(C11-VLOOKUP(E11,Riders!$A$2:$C$4001,2,FALSE))/365</f>
        <v>25.827397260273973</v>
      </c>
      <c r="H11" s="1">
        <v>10</v>
      </c>
      <c r="I11" s="1">
        <v>5.3360000000000003</v>
      </c>
      <c r="J11" s="1">
        <v>5.3260000000000005</v>
      </c>
      <c r="K11" s="1">
        <v>-9.9999999999997868E-3</v>
      </c>
      <c r="L11" s="1">
        <v>10.662000000000001</v>
      </c>
      <c r="M11" s="35">
        <f t="shared" si="0"/>
        <v>67.529544175576817</v>
      </c>
    </row>
    <row r="12" spans="1:13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75</v>
      </c>
      <c r="F12" s="1" t="s">
        <v>38</v>
      </c>
      <c r="G12" s="12">
        <f>(C12-VLOOKUP(E12,Riders!$A$2:$C$4001,2,FALSE))/365</f>
        <v>24.906849315068492</v>
      </c>
      <c r="H12" s="1">
        <v>11</v>
      </c>
      <c r="I12" s="1">
        <v>5.3090000000000002</v>
      </c>
      <c r="J12" s="1">
        <v>5.4020000000000001</v>
      </c>
      <c r="K12" s="1">
        <v>9.2999999999999972E-2</v>
      </c>
      <c r="L12" s="1">
        <v>10.711</v>
      </c>
      <c r="M12" s="35">
        <f t="shared" si="0"/>
        <v>67.220614321725321</v>
      </c>
    </row>
    <row r="13" spans="1:13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28</v>
      </c>
      <c r="F13" s="1" t="s">
        <v>29</v>
      </c>
      <c r="G13" s="12">
        <f>(C13-VLOOKUP(E13,Riders!$A$2:$C$4001,2,FALSE))/365</f>
        <v>24.109589041095891</v>
      </c>
      <c r="H13" s="1">
        <v>12</v>
      </c>
      <c r="I13" s="1">
        <v>5.2809999999999997</v>
      </c>
      <c r="J13" s="1">
        <v>5.4349999999999996</v>
      </c>
      <c r="K13" s="1">
        <v>0.15399999999999991</v>
      </c>
      <c r="L13" s="1">
        <v>10.715999999999999</v>
      </c>
      <c r="M13" s="35">
        <f t="shared" si="0"/>
        <v>67.189249720044799</v>
      </c>
    </row>
    <row r="14" spans="1:13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52</v>
      </c>
      <c r="F14" s="1" t="s">
        <v>53</v>
      </c>
      <c r="G14" s="12">
        <f>(C14-VLOOKUP(E14,Riders!$A$2:$C$4001,2,FALSE))/365</f>
        <v>26.904109589041095</v>
      </c>
      <c r="H14" s="1">
        <v>13</v>
      </c>
      <c r="I14" s="1">
        <v>5.3079999999999998</v>
      </c>
      <c r="J14" s="1">
        <v>5.495000000000001</v>
      </c>
      <c r="K14" s="1">
        <v>0.18700000000000117</v>
      </c>
      <c r="L14" s="1">
        <v>10.803000000000001</v>
      </c>
      <c r="M14" s="35">
        <f t="shared" si="0"/>
        <v>66.64815329075256</v>
      </c>
    </row>
    <row r="15" spans="1:13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39</v>
      </c>
      <c r="F15" s="1" t="s">
        <v>40</v>
      </c>
      <c r="G15" s="12">
        <f>(C15-VLOOKUP(E15,Riders!$A$2:$C$4001,2,FALSE))/365</f>
        <v>29.484931506849314</v>
      </c>
      <c r="H15" s="1">
        <v>14</v>
      </c>
      <c r="I15" s="1">
        <v>5.17</v>
      </c>
      <c r="J15" s="1">
        <v>5.657</v>
      </c>
      <c r="K15" s="1">
        <v>0.4870000000000001</v>
      </c>
      <c r="L15" s="1">
        <v>10.827</v>
      </c>
      <c r="M15" s="35">
        <f t="shared" si="0"/>
        <v>66.500415627597675</v>
      </c>
    </row>
    <row r="16" spans="1:13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101</v>
      </c>
      <c r="F16" s="1" t="s">
        <v>151</v>
      </c>
      <c r="G16" s="12">
        <f>(C16-VLOOKUP(E16,Riders!$A$2:$C$4001,2,FALSE))/365</f>
        <v>24.345205479452055</v>
      </c>
      <c r="H16" s="1">
        <v>15</v>
      </c>
      <c r="I16" s="1">
        <v>5.3579999999999997</v>
      </c>
      <c r="J16" s="1">
        <v>5.4900000000000011</v>
      </c>
      <c r="K16" s="1">
        <v>0.13200000000000145</v>
      </c>
      <c r="L16" s="1">
        <v>10.848000000000001</v>
      </c>
      <c r="M16" s="35">
        <f t="shared" si="0"/>
        <v>66.371681415929203</v>
      </c>
    </row>
    <row r="17" spans="1:13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41</v>
      </c>
      <c r="F17" s="1" t="s">
        <v>27</v>
      </c>
      <c r="G17" s="12">
        <f>(C17-VLOOKUP(E17,Riders!$A$2:$C$4001,2,FALSE))/365</f>
        <v>28.304109589041097</v>
      </c>
      <c r="H17" s="1">
        <v>16</v>
      </c>
      <c r="I17" s="1">
        <v>5.3810000000000002</v>
      </c>
      <c r="J17" s="1">
        <v>5.5079999999999991</v>
      </c>
      <c r="K17" s="1">
        <v>0.12699999999999889</v>
      </c>
      <c r="L17" s="1">
        <v>10.888999999999999</v>
      </c>
      <c r="M17" s="35">
        <f t="shared" si="0"/>
        <v>66.121774267609524</v>
      </c>
    </row>
    <row r="18" spans="1:13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32</v>
      </c>
      <c r="F18" s="1" t="s">
        <v>17</v>
      </c>
      <c r="G18" s="12">
        <f>(C18-VLOOKUP(E18,Riders!$A$2:$C$4001,2,FALSE))/365</f>
        <v>21.528767123287672</v>
      </c>
      <c r="H18" s="1">
        <v>17</v>
      </c>
      <c r="I18" s="1">
        <v>5.34</v>
      </c>
      <c r="J18" s="1">
        <v>5.5510000000000002</v>
      </c>
      <c r="K18" s="1">
        <v>0.2110000000000003</v>
      </c>
      <c r="L18" s="1">
        <v>10.891</v>
      </c>
      <c r="M18" s="35">
        <f t="shared" si="0"/>
        <v>66.109631806078411</v>
      </c>
    </row>
    <row r="19" spans="1:13" x14ac:dyDescent="0.3">
      <c r="A19" s="1" t="s">
        <v>693</v>
      </c>
      <c r="B19" s="1">
        <v>2024</v>
      </c>
      <c r="C19" s="2">
        <v>45325</v>
      </c>
      <c r="D19" s="1" t="s">
        <v>72</v>
      </c>
      <c r="E19" s="47" t="s">
        <v>20</v>
      </c>
      <c r="F19" s="1" t="s">
        <v>21</v>
      </c>
      <c r="G19" s="12">
        <f>(C19-VLOOKUP(E19,Riders!$A$2:$C$4001,2,FALSE))/365</f>
        <v>28.4986301369863</v>
      </c>
      <c r="H19" s="1">
        <v>18</v>
      </c>
      <c r="I19" s="1">
        <v>5.4139999999999997</v>
      </c>
      <c r="J19" s="1">
        <v>5.4990000000000006</v>
      </c>
      <c r="K19" s="1">
        <v>8.5000000000000853E-2</v>
      </c>
      <c r="L19" s="1">
        <v>10.913</v>
      </c>
      <c r="M19" s="35">
        <f t="shared" si="0"/>
        <v>65.976358471547698</v>
      </c>
    </row>
    <row r="20" spans="1:13" x14ac:dyDescent="0.3">
      <c r="A20" s="1" t="s">
        <v>693</v>
      </c>
      <c r="B20" s="1">
        <v>2024</v>
      </c>
      <c r="C20" s="2">
        <v>45325</v>
      </c>
      <c r="D20" s="1" t="s">
        <v>72</v>
      </c>
      <c r="E20" s="1" t="s">
        <v>45</v>
      </c>
      <c r="F20" s="1" t="s">
        <v>40</v>
      </c>
      <c r="G20" s="12">
        <f>(C20-VLOOKUP(E20,Riders!$A$2:$C$4001,2,FALSE))/365</f>
        <v>32.950684931506849</v>
      </c>
      <c r="H20" s="1">
        <v>19</v>
      </c>
      <c r="I20" s="1">
        <v>5.4269999999999996</v>
      </c>
      <c r="J20" s="1">
        <v>5.4939999999999998</v>
      </c>
      <c r="K20" s="1">
        <v>6.7000000000000171E-2</v>
      </c>
      <c r="L20" s="1">
        <v>10.920999999999999</v>
      </c>
      <c r="M20" s="35">
        <f t="shared" si="0"/>
        <v>65.92802856881238</v>
      </c>
    </row>
    <row r="21" spans="1:13" x14ac:dyDescent="0.3">
      <c r="A21" s="1" t="s">
        <v>693</v>
      </c>
      <c r="B21" s="1">
        <v>2024</v>
      </c>
      <c r="C21" s="2">
        <v>45325</v>
      </c>
      <c r="D21" s="1" t="s">
        <v>72</v>
      </c>
      <c r="E21" s="1" t="s">
        <v>115</v>
      </c>
      <c r="F21" s="1" t="s">
        <v>3849</v>
      </c>
      <c r="G21" s="12">
        <f>(C21-VLOOKUP(E21,Riders!$A$2:$C$4001,2,FALSE))/365</f>
        <v>26.509589041095889</v>
      </c>
      <c r="H21" s="1">
        <v>20</v>
      </c>
      <c r="I21" s="1">
        <v>5.4020000000000001</v>
      </c>
      <c r="J21" s="1">
        <v>5.524</v>
      </c>
      <c r="K21" s="1">
        <v>0.12199999999999989</v>
      </c>
      <c r="L21" s="1">
        <v>10.926</v>
      </c>
      <c r="M21" s="35">
        <f t="shared" si="0"/>
        <v>65.897858319604609</v>
      </c>
    </row>
    <row r="22" spans="1:13" x14ac:dyDescent="0.3">
      <c r="A22" s="1" t="s">
        <v>693</v>
      </c>
      <c r="B22" s="1">
        <v>2024</v>
      </c>
      <c r="C22" s="2">
        <v>45325</v>
      </c>
      <c r="D22" s="1" t="s">
        <v>72</v>
      </c>
      <c r="E22" s="1" t="s">
        <v>80</v>
      </c>
      <c r="F22" s="1" t="s">
        <v>3852</v>
      </c>
      <c r="G22" s="12">
        <f>(C22-VLOOKUP(E22,Riders!$A$2:$C$4001,2,FALSE))/365</f>
        <v>21.989041095890411</v>
      </c>
      <c r="H22" s="1">
        <v>21</v>
      </c>
      <c r="I22" s="1">
        <v>5.4119999999999999</v>
      </c>
      <c r="J22" s="1">
        <v>5.5149999999999997</v>
      </c>
      <c r="K22" s="1">
        <v>0.10299999999999976</v>
      </c>
      <c r="L22" s="1">
        <v>10.927</v>
      </c>
      <c r="M22" s="35">
        <f t="shared" si="0"/>
        <v>65.891827583051153</v>
      </c>
    </row>
    <row r="23" spans="1:13" x14ac:dyDescent="0.3">
      <c r="A23" s="1" t="s">
        <v>693</v>
      </c>
      <c r="B23" s="1">
        <v>2024</v>
      </c>
      <c r="C23" s="2">
        <v>45325</v>
      </c>
      <c r="D23" s="1" t="s">
        <v>72</v>
      </c>
      <c r="E23" s="1" t="s">
        <v>46</v>
      </c>
      <c r="F23" s="1" t="s">
        <v>47</v>
      </c>
      <c r="G23" s="12">
        <f>(C23-VLOOKUP(E23,Riders!$A$2:$C$4001,2,FALSE))/365</f>
        <v>23.635616438356163</v>
      </c>
      <c r="H23" s="1">
        <v>22</v>
      </c>
      <c r="I23" s="1">
        <v>5.4470000000000001</v>
      </c>
      <c r="J23" s="1">
        <v>5.5680000000000005</v>
      </c>
      <c r="K23" s="1">
        <v>0.12100000000000044</v>
      </c>
      <c r="L23" s="1">
        <v>11.015000000000001</v>
      </c>
      <c r="M23" s="35">
        <f t="shared" si="0"/>
        <v>65.365410803449834</v>
      </c>
    </row>
    <row r="24" spans="1:13" x14ac:dyDescent="0.3">
      <c r="A24" s="1" t="s">
        <v>693</v>
      </c>
      <c r="B24" s="1">
        <v>2024</v>
      </c>
      <c r="C24" s="2">
        <v>45325</v>
      </c>
      <c r="D24" s="1" t="s">
        <v>72</v>
      </c>
      <c r="E24" s="1" t="s">
        <v>390</v>
      </c>
      <c r="F24" s="1" t="s">
        <v>36</v>
      </c>
      <c r="G24" s="12">
        <f>(C24-VLOOKUP(E24,Riders!$A$2:$C$4001,2,FALSE))/365</f>
        <v>20.794520547945204</v>
      </c>
      <c r="H24" s="1">
        <v>23</v>
      </c>
      <c r="I24" s="1">
        <v>5.4340000000000002</v>
      </c>
      <c r="J24" s="1">
        <v>5.5889999999999995</v>
      </c>
      <c r="K24" s="1">
        <v>0.15499999999999936</v>
      </c>
      <c r="L24" s="1">
        <v>11.023</v>
      </c>
      <c r="M24" s="35">
        <f t="shared" si="0"/>
        <v>65.317971514106873</v>
      </c>
    </row>
    <row r="25" spans="1:13" x14ac:dyDescent="0.3">
      <c r="A25" s="1" t="s">
        <v>693</v>
      </c>
      <c r="B25" s="1">
        <v>2024</v>
      </c>
      <c r="C25" s="2">
        <v>45325</v>
      </c>
      <c r="D25" s="1" t="s">
        <v>72</v>
      </c>
      <c r="E25" s="1" t="s">
        <v>50</v>
      </c>
      <c r="F25" s="1" t="s">
        <v>51</v>
      </c>
      <c r="G25" s="12">
        <f>(C25-VLOOKUP(E25,Riders!$A$2:$C$4001,2,FALSE))/365</f>
        <v>27.331506849315069</v>
      </c>
      <c r="H25" s="1">
        <v>24</v>
      </c>
      <c r="I25" s="1">
        <v>5.38</v>
      </c>
      <c r="J25" s="1">
        <v>5.6469999999999994</v>
      </c>
      <c r="K25" s="1">
        <v>0.26699999999999946</v>
      </c>
      <c r="L25" s="1">
        <v>11.026999999999999</v>
      </c>
      <c r="M25" s="35">
        <f t="shared" si="0"/>
        <v>65.294277682053149</v>
      </c>
    </row>
    <row r="26" spans="1:13" x14ac:dyDescent="0.3">
      <c r="A26" s="1" t="s">
        <v>693</v>
      </c>
      <c r="B26" s="1">
        <v>2024</v>
      </c>
      <c r="C26" s="2">
        <v>45325</v>
      </c>
      <c r="D26" s="1" t="s">
        <v>72</v>
      </c>
      <c r="E26" s="1" t="s">
        <v>903</v>
      </c>
      <c r="F26" s="1" t="s">
        <v>51</v>
      </c>
      <c r="G26" s="12">
        <f>(C26-VLOOKUP(E26,Riders!$A$2:$C$4001,2,FALSE))/365</f>
        <v>20.104109589041094</v>
      </c>
      <c r="H26" s="1">
        <v>25</v>
      </c>
      <c r="I26" s="1">
        <v>5.4480000000000004</v>
      </c>
      <c r="J26" s="1">
        <v>5.5849999999999991</v>
      </c>
      <c r="K26" s="1">
        <v>0.13699999999999868</v>
      </c>
      <c r="L26" s="1">
        <v>11.032999999999999</v>
      </c>
      <c r="M26" s="35">
        <f t="shared" si="0"/>
        <v>65.258769147104147</v>
      </c>
    </row>
    <row r="27" spans="1:13" x14ac:dyDescent="0.3">
      <c r="A27" s="1" t="s">
        <v>693</v>
      </c>
      <c r="B27" s="1">
        <v>2024</v>
      </c>
      <c r="C27" s="2">
        <v>45325</v>
      </c>
      <c r="D27" s="1" t="s">
        <v>72</v>
      </c>
      <c r="E27" s="1" t="s">
        <v>907</v>
      </c>
      <c r="F27" s="1" t="s">
        <v>29</v>
      </c>
      <c r="G27" s="12">
        <f>(C27-VLOOKUP(E27,Riders!$A$2:$C$4001,2,FALSE))/365</f>
        <v>23.350684931506848</v>
      </c>
      <c r="H27" s="1">
        <v>26</v>
      </c>
      <c r="I27" s="1">
        <v>5.4459999999999997</v>
      </c>
      <c r="J27" s="1">
        <v>5.5869999999999997</v>
      </c>
      <c r="K27" s="1">
        <v>0.14100000000000001</v>
      </c>
      <c r="L27" s="1">
        <v>11.032999999999999</v>
      </c>
      <c r="M27" s="35">
        <f t="shared" si="0"/>
        <v>65.258769147104147</v>
      </c>
    </row>
    <row r="28" spans="1:13" x14ac:dyDescent="0.3">
      <c r="A28" s="1" t="s">
        <v>693</v>
      </c>
      <c r="B28" s="1">
        <v>2024</v>
      </c>
      <c r="C28" s="2">
        <v>45325</v>
      </c>
      <c r="D28" s="1" t="s">
        <v>72</v>
      </c>
      <c r="E28" s="1" t="s">
        <v>43</v>
      </c>
      <c r="F28" s="1" t="s">
        <v>44</v>
      </c>
      <c r="G28" s="12">
        <f>(C28-VLOOKUP(E28,Riders!$A$2:$C$4001,2,FALSE))/365</f>
        <v>31.210958904109589</v>
      </c>
      <c r="H28" s="1">
        <v>27</v>
      </c>
      <c r="I28" s="1">
        <v>5.35</v>
      </c>
      <c r="J28" s="1">
        <v>5.7059999999999995</v>
      </c>
      <c r="K28" s="1">
        <v>0.35599999999999987</v>
      </c>
      <c r="L28" s="1">
        <v>11.055999999999999</v>
      </c>
      <c r="M28" s="35">
        <f t="shared" si="0"/>
        <v>65.12301013024603</v>
      </c>
    </row>
    <row r="29" spans="1:13" x14ac:dyDescent="0.3">
      <c r="A29" s="1" t="s">
        <v>693</v>
      </c>
      <c r="B29" s="1">
        <v>2024</v>
      </c>
      <c r="C29" s="2">
        <v>45325</v>
      </c>
      <c r="D29" s="1" t="s">
        <v>72</v>
      </c>
      <c r="E29" s="1" t="s">
        <v>107</v>
      </c>
      <c r="F29" s="1" t="s">
        <v>59</v>
      </c>
      <c r="G29" s="12">
        <f>(C29-VLOOKUP(E29,Riders!$A$2:$C$4001,2,FALSE))/365</f>
        <v>20.410958904109588</v>
      </c>
      <c r="H29" s="1">
        <v>28</v>
      </c>
      <c r="I29" s="1">
        <v>5.4610000000000003</v>
      </c>
      <c r="J29" s="1">
        <v>5.6219999999999999</v>
      </c>
      <c r="K29" s="1">
        <v>0.16099999999999959</v>
      </c>
      <c r="L29" s="1">
        <v>11.083</v>
      </c>
      <c r="M29" s="35">
        <f t="shared" si="0"/>
        <v>64.964359830370839</v>
      </c>
    </row>
    <row r="30" spans="1:13" x14ac:dyDescent="0.3">
      <c r="A30" s="1" t="s">
        <v>693</v>
      </c>
      <c r="B30" s="1">
        <v>2024</v>
      </c>
      <c r="C30" s="2">
        <v>45325</v>
      </c>
      <c r="D30" s="1" t="s">
        <v>72</v>
      </c>
      <c r="E30" s="1" t="s">
        <v>100</v>
      </c>
      <c r="F30" s="1" t="s">
        <v>47</v>
      </c>
      <c r="G30" s="12">
        <f>(C30-VLOOKUP(E30,Riders!$A$2:$C$4001,2,FALSE))/365</f>
        <v>29.978082191780821</v>
      </c>
      <c r="H30" s="1">
        <v>29</v>
      </c>
      <c r="I30" s="1">
        <v>5.5339999999999998</v>
      </c>
      <c r="J30" s="1">
        <v>5.6380000000000008</v>
      </c>
      <c r="K30" s="1">
        <v>0.10400000000000098</v>
      </c>
      <c r="L30" s="1">
        <v>11.172000000000001</v>
      </c>
      <c r="M30" s="35">
        <f t="shared" si="0"/>
        <v>64.446831364124591</v>
      </c>
    </row>
    <row r="31" spans="1:13" x14ac:dyDescent="0.3">
      <c r="A31" s="1" t="s">
        <v>693</v>
      </c>
      <c r="B31" s="1">
        <v>2024</v>
      </c>
      <c r="C31" s="2">
        <v>45325</v>
      </c>
      <c r="D31" s="1" t="s">
        <v>72</v>
      </c>
      <c r="E31" s="1" t="s">
        <v>48</v>
      </c>
      <c r="F31" s="1" t="s">
        <v>49</v>
      </c>
      <c r="G31" s="12">
        <f>(C31-VLOOKUP(E31,Riders!$A$2:$C$4001,2,FALSE))/365</f>
        <v>23.016438356164382</v>
      </c>
      <c r="H31" s="1">
        <v>30</v>
      </c>
      <c r="I31" s="1">
        <v>5.4969999999999999</v>
      </c>
      <c r="J31" s="1">
        <v>5.6750000000000007</v>
      </c>
      <c r="K31" s="1">
        <v>0.17800000000000082</v>
      </c>
      <c r="L31" s="1">
        <v>11.172000000000001</v>
      </c>
      <c r="M31" s="35">
        <f t="shared" si="0"/>
        <v>64.446831364124591</v>
      </c>
    </row>
    <row r="32" spans="1:13" x14ac:dyDescent="0.3">
      <c r="A32" s="1" t="s">
        <v>693</v>
      </c>
      <c r="B32" s="1">
        <v>2024</v>
      </c>
      <c r="C32" s="2">
        <v>45325</v>
      </c>
      <c r="D32" s="1" t="s">
        <v>72</v>
      </c>
      <c r="E32" s="1" t="s">
        <v>3858</v>
      </c>
      <c r="F32" s="1" t="s">
        <v>3852</v>
      </c>
      <c r="G32" s="12">
        <f>(C32-VLOOKUP(E32,Riders!$A$2:$C$4001,2,FALSE))/365</f>
        <v>18.106849315068494</v>
      </c>
      <c r="H32" s="1">
        <v>31</v>
      </c>
      <c r="I32" s="1">
        <v>5.5170000000000003</v>
      </c>
      <c r="J32" s="1">
        <v>5.6559999999999997</v>
      </c>
      <c r="K32" s="1">
        <v>0.13899999999999935</v>
      </c>
      <c r="L32" s="1">
        <v>11.173</v>
      </c>
      <c r="M32" s="35">
        <f t="shared" si="0"/>
        <v>64.441063277544075</v>
      </c>
    </row>
    <row r="33" spans="1:13" x14ac:dyDescent="0.3">
      <c r="A33" s="1" t="s">
        <v>693</v>
      </c>
      <c r="B33" s="1">
        <v>2024</v>
      </c>
      <c r="C33" s="2">
        <v>45325</v>
      </c>
      <c r="D33" s="1" t="s">
        <v>72</v>
      </c>
      <c r="E33" s="1" t="s">
        <v>58</v>
      </c>
      <c r="F33" s="1" t="s">
        <v>59</v>
      </c>
      <c r="G33" s="12">
        <f>(C33-VLOOKUP(E33,Riders!$A$2:$C$4001,2,FALSE))/365</f>
        <v>26.054794520547944</v>
      </c>
      <c r="H33" s="1">
        <v>32</v>
      </c>
      <c r="I33" s="1">
        <v>5.5469999999999997</v>
      </c>
      <c r="J33" s="1">
        <v>5.7030000000000003</v>
      </c>
      <c r="K33" s="1">
        <v>0.15600000000000058</v>
      </c>
      <c r="L33" s="1">
        <v>11.25</v>
      </c>
      <c r="M33" s="35">
        <f t="shared" si="0"/>
        <v>64</v>
      </c>
    </row>
    <row r="34" spans="1:13" x14ac:dyDescent="0.3">
      <c r="A34" s="1" t="s">
        <v>693</v>
      </c>
      <c r="B34" s="1">
        <v>2024</v>
      </c>
      <c r="C34" s="2">
        <v>45325</v>
      </c>
      <c r="D34" s="1" t="s">
        <v>72</v>
      </c>
      <c r="E34" s="1" t="s">
        <v>54</v>
      </c>
      <c r="F34" s="1" t="s">
        <v>44</v>
      </c>
      <c r="G34" s="12">
        <f>(C34-VLOOKUP(E34,Riders!$A$2:$C$4001,2,FALSE))/365</f>
        <v>26.616438356164384</v>
      </c>
      <c r="H34" s="1">
        <v>33</v>
      </c>
      <c r="I34" s="1">
        <v>5.5910000000000002</v>
      </c>
      <c r="J34" s="1">
        <v>5.6749999999999998</v>
      </c>
      <c r="K34" s="1">
        <v>8.3999999999999631E-2</v>
      </c>
      <c r="L34" s="1">
        <v>11.266</v>
      </c>
      <c r="M34" s="35">
        <f t="shared" ref="M34:M60" si="1">IF(L34="","",3.6*200/L34)</f>
        <v>63.909107047754304</v>
      </c>
    </row>
    <row r="35" spans="1:13" x14ac:dyDescent="0.3">
      <c r="A35" s="1" t="s">
        <v>693</v>
      </c>
      <c r="B35" s="1">
        <v>2024</v>
      </c>
      <c r="C35" s="2">
        <v>45325</v>
      </c>
      <c r="D35" s="1" t="s">
        <v>72</v>
      </c>
      <c r="E35" s="1" t="s">
        <v>846</v>
      </c>
      <c r="F35" s="1" t="s">
        <v>120</v>
      </c>
      <c r="G35" s="12">
        <f>(C35-VLOOKUP(E35,Riders!$A$2:$C$4001,2,FALSE))/365</f>
        <v>27.920547945205481</v>
      </c>
      <c r="H35" s="1">
        <v>34</v>
      </c>
      <c r="I35" s="1">
        <v>5.5</v>
      </c>
      <c r="J35" s="1">
        <v>5.7910000000000004</v>
      </c>
      <c r="K35" s="1">
        <v>0.29100000000000037</v>
      </c>
      <c r="L35" s="1">
        <v>11.291</v>
      </c>
      <c r="M35" s="35">
        <f t="shared" si="1"/>
        <v>63.767602515277652</v>
      </c>
    </row>
    <row r="36" spans="1:13" x14ac:dyDescent="0.3">
      <c r="A36" s="1" t="s">
        <v>693</v>
      </c>
      <c r="B36" s="1">
        <v>2024</v>
      </c>
      <c r="C36" s="2">
        <v>45325</v>
      </c>
      <c r="D36" s="1" t="s">
        <v>72</v>
      </c>
      <c r="E36" s="1" t="s">
        <v>874</v>
      </c>
      <c r="F36" s="1" t="s">
        <v>156</v>
      </c>
      <c r="G36" s="12">
        <f>(C36-VLOOKUP(E36,Riders!$A$2:$C$4001,2,FALSE))/365</f>
        <v>30.805479452054794</v>
      </c>
      <c r="H36" s="1">
        <v>35</v>
      </c>
      <c r="I36" s="1">
        <v>5.6219999999999999</v>
      </c>
      <c r="J36" s="1">
        <v>5.7390000000000008</v>
      </c>
      <c r="K36" s="1">
        <v>0.11700000000000088</v>
      </c>
      <c r="L36" s="1">
        <v>11.361000000000001</v>
      </c>
      <c r="M36" s="35">
        <f t="shared" si="1"/>
        <v>63.374702931080009</v>
      </c>
    </row>
    <row r="37" spans="1:13" x14ac:dyDescent="0.3">
      <c r="A37" s="1" t="s">
        <v>693</v>
      </c>
      <c r="B37" s="1">
        <v>2024</v>
      </c>
      <c r="C37" s="2">
        <v>45325</v>
      </c>
      <c r="D37" s="1" t="s">
        <v>72</v>
      </c>
      <c r="E37" s="1" t="s">
        <v>64</v>
      </c>
      <c r="F37" s="1" t="s">
        <v>65</v>
      </c>
      <c r="G37" s="12">
        <f>(C37-VLOOKUP(E37,Riders!$A$2:$C$4001,2,FALSE))/365</f>
        <v>23.115068493150684</v>
      </c>
      <c r="H37" s="1">
        <v>36</v>
      </c>
      <c r="I37" s="1">
        <v>5.63</v>
      </c>
      <c r="J37" s="1">
        <v>5.8530000000000006</v>
      </c>
      <c r="K37" s="1">
        <v>0.22300000000000075</v>
      </c>
      <c r="L37" s="1">
        <v>11.483000000000001</v>
      </c>
      <c r="M37" s="35">
        <f t="shared" si="1"/>
        <v>62.701384655577804</v>
      </c>
    </row>
    <row r="38" spans="1:13" x14ac:dyDescent="0.3">
      <c r="A38" s="1" t="s">
        <v>693</v>
      </c>
      <c r="B38" s="1">
        <v>2024</v>
      </c>
      <c r="C38" s="2">
        <v>45325</v>
      </c>
      <c r="D38" s="1" t="s">
        <v>72</v>
      </c>
      <c r="E38" s="1" t="s">
        <v>60</v>
      </c>
      <c r="F38" s="1" t="s">
        <v>61</v>
      </c>
      <c r="G38" s="12">
        <f>(C38-VLOOKUP(E38,Riders!$A$2:$C$4001,2,FALSE))/365</f>
        <v>35.553424657534244</v>
      </c>
      <c r="H38" s="1">
        <v>37</v>
      </c>
      <c r="I38" s="1">
        <v>5.6269999999999998</v>
      </c>
      <c r="J38" s="1">
        <v>5.862000000000001</v>
      </c>
      <c r="K38" s="1">
        <v>0.23500000000000121</v>
      </c>
      <c r="L38" s="1">
        <v>11.489000000000001</v>
      </c>
      <c r="M38" s="35">
        <f t="shared" si="1"/>
        <v>62.6686395682827</v>
      </c>
    </row>
    <row r="39" spans="1:13" x14ac:dyDescent="0.3">
      <c r="A39" s="1" t="s">
        <v>693</v>
      </c>
      <c r="B39" s="1">
        <v>2024</v>
      </c>
      <c r="C39" s="2">
        <v>45325</v>
      </c>
      <c r="D39" s="1" t="s">
        <v>72</v>
      </c>
      <c r="E39" s="1" t="s">
        <v>387</v>
      </c>
      <c r="F39" s="1" t="s">
        <v>65</v>
      </c>
      <c r="G39" s="12">
        <f>(C39-VLOOKUP(E39,Riders!$A$2:$C$4001,2,FALSE))/365</f>
        <v>23.635616438356163</v>
      </c>
      <c r="H39" s="1">
        <v>38</v>
      </c>
      <c r="I39" s="1">
        <v>5.6609999999999996</v>
      </c>
      <c r="J39" s="1">
        <v>5.907</v>
      </c>
      <c r="K39" s="1">
        <v>0.24600000000000044</v>
      </c>
      <c r="L39" s="1">
        <v>11.568</v>
      </c>
      <c r="M39" s="35">
        <f t="shared" si="1"/>
        <v>62.240663900414937</v>
      </c>
    </row>
    <row r="40" spans="1:13" x14ac:dyDescent="0.3">
      <c r="A40" s="1" t="s">
        <v>693</v>
      </c>
      <c r="B40" s="1">
        <v>2024</v>
      </c>
      <c r="C40" s="2">
        <v>45325</v>
      </c>
      <c r="D40" s="1" t="s">
        <v>72</v>
      </c>
      <c r="E40" s="1" t="s">
        <v>975</v>
      </c>
      <c r="F40" s="1" t="s">
        <v>156</v>
      </c>
      <c r="G40" s="12">
        <f>(C40-VLOOKUP(E40,Riders!$A$2:$C$4001,2,FALSE))/365</f>
        <v>22.775342465753425</v>
      </c>
      <c r="H40" s="1">
        <v>39</v>
      </c>
      <c r="I40" s="1">
        <v>5.7309999999999999</v>
      </c>
      <c r="J40" s="1">
        <v>5.9410000000000007</v>
      </c>
      <c r="K40" s="1">
        <v>0.21000000000000085</v>
      </c>
      <c r="L40" s="1">
        <v>11.672000000000001</v>
      </c>
      <c r="M40" s="35">
        <f t="shared" si="1"/>
        <v>61.686086360520903</v>
      </c>
    </row>
    <row r="41" spans="1:13" x14ac:dyDescent="0.3">
      <c r="A41" s="1" t="s">
        <v>693</v>
      </c>
      <c r="B41" s="1">
        <v>2024</v>
      </c>
      <c r="C41" s="2">
        <v>45325</v>
      </c>
      <c r="D41" s="1" t="s">
        <v>72</v>
      </c>
      <c r="E41" s="1" t="s">
        <v>845</v>
      </c>
      <c r="F41" s="1" t="s">
        <v>235</v>
      </c>
      <c r="G41" s="12">
        <f>(C41-VLOOKUP(E41,Riders!$A$2:$C$4001,2,FALSE))/365</f>
        <v>19.980821917808218</v>
      </c>
      <c r="H41" s="1">
        <v>40</v>
      </c>
      <c r="I41" s="1">
        <v>5.8970000000000002</v>
      </c>
      <c r="J41" s="1">
        <v>5.9759999999999991</v>
      </c>
      <c r="K41" s="1">
        <v>7.8999999999998849E-2</v>
      </c>
      <c r="L41" s="1">
        <v>11.872999999999999</v>
      </c>
      <c r="M41" s="35">
        <f t="shared" si="1"/>
        <v>60.641792301861372</v>
      </c>
    </row>
    <row r="42" spans="1:13" x14ac:dyDescent="0.3">
      <c r="A42" s="4" t="s">
        <v>657</v>
      </c>
      <c r="B42" s="4">
        <v>2024</v>
      </c>
      <c r="C42" s="19">
        <v>45303</v>
      </c>
      <c r="D42" s="4" t="s">
        <v>3826</v>
      </c>
      <c r="E42" s="3" t="s">
        <v>381</v>
      </c>
      <c r="F42" s="3" t="s">
        <v>25</v>
      </c>
      <c r="G42" s="13">
        <f>(C42-VLOOKUP(E42,Riders!$A$2:$C$4001,2,FALSE))/365</f>
        <v>21.07123287671233</v>
      </c>
      <c r="H42" s="3">
        <v>1</v>
      </c>
      <c r="I42" s="3">
        <v>5.1390000000000002</v>
      </c>
      <c r="J42" s="3">
        <v>5.2930000000000001</v>
      </c>
      <c r="K42" s="3">
        <v>0.15399999999999991</v>
      </c>
      <c r="L42" s="3">
        <v>10.432</v>
      </c>
      <c r="M42" s="35">
        <f t="shared" si="1"/>
        <v>69.018404907975452</v>
      </c>
    </row>
    <row r="43" spans="1:13" x14ac:dyDescent="0.3">
      <c r="A43" s="4" t="s">
        <v>657</v>
      </c>
      <c r="B43" s="4">
        <v>2024</v>
      </c>
      <c r="C43" s="19">
        <v>45303</v>
      </c>
      <c r="D43" s="4" t="s">
        <v>3826</v>
      </c>
      <c r="E43" s="3" t="s">
        <v>16</v>
      </c>
      <c r="F43" s="3" t="s">
        <v>17</v>
      </c>
      <c r="G43" s="13">
        <f>(C43-VLOOKUP(E43,Riders!$A$2:$C$4001,2,FALSE))/365</f>
        <v>24.728767123287671</v>
      </c>
      <c r="H43" s="3">
        <v>2</v>
      </c>
      <c r="I43" s="3">
        <v>5.2080000000000002</v>
      </c>
      <c r="J43" s="3">
        <v>5.2850000000000001</v>
      </c>
      <c r="K43" s="3">
        <v>7.6999999999999957E-2</v>
      </c>
      <c r="L43" s="3">
        <v>10.493</v>
      </c>
      <c r="M43" s="35">
        <f t="shared" si="1"/>
        <v>68.617173353664342</v>
      </c>
    </row>
    <row r="44" spans="1:13" x14ac:dyDescent="0.3">
      <c r="A44" s="4" t="s">
        <v>657</v>
      </c>
      <c r="B44" s="4">
        <v>2024</v>
      </c>
      <c r="C44" s="19">
        <v>45303</v>
      </c>
      <c r="D44" s="4" t="s">
        <v>3826</v>
      </c>
      <c r="E44" s="3" t="s">
        <v>14</v>
      </c>
      <c r="F44" s="3" t="s">
        <v>15</v>
      </c>
      <c r="G44" s="13">
        <f>(C44-VLOOKUP(E44,Riders!$A$2:$C$4001,2,FALSE))/365</f>
        <v>24.030136986301368</v>
      </c>
      <c r="H44" s="3">
        <v>3</v>
      </c>
      <c r="I44" s="3">
        <v>5.2080000000000002</v>
      </c>
      <c r="J44" s="3">
        <v>5.3089999999999993</v>
      </c>
      <c r="K44" s="3">
        <v>0.10099999999999909</v>
      </c>
      <c r="L44" s="3">
        <v>10.516999999999999</v>
      </c>
      <c r="M44" s="35">
        <f t="shared" si="1"/>
        <v>68.460587620043739</v>
      </c>
    </row>
    <row r="45" spans="1:13" x14ac:dyDescent="0.3">
      <c r="A45" s="4" t="s">
        <v>657</v>
      </c>
      <c r="B45" s="4">
        <v>2024</v>
      </c>
      <c r="C45" s="19">
        <v>45303</v>
      </c>
      <c r="D45" s="4" t="s">
        <v>3826</v>
      </c>
      <c r="E45" s="3" t="s">
        <v>24</v>
      </c>
      <c r="F45" s="3" t="s">
        <v>25</v>
      </c>
      <c r="G45" s="13">
        <f>(C45-VLOOKUP(E45,Riders!$A$2:$C$4001,2,FALSE))/365</f>
        <v>25.372602739726027</v>
      </c>
      <c r="H45" s="3">
        <v>4</v>
      </c>
      <c r="I45" s="3">
        <v>5.2089999999999996</v>
      </c>
      <c r="J45" s="3">
        <v>5.3740000000000006</v>
      </c>
      <c r="K45" s="3">
        <v>0.16500000000000092</v>
      </c>
      <c r="L45" s="3">
        <v>10.583</v>
      </c>
      <c r="M45" s="35">
        <f t="shared" si="1"/>
        <v>68.033638854767077</v>
      </c>
    </row>
    <row r="46" spans="1:13" x14ac:dyDescent="0.3">
      <c r="A46" s="4" t="s">
        <v>657</v>
      </c>
      <c r="B46" s="4">
        <v>2024</v>
      </c>
      <c r="C46" s="19">
        <v>45303</v>
      </c>
      <c r="D46" s="4" t="s">
        <v>3826</v>
      </c>
      <c r="E46" s="3" t="s">
        <v>23</v>
      </c>
      <c r="F46" s="3" t="s">
        <v>15</v>
      </c>
      <c r="G46" s="13">
        <f>(C46-VLOOKUP(E46,Riders!$A$2:$C$4001,2,FALSE))/365</f>
        <v>26.336986301369862</v>
      </c>
      <c r="H46" s="3">
        <v>5</v>
      </c>
      <c r="I46" s="3">
        <v>5.29</v>
      </c>
      <c r="J46" s="3">
        <v>5.3909999999999991</v>
      </c>
      <c r="K46" s="3">
        <v>0.10099999999999909</v>
      </c>
      <c r="L46" s="3">
        <v>10.680999999999999</v>
      </c>
      <c r="M46" s="35">
        <f t="shared" si="1"/>
        <v>67.409418593764627</v>
      </c>
    </row>
    <row r="47" spans="1:13" x14ac:dyDescent="0.3">
      <c r="A47" s="4" t="s">
        <v>657</v>
      </c>
      <c r="B47" s="4">
        <v>2024</v>
      </c>
      <c r="C47" s="19">
        <v>45303</v>
      </c>
      <c r="D47" s="4" t="s">
        <v>3826</v>
      </c>
      <c r="E47" s="3" t="s">
        <v>3837</v>
      </c>
      <c r="F47" s="3" t="s">
        <v>19</v>
      </c>
      <c r="G47" s="13">
        <f>(C47-VLOOKUP(E47,Riders!$A$2:$C$4001,2,FALSE))/365</f>
        <v>25.641095890410959</v>
      </c>
      <c r="H47" s="3">
        <v>6</v>
      </c>
      <c r="I47" s="3">
        <v>5.3330000000000002</v>
      </c>
      <c r="J47" s="3">
        <v>5.4039999999999999</v>
      </c>
      <c r="K47" s="3">
        <v>7.099999999999973E-2</v>
      </c>
      <c r="L47" s="3">
        <v>10.737</v>
      </c>
      <c r="M47" s="35">
        <f t="shared" si="1"/>
        <v>67.057837384744346</v>
      </c>
    </row>
    <row r="48" spans="1:13" x14ac:dyDescent="0.3">
      <c r="A48" s="4" t="s">
        <v>657</v>
      </c>
      <c r="B48" s="4">
        <v>2024</v>
      </c>
      <c r="C48" s="19">
        <v>45303</v>
      </c>
      <c r="D48" s="4" t="s">
        <v>3826</v>
      </c>
      <c r="E48" s="3" t="s">
        <v>46</v>
      </c>
      <c r="F48" s="3" t="s">
        <v>47</v>
      </c>
      <c r="G48" s="13">
        <f>(C48-VLOOKUP(E48,Riders!$A$2:$C$4001,2,FALSE))/365</f>
        <v>23.575342465753426</v>
      </c>
      <c r="H48" s="3">
        <v>7</v>
      </c>
      <c r="I48" s="3">
        <v>5.41</v>
      </c>
      <c r="J48" s="3">
        <v>5.4879999999999995</v>
      </c>
      <c r="K48" s="3">
        <v>7.7999999999999403E-2</v>
      </c>
      <c r="L48" s="3">
        <v>10.898</v>
      </c>
      <c r="M48" s="35">
        <f t="shared" si="1"/>
        <v>66.06716828775923</v>
      </c>
    </row>
    <row r="49" spans="1:13" x14ac:dyDescent="0.3">
      <c r="A49" s="4" t="s">
        <v>657</v>
      </c>
      <c r="B49" s="4">
        <v>2024</v>
      </c>
      <c r="C49" s="19">
        <v>45303</v>
      </c>
      <c r="D49" s="4" t="s">
        <v>3826</v>
      </c>
      <c r="E49" s="3" t="s">
        <v>32</v>
      </c>
      <c r="F49" s="3" t="s">
        <v>17</v>
      </c>
      <c r="G49" s="13">
        <f>(C49-VLOOKUP(E49,Riders!$A$2:$C$4001,2,FALSE))/365</f>
        <v>21.468493150684932</v>
      </c>
      <c r="H49" s="3">
        <v>8</v>
      </c>
      <c r="I49" s="3">
        <v>5.3970000000000002</v>
      </c>
      <c r="J49" s="3">
        <v>5.516</v>
      </c>
      <c r="K49" s="3">
        <v>0.11899999999999977</v>
      </c>
      <c r="L49" s="3">
        <v>10.913</v>
      </c>
      <c r="M49" s="35">
        <f t="shared" si="1"/>
        <v>65.976358471547698</v>
      </c>
    </row>
    <row r="50" spans="1:13" x14ac:dyDescent="0.3">
      <c r="A50" s="4" t="s">
        <v>657</v>
      </c>
      <c r="B50" s="4">
        <v>2024</v>
      </c>
      <c r="C50" s="19">
        <v>45303</v>
      </c>
      <c r="D50" s="4" t="s">
        <v>3826</v>
      </c>
      <c r="E50" s="3" t="s">
        <v>95</v>
      </c>
      <c r="F50" s="3" t="s">
        <v>19</v>
      </c>
      <c r="G50" s="13">
        <f>(C50-VLOOKUP(E50,Riders!$A$2:$C$4001,2,FALSE))/365</f>
        <v>24.356164383561644</v>
      </c>
      <c r="H50" s="3">
        <v>9</v>
      </c>
      <c r="I50" s="3">
        <v>5.4</v>
      </c>
      <c r="J50" s="3">
        <v>5.5229999999999997</v>
      </c>
      <c r="K50" s="3">
        <v>0.12299999999999933</v>
      </c>
      <c r="L50" s="3">
        <v>10.923</v>
      </c>
      <c r="M50" s="35">
        <f t="shared" si="1"/>
        <v>65.915957154627847</v>
      </c>
    </row>
    <row r="51" spans="1:13" x14ac:dyDescent="0.3">
      <c r="A51" s="4" t="s">
        <v>657</v>
      </c>
      <c r="B51" s="4">
        <v>2024</v>
      </c>
      <c r="C51" s="19">
        <v>45303</v>
      </c>
      <c r="D51" s="4" t="s">
        <v>3826</v>
      </c>
      <c r="E51" s="3" t="s">
        <v>50</v>
      </c>
      <c r="F51" s="3" t="s">
        <v>51</v>
      </c>
      <c r="G51" s="13">
        <f>(C51-VLOOKUP(E51,Riders!$A$2:$C$4001,2,FALSE))/365</f>
        <v>27.271232876712329</v>
      </c>
      <c r="H51" s="3">
        <v>10</v>
      </c>
      <c r="I51" s="3">
        <v>5.4169999999999998</v>
      </c>
      <c r="J51" s="3">
        <v>5.5510000000000002</v>
      </c>
      <c r="K51" s="3">
        <v>0.13400000000000034</v>
      </c>
      <c r="L51" s="3">
        <v>10.968</v>
      </c>
      <c r="M51" s="35">
        <f t="shared" si="1"/>
        <v>65.645514223194752</v>
      </c>
    </row>
    <row r="52" spans="1:13" x14ac:dyDescent="0.3">
      <c r="A52" s="4" t="s">
        <v>657</v>
      </c>
      <c r="B52" s="4">
        <v>2024</v>
      </c>
      <c r="C52" s="19">
        <v>45303</v>
      </c>
      <c r="D52" s="4" t="s">
        <v>3826</v>
      </c>
      <c r="E52" s="3" t="s">
        <v>52</v>
      </c>
      <c r="F52" s="3" t="s">
        <v>53</v>
      </c>
      <c r="G52" s="13">
        <f>(C52-VLOOKUP(E52,Riders!$A$2:$C$4001,2,FALSE))/365</f>
        <v>26.843835616438355</v>
      </c>
      <c r="H52" s="3">
        <v>11</v>
      </c>
      <c r="I52" s="3">
        <v>5.4029999999999996</v>
      </c>
      <c r="J52" s="3">
        <v>5.5659999999999998</v>
      </c>
      <c r="K52" s="3">
        <v>0.16300000000000026</v>
      </c>
      <c r="L52" s="3">
        <v>10.968999999999999</v>
      </c>
      <c r="M52" s="35">
        <f t="shared" si="1"/>
        <v>65.639529583371328</v>
      </c>
    </row>
    <row r="53" spans="1:13" x14ac:dyDescent="0.3">
      <c r="A53" s="4" t="s">
        <v>657</v>
      </c>
      <c r="B53" s="4">
        <v>2024</v>
      </c>
      <c r="C53" s="19">
        <v>45303</v>
      </c>
      <c r="D53" s="4" t="s">
        <v>3826</v>
      </c>
      <c r="E53" s="3" t="s">
        <v>113</v>
      </c>
      <c r="F53" s="3" t="s">
        <v>31</v>
      </c>
      <c r="G53" s="13">
        <f>(C53-VLOOKUP(E53,Riders!$A$2:$C$4001,2,FALSE))/365</f>
        <v>20.665753424657535</v>
      </c>
      <c r="H53" s="3">
        <v>12</v>
      </c>
      <c r="I53" s="3">
        <v>5.4870000000000001</v>
      </c>
      <c r="J53" s="3">
        <v>5.6470000000000002</v>
      </c>
      <c r="K53" s="3">
        <v>0.16000000000000014</v>
      </c>
      <c r="L53" s="3">
        <v>11.134</v>
      </c>
      <c r="M53" s="35">
        <f t="shared" si="1"/>
        <v>64.666786419974855</v>
      </c>
    </row>
    <row r="54" spans="1:13" x14ac:dyDescent="0.3">
      <c r="A54" s="4" t="s">
        <v>657</v>
      </c>
      <c r="B54" s="4">
        <v>2024</v>
      </c>
      <c r="C54" s="19">
        <v>45303</v>
      </c>
      <c r="D54" s="4" t="s">
        <v>3826</v>
      </c>
      <c r="E54" s="3" t="s">
        <v>48</v>
      </c>
      <c r="F54" s="3" t="s">
        <v>49</v>
      </c>
      <c r="G54" s="13">
        <f>(C54-VLOOKUP(E54,Riders!$A$2:$C$4001,2,FALSE))/365</f>
        <v>22.956164383561642</v>
      </c>
      <c r="H54" s="3">
        <v>13</v>
      </c>
      <c r="I54" s="3">
        <v>5.5460000000000003</v>
      </c>
      <c r="J54" s="3">
        <v>5.7079999999999993</v>
      </c>
      <c r="K54" s="3">
        <v>0.16199999999999903</v>
      </c>
      <c r="L54" s="3">
        <v>11.254</v>
      </c>
      <c r="M54" s="35">
        <f t="shared" si="1"/>
        <v>63.977252532432914</v>
      </c>
    </row>
    <row r="55" spans="1:13" x14ac:dyDescent="0.3">
      <c r="A55" s="4" t="s">
        <v>657</v>
      </c>
      <c r="B55" s="4">
        <v>2024</v>
      </c>
      <c r="C55" s="19">
        <v>45303</v>
      </c>
      <c r="D55" s="4" t="s">
        <v>3826</v>
      </c>
      <c r="E55" s="3" t="s">
        <v>632</v>
      </c>
      <c r="F55" s="3" t="s">
        <v>31</v>
      </c>
      <c r="G55" s="13">
        <f>(C55-VLOOKUP(E55,Riders!$A$2:$C$4001,2,FALSE))/365</f>
        <v>22.358904109589041</v>
      </c>
      <c r="H55" s="3">
        <v>14</v>
      </c>
      <c r="I55" s="3">
        <v>5.5430000000000001</v>
      </c>
      <c r="J55" s="3">
        <v>5.7139999999999995</v>
      </c>
      <c r="K55" s="3">
        <v>0.17099999999999937</v>
      </c>
      <c r="L55" s="3">
        <v>11.257</v>
      </c>
      <c r="M55" s="35">
        <f t="shared" si="1"/>
        <v>63.960202540641383</v>
      </c>
    </row>
    <row r="56" spans="1:13" x14ac:dyDescent="0.3">
      <c r="A56" s="4" t="s">
        <v>657</v>
      </c>
      <c r="B56" s="4">
        <v>2024</v>
      </c>
      <c r="C56" s="19">
        <v>45303</v>
      </c>
      <c r="D56" s="4" t="s">
        <v>3826</v>
      </c>
      <c r="E56" s="3" t="s">
        <v>846</v>
      </c>
      <c r="F56" s="3" t="s">
        <v>120</v>
      </c>
      <c r="G56" s="13">
        <f>(C56-VLOOKUP(E56,Riders!$A$2:$C$4001,2,FALSE))/365</f>
        <v>27.860273972602741</v>
      </c>
      <c r="H56" s="3">
        <v>15</v>
      </c>
      <c r="I56" s="3">
        <v>5.5289999999999999</v>
      </c>
      <c r="J56" s="3">
        <v>5.7530000000000001</v>
      </c>
      <c r="K56" s="3">
        <v>0.2240000000000002</v>
      </c>
      <c r="L56" s="3">
        <v>11.282</v>
      </c>
      <c r="M56" s="35">
        <f t="shared" si="1"/>
        <v>63.818471902145006</v>
      </c>
    </row>
    <row r="57" spans="1:13" x14ac:dyDescent="0.3">
      <c r="A57" s="4" t="s">
        <v>657</v>
      </c>
      <c r="B57" s="4">
        <v>2024</v>
      </c>
      <c r="C57" s="19">
        <v>45303</v>
      </c>
      <c r="D57" s="4" t="s">
        <v>3826</v>
      </c>
      <c r="E57" s="3" t="s">
        <v>57</v>
      </c>
      <c r="F57" s="3" t="s">
        <v>47</v>
      </c>
      <c r="G57" s="13">
        <f>(C57-VLOOKUP(E57,Riders!$A$2:$C$4001,2,FALSE))/365</f>
        <v>23.956164383561642</v>
      </c>
      <c r="H57" s="3">
        <v>16</v>
      </c>
      <c r="I57" s="3">
        <v>5.601</v>
      </c>
      <c r="J57" s="3">
        <v>5.7389999999999999</v>
      </c>
      <c r="K57" s="3">
        <v>0.1379999999999999</v>
      </c>
      <c r="L57" s="3">
        <v>11.34</v>
      </c>
      <c r="M57" s="35">
        <f t="shared" si="1"/>
        <v>63.492063492063494</v>
      </c>
    </row>
    <row r="58" spans="1:13" x14ac:dyDescent="0.3">
      <c r="A58" s="4" t="s">
        <v>657</v>
      </c>
      <c r="B58" s="4">
        <v>2024</v>
      </c>
      <c r="C58" s="19">
        <v>45303</v>
      </c>
      <c r="D58" s="4" t="s">
        <v>3826</v>
      </c>
      <c r="E58" t="s">
        <v>860</v>
      </c>
      <c r="F58" s="3" t="s">
        <v>49</v>
      </c>
      <c r="G58" s="13">
        <f>(C58-VLOOKUP(E58,Riders!$A$2:$C$4001,2,FALSE))/365</f>
        <v>19.326027397260273</v>
      </c>
      <c r="H58" s="3">
        <v>17</v>
      </c>
      <c r="I58" s="3">
        <v>5.61</v>
      </c>
      <c r="J58" s="3">
        <v>5.8120000000000003</v>
      </c>
      <c r="K58" s="3">
        <v>0.20199999999999996</v>
      </c>
      <c r="L58" s="3">
        <v>11.422000000000001</v>
      </c>
      <c r="M58" s="35">
        <f t="shared" si="1"/>
        <v>63.036245841358777</v>
      </c>
    </row>
    <row r="59" spans="1:13" x14ac:dyDescent="0.3">
      <c r="A59" s="4" t="s">
        <v>657</v>
      </c>
      <c r="B59" s="4">
        <v>2024</v>
      </c>
      <c r="C59" s="19">
        <v>45303</v>
      </c>
      <c r="D59" s="4" t="s">
        <v>3826</v>
      </c>
      <c r="E59" s="3" t="s">
        <v>903</v>
      </c>
      <c r="F59" s="3" t="s">
        <v>51</v>
      </c>
      <c r="G59" s="13">
        <f>(C59-VLOOKUP(E59,Riders!$A$2:$C$4001,2,FALSE))/365</f>
        <v>20.043835616438358</v>
      </c>
      <c r="H59" s="3">
        <v>18</v>
      </c>
      <c r="I59" s="3">
        <v>5.6390000000000002</v>
      </c>
      <c r="J59" s="3">
        <v>5.86</v>
      </c>
      <c r="K59" s="3">
        <v>0.22100000000000009</v>
      </c>
      <c r="L59" s="3">
        <v>11.499000000000001</v>
      </c>
      <c r="M59" s="35">
        <f t="shared" si="1"/>
        <v>62.614140360031307</v>
      </c>
    </row>
    <row r="60" spans="1:13" x14ac:dyDescent="0.3">
      <c r="A60" s="4" t="s">
        <v>657</v>
      </c>
      <c r="B60" s="4">
        <v>2024</v>
      </c>
      <c r="C60" s="19">
        <v>45303</v>
      </c>
      <c r="D60" s="4" t="s">
        <v>3826</v>
      </c>
      <c r="E60" s="3" t="s">
        <v>60</v>
      </c>
      <c r="F60" s="3" t="s">
        <v>61</v>
      </c>
      <c r="G60" s="13">
        <f>(C60-VLOOKUP(E60,Riders!$A$2:$C$4001,2,FALSE))/365</f>
        <v>35.493150684931507</v>
      </c>
      <c r="H60" s="3">
        <v>19</v>
      </c>
      <c r="I60" s="3">
        <v>5.7270000000000003</v>
      </c>
      <c r="J60" s="3">
        <v>5.952</v>
      </c>
      <c r="K60" s="3">
        <v>0.22499999999999964</v>
      </c>
      <c r="L60" s="3">
        <v>11.679</v>
      </c>
      <c r="M60" s="35">
        <f t="shared" si="1"/>
        <v>61.649113793989208</v>
      </c>
    </row>
    <row r="61" spans="1:13" x14ac:dyDescent="0.3">
      <c r="A61" s="3" t="s">
        <v>102</v>
      </c>
      <c r="B61" s="3">
        <v>2023</v>
      </c>
      <c r="C61" s="19">
        <v>45143</v>
      </c>
      <c r="D61" s="3" t="s">
        <v>13</v>
      </c>
      <c r="E61" s="3" t="s">
        <v>381</v>
      </c>
      <c r="F61" s="3" t="s">
        <v>25</v>
      </c>
      <c r="G61" s="13">
        <f>(C61-VLOOKUP(E61,Riders!$A$2:$C$4001,2,FALSE))/365</f>
        <v>20.632876712328766</v>
      </c>
      <c r="H61" s="3">
        <v>1</v>
      </c>
      <c r="I61" s="3">
        <v>5.0430000000000001</v>
      </c>
      <c r="J61" s="3">
        <v>5.1909999999999998</v>
      </c>
      <c r="K61" s="3">
        <v>0.14799999999999969</v>
      </c>
      <c r="L61" s="3">
        <v>10.234</v>
      </c>
      <c r="M61" s="24">
        <v>70.353999999999999</v>
      </c>
    </row>
    <row r="62" spans="1:13" x14ac:dyDescent="0.3">
      <c r="A62" s="3" t="s">
        <v>102</v>
      </c>
      <c r="B62" s="3">
        <v>2023</v>
      </c>
      <c r="C62" s="19">
        <v>45143</v>
      </c>
      <c r="D62" s="3" t="s">
        <v>13</v>
      </c>
      <c r="E62" s="3" t="s">
        <v>24</v>
      </c>
      <c r="F62" s="3" t="s">
        <v>25</v>
      </c>
      <c r="G62" s="13">
        <f>(C62-VLOOKUP(E62,Riders!$A$2:$C$4001,2,FALSE))/365</f>
        <v>24.934246575342467</v>
      </c>
      <c r="H62" s="3">
        <v>2</v>
      </c>
      <c r="I62">
        <v>5.0730000000000004</v>
      </c>
      <c r="J62">
        <v>5.2359999999999989</v>
      </c>
      <c r="K62" s="3">
        <v>0.16299999999999848</v>
      </c>
      <c r="L62" s="33">
        <v>10.308999999999999</v>
      </c>
      <c r="M62" s="109">
        <v>69.841999999999999</v>
      </c>
    </row>
    <row r="63" spans="1:13" x14ac:dyDescent="0.3">
      <c r="A63" s="3" t="s">
        <v>102</v>
      </c>
      <c r="B63" s="3">
        <v>2023</v>
      </c>
      <c r="C63" s="19">
        <v>45143</v>
      </c>
      <c r="D63" s="3" t="s">
        <v>13</v>
      </c>
      <c r="E63" s="3" t="s">
        <v>14</v>
      </c>
      <c r="F63" s="3" t="s">
        <v>15</v>
      </c>
      <c r="G63" s="13">
        <f>(C63-VLOOKUP(E63,Riders!$A$2:$C$4001,2,FALSE))/365</f>
        <v>23.591780821917808</v>
      </c>
      <c r="H63" s="3">
        <v>3</v>
      </c>
      <c r="I63">
        <v>5.1319999999999997</v>
      </c>
      <c r="J63">
        <v>5.2650000000000006</v>
      </c>
      <c r="K63" s="3">
        <v>0.1330000000000009</v>
      </c>
      <c r="L63" s="33">
        <v>10.397</v>
      </c>
      <c r="M63" s="109">
        <v>69.251000000000005</v>
      </c>
    </row>
    <row r="64" spans="1:13" x14ac:dyDescent="0.3">
      <c r="A64" s="3" t="s">
        <v>102</v>
      </c>
      <c r="B64" s="3">
        <v>2023</v>
      </c>
      <c r="C64" s="19">
        <v>45143</v>
      </c>
      <c r="D64" s="3" t="s">
        <v>13</v>
      </c>
      <c r="E64" s="3" t="s">
        <v>37</v>
      </c>
      <c r="F64" s="3" t="s">
        <v>38</v>
      </c>
      <c r="G64" s="13">
        <f>(C64-VLOOKUP(E64,Riders!$A$2:$C$4001,2,FALSE))/365</f>
        <v>18.323287671232876</v>
      </c>
      <c r="H64" s="3">
        <v>4</v>
      </c>
      <c r="I64">
        <v>5.1870000000000003</v>
      </c>
      <c r="J64">
        <v>5.3199999999999994</v>
      </c>
      <c r="K64" s="3">
        <v>0.13299999999999912</v>
      </c>
      <c r="L64" s="33">
        <v>10.507</v>
      </c>
      <c r="M64" s="109">
        <v>68.525999999999996</v>
      </c>
    </row>
    <row r="65" spans="1:13" x14ac:dyDescent="0.3">
      <c r="A65" s="3" t="s">
        <v>102</v>
      </c>
      <c r="B65" s="3">
        <v>2023</v>
      </c>
      <c r="C65" s="19">
        <v>45143</v>
      </c>
      <c r="D65" s="3" t="s">
        <v>13</v>
      </c>
      <c r="E65" s="3" t="s">
        <v>23</v>
      </c>
      <c r="F65" s="3" t="s">
        <v>15</v>
      </c>
      <c r="G65" s="13">
        <f>(C65-VLOOKUP(E65,Riders!$A$2:$C$4001,2,FALSE))/365</f>
        <v>25.898630136986302</v>
      </c>
      <c r="H65" s="3">
        <v>5</v>
      </c>
      <c r="I65">
        <v>5.2229999999999999</v>
      </c>
      <c r="J65">
        <v>5.31</v>
      </c>
      <c r="K65" s="3">
        <v>8.6999999999999744E-2</v>
      </c>
      <c r="L65" s="33">
        <v>10.532999999999999</v>
      </c>
      <c r="M65" s="109">
        <v>68.356999999999999</v>
      </c>
    </row>
    <row r="66" spans="1:13" x14ac:dyDescent="0.3">
      <c r="A66" s="3" t="s">
        <v>102</v>
      </c>
      <c r="B66" s="3">
        <v>2023</v>
      </c>
      <c r="C66" s="19">
        <v>45143</v>
      </c>
      <c r="D66" s="3" t="s">
        <v>13</v>
      </c>
      <c r="E66" s="3" t="s">
        <v>16</v>
      </c>
      <c r="F66" s="3" t="s">
        <v>17</v>
      </c>
      <c r="G66" s="13">
        <f>(C66-VLOOKUP(E66,Riders!$A$2:$C$4001,2,FALSE))/365</f>
        <v>24.290410958904111</v>
      </c>
      <c r="H66" s="3">
        <v>6</v>
      </c>
      <c r="I66">
        <v>5.2229999999999999</v>
      </c>
      <c r="J66">
        <v>5.3199999999999994</v>
      </c>
      <c r="K66" s="3">
        <v>9.6999999999999531E-2</v>
      </c>
      <c r="L66" s="33">
        <v>10.542999999999999</v>
      </c>
      <c r="M66" s="109">
        <v>68.292000000000002</v>
      </c>
    </row>
    <row r="67" spans="1:13" x14ac:dyDescent="0.3">
      <c r="A67" s="3" t="s">
        <v>102</v>
      </c>
      <c r="B67" s="3">
        <v>2023</v>
      </c>
      <c r="C67" s="19">
        <v>45143</v>
      </c>
      <c r="D67" s="3" t="s">
        <v>13</v>
      </c>
      <c r="E67" s="3" t="s">
        <v>22</v>
      </c>
      <c r="F67" s="3" t="s">
        <v>15</v>
      </c>
      <c r="G67" s="13">
        <f>(C67-VLOOKUP(E67,Riders!$A$2:$C$4001,2,FALSE))/365</f>
        <v>25.572602739726026</v>
      </c>
      <c r="H67" s="3">
        <v>7</v>
      </c>
      <c r="I67">
        <v>5.2290000000000001</v>
      </c>
      <c r="J67">
        <v>5.37</v>
      </c>
      <c r="K67" s="3">
        <v>0.14100000000000001</v>
      </c>
      <c r="L67" s="33">
        <v>10.599</v>
      </c>
      <c r="M67" s="109">
        <v>67.930999999999997</v>
      </c>
    </row>
    <row r="68" spans="1:13" x14ac:dyDescent="0.3">
      <c r="A68" s="3" t="s">
        <v>102</v>
      </c>
      <c r="B68" s="3">
        <v>2023</v>
      </c>
      <c r="C68" s="19">
        <v>45143</v>
      </c>
      <c r="D68" s="3" t="s">
        <v>13</v>
      </c>
      <c r="E68" s="3" t="s">
        <v>26</v>
      </c>
      <c r="F68" s="3" t="s">
        <v>27</v>
      </c>
      <c r="G68" s="13">
        <f>(C68-VLOOKUP(E68,Riders!$A$2:$C$4001,2,FALSE))/365</f>
        <v>25.205479452054796</v>
      </c>
      <c r="H68" s="3">
        <v>8</v>
      </c>
      <c r="I68">
        <v>5.2370000000000001</v>
      </c>
      <c r="J68">
        <v>5.375</v>
      </c>
      <c r="K68" s="3">
        <v>0.1379999999999999</v>
      </c>
      <c r="L68" s="33">
        <v>10.612</v>
      </c>
      <c r="M68" s="109">
        <v>67.847999999999999</v>
      </c>
    </row>
    <row r="69" spans="1:13" x14ac:dyDescent="0.3">
      <c r="A69" s="3" t="s">
        <v>102</v>
      </c>
      <c r="B69" s="3">
        <v>2023</v>
      </c>
      <c r="C69" s="19">
        <v>45143</v>
      </c>
      <c r="D69" s="3" t="s">
        <v>13</v>
      </c>
      <c r="E69" s="3" t="s">
        <v>75</v>
      </c>
      <c r="F69" s="3" t="s">
        <v>38</v>
      </c>
      <c r="G69" s="13">
        <f>(C69-VLOOKUP(E69,Riders!$A$2:$C$4001,2,FALSE))/365</f>
        <v>24.408219178082192</v>
      </c>
      <c r="H69" s="3">
        <v>9</v>
      </c>
      <c r="I69">
        <v>5.2519999999999998</v>
      </c>
      <c r="J69">
        <v>5.4020000000000001</v>
      </c>
      <c r="K69" s="3">
        <v>0.15000000000000036</v>
      </c>
      <c r="L69" s="33">
        <v>10.654</v>
      </c>
      <c r="M69" s="109">
        <v>67.58</v>
      </c>
    </row>
    <row r="70" spans="1:13" x14ac:dyDescent="0.3">
      <c r="A70" s="3" t="s">
        <v>102</v>
      </c>
      <c r="B70" s="3">
        <v>2023</v>
      </c>
      <c r="C70" s="19">
        <v>45143</v>
      </c>
      <c r="D70" s="3" t="s">
        <v>13</v>
      </c>
      <c r="E70" s="3" t="s">
        <v>28</v>
      </c>
      <c r="F70" s="3" t="s">
        <v>29</v>
      </c>
      <c r="G70" s="13">
        <f>(C70-VLOOKUP(E70,Riders!$A$2:$C$4001,2,FALSE))/365</f>
        <v>23.610958904109587</v>
      </c>
      <c r="H70" s="3">
        <v>10</v>
      </c>
      <c r="I70">
        <v>5.2389999999999999</v>
      </c>
      <c r="J70">
        <v>5.4259999999999993</v>
      </c>
      <c r="K70" s="3">
        <v>0.18699999999999939</v>
      </c>
      <c r="L70" s="33">
        <v>10.664999999999999</v>
      </c>
      <c r="M70" s="109">
        <v>67.510999999999996</v>
      </c>
    </row>
    <row r="71" spans="1:13" x14ac:dyDescent="0.3">
      <c r="A71" s="3" t="s">
        <v>102</v>
      </c>
      <c r="B71" s="3">
        <v>2023</v>
      </c>
      <c r="C71" s="19">
        <v>45143</v>
      </c>
      <c r="D71" s="3" t="s">
        <v>13</v>
      </c>
      <c r="E71" s="3" t="s">
        <v>33</v>
      </c>
      <c r="F71" s="3" t="s">
        <v>27</v>
      </c>
      <c r="G71" s="13">
        <f>(C71-VLOOKUP(E71,Riders!$A$2:$C$4001,2,FALSE))/365</f>
        <v>29.709589041095889</v>
      </c>
      <c r="H71" s="3">
        <v>11</v>
      </c>
      <c r="I71">
        <v>5.282</v>
      </c>
      <c r="J71">
        <v>5.3889999999999993</v>
      </c>
      <c r="K71" s="3">
        <v>0.10699999999999932</v>
      </c>
      <c r="L71" s="33">
        <v>10.670999999999999</v>
      </c>
      <c r="M71" s="109">
        <v>67.472999999999999</v>
      </c>
    </row>
    <row r="72" spans="1:13" x14ac:dyDescent="0.3">
      <c r="A72" s="3" t="s">
        <v>102</v>
      </c>
      <c r="B72" s="3">
        <v>2023</v>
      </c>
      <c r="C72" s="19">
        <v>45143</v>
      </c>
      <c r="D72" s="3" t="s">
        <v>13</v>
      </c>
      <c r="E72" s="1" t="s">
        <v>18</v>
      </c>
      <c r="F72" s="3" t="s">
        <v>19</v>
      </c>
      <c r="G72" s="13">
        <f>(C72-VLOOKUP(E72,Riders!$A$2:$C$4001,2,FALSE))/365</f>
        <v>25.202739726027396</v>
      </c>
      <c r="H72" s="3">
        <v>12</v>
      </c>
      <c r="I72">
        <v>5.2969999999999997</v>
      </c>
      <c r="J72">
        <v>5.3980000000000006</v>
      </c>
      <c r="K72" s="3">
        <v>0.10100000000000087</v>
      </c>
      <c r="L72" s="33">
        <v>10.695</v>
      </c>
      <c r="M72" s="109">
        <v>67.320999999999998</v>
      </c>
    </row>
    <row r="73" spans="1:13" x14ac:dyDescent="0.3">
      <c r="A73" s="3" t="s">
        <v>102</v>
      </c>
      <c r="B73" s="3">
        <v>2023</v>
      </c>
      <c r="C73" s="19">
        <v>45143</v>
      </c>
      <c r="D73" s="3" t="s">
        <v>13</v>
      </c>
      <c r="E73" s="3" t="s">
        <v>35</v>
      </c>
      <c r="F73" s="3" t="s">
        <v>36</v>
      </c>
      <c r="G73" s="13">
        <f>(C73-VLOOKUP(E73,Riders!$A$2:$C$4001,2,FALSE))/365</f>
        <v>25.328767123287673</v>
      </c>
      <c r="H73" s="3">
        <v>13</v>
      </c>
      <c r="I73">
        <v>5.2939999999999996</v>
      </c>
      <c r="J73">
        <v>5.4180000000000001</v>
      </c>
      <c r="K73" s="3">
        <v>0.12400000000000055</v>
      </c>
      <c r="L73" s="33">
        <v>10.712</v>
      </c>
      <c r="M73" s="109">
        <v>67.213999999999999</v>
      </c>
    </row>
    <row r="74" spans="1:13" x14ac:dyDescent="0.3">
      <c r="A74" s="3" t="s">
        <v>102</v>
      </c>
      <c r="B74" s="3">
        <v>2023</v>
      </c>
      <c r="C74" s="19">
        <v>45143</v>
      </c>
      <c r="D74" s="3" t="s">
        <v>13</v>
      </c>
      <c r="E74" s="3" t="s">
        <v>20</v>
      </c>
      <c r="F74" s="3" t="s">
        <v>21</v>
      </c>
      <c r="G74" s="13">
        <f>(C74-VLOOKUP(E74,Riders!$A$2:$C$4001,2,FALSE))/365</f>
        <v>28</v>
      </c>
      <c r="H74" s="3">
        <v>14</v>
      </c>
      <c r="I74">
        <v>5.2990000000000004</v>
      </c>
      <c r="J74">
        <v>5.44</v>
      </c>
      <c r="K74" s="3">
        <v>0.14100000000000001</v>
      </c>
      <c r="L74" s="33">
        <v>10.739000000000001</v>
      </c>
      <c r="M74" s="109">
        <v>67.045000000000002</v>
      </c>
    </row>
    <row r="75" spans="1:13" x14ac:dyDescent="0.3">
      <c r="A75" s="3" t="s">
        <v>102</v>
      </c>
      <c r="B75" s="3">
        <v>2023</v>
      </c>
      <c r="C75" s="19">
        <v>45143</v>
      </c>
      <c r="D75" s="3" t="s">
        <v>13</v>
      </c>
      <c r="E75" s="3" t="s">
        <v>32</v>
      </c>
      <c r="F75" s="3" t="s">
        <v>17</v>
      </c>
      <c r="G75" s="13">
        <f>(C75-VLOOKUP(E75,Riders!$A$2:$C$4001,2,FALSE))/365</f>
        <v>21.030136986301368</v>
      </c>
      <c r="H75" s="3">
        <v>15</v>
      </c>
      <c r="I75">
        <v>5.3129999999999997</v>
      </c>
      <c r="J75">
        <v>5.4360000000000008</v>
      </c>
      <c r="K75" s="3">
        <v>0.12300000000000111</v>
      </c>
      <c r="L75" s="33">
        <v>10.749000000000001</v>
      </c>
      <c r="M75" s="109">
        <v>66.983000000000004</v>
      </c>
    </row>
    <row r="76" spans="1:13" x14ac:dyDescent="0.3">
      <c r="A76" s="3" t="s">
        <v>102</v>
      </c>
      <c r="B76" s="3">
        <v>2023</v>
      </c>
      <c r="C76" s="19">
        <v>45143</v>
      </c>
      <c r="D76" s="3" t="s">
        <v>13</v>
      </c>
      <c r="E76" s="3" t="s">
        <v>42</v>
      </c>
      <c r="F76" s="3" t="s">
        <v>40</v>
      </c>
      <c r="G76" s="13">
        <f>(C76-VLOOKUP(E76,Riders!$A$2:$C$4001,2,FALSE))/365</f>
        <v>24.676712328767124</v>
      </c>
      <c r="H76" s="3">
        <v>16</v>
      </c>
      <c r="I76">
        <v>5.3470000000000004</v>
      </c>
      <c r="J76">
        <v>5.4869999999999992</v>
      </c>
      <c r="K76" s="3">
        <v>0.13999999999999879</v>
      </c>
      <c r="L76" s="33">
        <v>10.834</v>
      </c>
      <c r="M76" s="109">
        <v>66.456999999999994</v>
      </c>
    </row>
    <row r="77" spans="1:13" x14ac:dyDescent="0.3">
      <c r="A77" s="3" t="s">
        <v>102</v>
      </c>
      <c r="B77" s="3">
        <v>2023</v>
      </c>
      <c r="C77" s="19">
        <v>45143</v>
      </c>
      <c r="D77" s="3" t="s">
        <v>13</v>
      </c>
      <c r="E77" s="3" t="s">
        <v>39</v>
      </c>
      <c r="F77" s="3" t="s">
        <v>40</v>
      </c>
      <c r="G77" s="13">
        <f>(C77-VLOOKUP(E77,Riders!$A$2:$C$4001,2,FALSE))/365</f>
        <v>28.986301369863014</v>
      </c>
      <c r="H77" s="3">
        <v>17</v>
      </c>
      <c r="I77">
        <v>5.3540000000000001</v>
      </c>
      <c r="J77">
        <v>5.5019999999999998</v>
      </c>
      <c r="K77" s="3">
        <v>0.14799999999999969</v>
      </c>
      <c r="L77" s="33">
        <v>10.856</v>
      </c>
      <c r="M77" s="109">
        <v>66.322999999999993</v>
      </c>
    </row>
    <row r="78" spans="1:13" x14ac:dyDescent="0.3">
      <c r="A78" s="3" t="s">
        <v>102</v>
      </c>
      <c r="B78" s="3">
        <v>2023</v>
      </c>
      <c r="C78" s="19">
        <v>45143</v>
      </c>
      <c r="D78" s="3" t="s">
        <v>13</v>
      </c>
      <c r="E78" s="3" t="s">
        <v>41</v>
      </c>
      <c r="F78" s="3" t="s">
        <v>27</v>
      </c>
      <c r="G78" s="13">
        <f>(C78-VLOOKUP(E78,Riders!$A$2:$C$4001,2,FALSE))/365</f>
        <v>27.805479452054794</v>
      </c>
      <c r="H78" s="3">
        <v>18</v>
      </c>
      <c r="I78">
        <v>5.3470000000000004</v>
      </c>
      <c r="J78">
        <v>5.5179999999999998</v>
      </c>
      <c r="K78" s="3">
        <v>0.17099999999999937</v>
      </c>
      <c r="L78" s="33">
        <v>10.865</v>
      </c>
      <c r="M78" s="109">
        <v>66.268000000000001</v>
      </c>
    </row>
    <row r="79" spans="1:13" x14ac:dyDescent="0.3">
      <c r="A79" s="3" t="s">
        <v>102</v>
      </c>
      <c r="B79" s="3">
        <v>2023</v>
      </c>
      <c r="C79" s="19">
        <v>45143</v>
      </c>
      <c r="D79" s="3" t="s">
        <v>13</v>
      </c>
      <c r="E79" s="3" t="s">
        <v>384</v>
      </c>
      <c r="F79" s="3" t="s">
        <v>19</v>
      </c>
      <c r="G79" s="13">
        <f>(C79-VLOOKUP(E79,Riders!$A$2:$C$4001,2,FALSE))/365</f>
        <v>23.917808219178081</v>
      </c>
      <c r="H79" s="3">
        <v>19</v>
      </c>
      <c r="I79">
        <v>5.3890000000000002</v>
      </c>
      <c r="J79">
        <v>5.4939999999999989</v>
      </c>
      <c r="K79" s="3">
        <v>0.10499999999999865</v>
      </c>
      <c r="L79" s="33">
        <v>10.882999999999999</v>
      </c>
      <c r="M79" s="109">
        <v>66.158000000000001</v>
      </c>
    </row>
    <row r="80" spans="1:13" x14ac:dyDescent="0.3">
      <c r="A80" s="3" t="s">
        <v>102</v>
      </c>
      <c r="B80" s="3">
        <v>2023</v>
      </c>
      <c r="C80" s="19">
        <v>45143</v>
      </c>
      <c r="D80" s="3" t="s">
        <v>13</v>
      </c>
      <c r="E80" s="3" t="s">
        <v>80</v>
      </c>
      <c r="F80" s="3" t="s">
        <v>17</v>
      </c>
      <c r="G80" s="13">
        <f>(C80-VLOOKUP(E80,Riders!$A$2:$C$4001,2,FALSE))/365</f>
        <v>21.490410958904111</v>
      </c>
      <c r="H80" s="3">
        <v>20</v>
      </c>
      <c r="I80">
        <v>5.3769999999999998</v>
      </c>
      <c r="J80">
        <v>5.5130000000000008</v>
      </c>
      <c r="K80" s="3">
        <v>0.13600000000000101</v>
      </c>
      <c r="L80" s="33">
        <v>10.89</v>
      </c>
      <c r="M80" s="109">
        <v>66.116</v>
      </c>
    </row>
    <row r="81" spans="1:13" x14ac:dyDescent="0.3">
      <c r="A81" s="3" t="s">
        <v>102</v>
      </c>
      <c r="B81" s="3">
        <v>2023</v>
      </c>
      <c r="C81" s="19">
        <v>45143</v>
      </c>
      <c r="D81" s="3" t="s">
        <v>13</v>
      </c>
      <c r="E81" s="3" t="s">
        <v>45</v>
      </c>
      <c r="F81" s="3" t="s">
        <v>40</v>
      </c>
      <c r="G81" s="13">
        <f>(C81-VLOOKUP(E81,Riders!$A$2:$C$4001,2,FALSE))/365</f>
        <v>32.452054794520549</v>
      </c>
      <c r="H81" s="3">
        <v>21</v>
      </c>
      <c r="I81">
        <v>5.391</v>
      </c>
      <c r="J81">
        <v>5.5030000000000001</v>
      </c>
      <c r="K81" s="3">
        <v>0.1120000000000001</v>
      </c>
      <c r="L81" s="33">
        <v>10.894</v>
      </c>
      <c r="M81" s="109">
        <v>66.090999999999994</v>
      </c>
    </row>
    <row r="82" spans="1:13" x14ac:dyDescent="0.3">
      <c r="A82" s="3" t="s">
        <v>102</v>
      </c>
      <c r="B82" s="3">
        <v>2023</v>
      </c>
      <c r="C82" s="19">
        <v>45143</v>
      </c>
      <c r="D82" s="3" t="s">
        <v>13</v>
      </c>
      <c r="E82" s="3" t="s">
        <v>52</v>
      </c>
      <c r="F82" s="3" t="s">
        <v>53</v>
      </c>
      <c r="G82" s="13">
        <f>(C82-VLOOKUP(E82,Riders!$A$2:$C$4001,2,FALSE))/365</f>
        <v>26.405479452054795</v>
      </c>
      <c r="H82" s="3">
        <v>22</v>
      </c>
      <c r="I82">
        <v>5.359</v>
      </c>
      <c r="J82">
        <v>5.5359999999999996</v>
      </c>
      <c r="K82" s="3">
        <v>0.1769999999999996</v>
      </c>
      <c r="L82" s="33">
        <v>10.895</v>
      </c>
      <c r="M82" s="109">
        <v>66.084999999999994</v>
      </c>
    </row>
    <row r="83" spans="1:13" x14ac:dyDescent="0.3">
      <c r="A83" s="3" t="s">
        <v>102</v>
      </c>
      <c r="B83" s="3">
        <v>2023</v>
      </c>
      <c r="C83" s="19">
        <v>45143</v>
      </c>
      <c r="D83" s="3" t="s">
        <v>13</v>
      </c>
      <c r="E83" s="3" t="s">
        <v>846</v>
      </c>
      <c r="F83" s="3" t="s">
        <v>120</v>
      </c>
      <c r="G83" s="13">
        <f>(C83-VLOOKUP(E83,Riders!$A$2:$C$4001,2,FALSE))/365</f>
        <v>27.421917808219177</v>
      </c>
      <c r="H83" s="3">
        <v>23</v>
      </c>
      <c r="I83">
        <v>5.3280000000000003</v>
      </c>
      <c r="J83">
        <v>5.5699999999999994</v>
      </c>
      <c r="K83" s="3">
        <v>0.2419999999999991</v>
      </c>
      <c r="L83" s="33">
        <v>10.898</v>
      </c>
      <c r="M83" s="109">
        <v>66.066999999999993</v>
      </c>
    </row>
    <row r="84" spans="1:13" x14ac:dyDescent="0.3">
      <c r="A84" s="3" t="s">
        <v>102</v>
      </c>
      <c r="B84" s="3">
        <v>2023</v>
      </c>
      <c r="C84" s="19">
        <v>45143</v>
      </c>
      <c r="D84" s="3" t="s">
        <v>13</v>
      </c>
      <c r="E84" s="3" t="s">
        <v>98</v>
      </c>
      <c r="F84" s="3" t="s">
        <v>67</v>
      </c>
      <c r="G84" s="13">
        <f>(C84-VLOOKUP(E84,Riders!$A$2:$C$4001,2,FALSE))/365</f>
        <v>32.016438356164386</v>
      </c>
      <c r="H84" s="3">
        <v>24</v>
      </c>
      <c r="I84">
        <v>5.383</v>
      </c>
      <c r="J84">
        <v>5.5420000000000007</v>
      </c>
      <c r="K84" s="3">
        <v>0.1590000000000007</v>
      </c>
      <c r="L84" s="33">
        <v>10.925000000000001</v>
      </c>
      <c r="M84" s="109">
        <v>65.903999999999996</v>
      </c>
    </row>
    <row r="85" spans="1:13" x14ac:dyDescent="0.3">
      <c r="A85" s="3" t="s">
        <v>102</v>
      </c>
      <c r="B85" s="3">
        <v>2023</v>
      </c>
      <c r="C85" s="19">
        <v>45143</v>
      </c>
      <c r="D85" s="3" t="s">
        <v>13</v>
      </c>
      <c r="E85" s="3" t="s">
        <v>46</v>
      </c>
      <c r="F85" s="3" t="s">
        <v>47</v>
      </c>
      <c r="G85" s="13">
        <f>(C85-VLOOKUP(E85,Riders!$A$2:$C$4001,2,FALSE))/365</f>
        <v>23.136986301369863</v>
      </c>
      <c r="H85" s="3">
        <v>25</v>
      </c>
      <c r="I85">
        <v>5.4080000000000004</v>
      </c>
      <c r="J85">
        <v>5.5799999999999992</v>
      </c>
      <c r="K85" s="3">
        <v>0.17199999999999882</v>
      </c>
      <c r="L85" s="33">
        <v>10.988</v>
      </c>
      <c r="M85" s="109">
        <v>65.525999999999996</v>
      </c>
    </row>
    <row r="86" spans="1:13" x14ac:dyDescent="0.3">
      <c r="A86" s="3" t="s">
        <v>102</v>
      </c>
      <c r="B86" s="3">
        <v>2023</v>
      </c>
      <c r="C86" s="19">
        <v>45143</v>
      </c>
      <c r="D86" s="3" t="s">
        <v>13</v>
      </c>
      <c r="E86" s="3" t="s">
        <v>43</v>
      </c>
      <c r="F86" s="3" t="s">
        <v>44</v>
      </c>
      <c r="G86" s="13">
        <f>(C86-VLOOKUP(E86,Riders!$A$2:$C$4001,2,FALSE))/365</f>
        <v>30.712328767123289</v>
      </c>
      <c r="H86" s="3">
        <v>26</v>
      </c>
      <c r="I86">
        <v>5.3689999999999998</v>
      </c>
      <c r="J86">
        <v>5.620000000000001</v>
      </c>
      <c r="K86" s="3">
        <v>0.25100000000000122</v>
      </c>
      <c r="L86" s="33">
        <v>10.989000000000001</v>
      </c>
      <c r="M86" s="109">
        <v>65.52</v>
      </c>
    </row>
    <row r="87" spans="1:13" x14ac:dyDescent="0.3">
      <c r="A87" s="3" t="s">
        <v>102</v>
      </c>
      <c r="B87" s="3">
        <v>2023</v>
      </c>
      <c r="C87" s="19">
        <v>45143</v>
      </c>
      <c r="D87" s="3" t="s">
        <v>13</v>
      </c>
      <c r="E87" s="3" t="s">
        <v>661</v>
      </c>
      <c r="F87" s="3" t="s">
        <v>29</v>
      </c>
      <c r="G87" s="13">
        <f>(C87-VLOOKUP(E87,Riders!$A$2:$C$4001,2,FALSE))/365</f>
        <v>22.852054794520548</v>
      </c>
      <c r="H87" s="3">
        <v>27</v>
      </c>
      <c r="I87">
        <v>5.4210000000000003</v>
      </c>
      <c r="J87">
        <v>5.5829999999999993</v>
      </c>
      <c r="K87" s="3">
        <v>0.16199999999999903</v>
      </c>
      <c r="L87" s="33">
        <v>11.004</v>
      </c>
      <c r="M87" s="109">
        <v>65.430999999999997</v>
      </c>
    </row>
    <row r="88" spans="1:13" x14ac:dyDescent="0.3">
      <c r="A88" s="3" t="s">
        <v>102</v>
      </c>
      <c r="B88" s="3">
        <v>2023</v>
      </c>
      <c r="C88" s="19">
        <v>45143</v>
      </c>
      <c r="D88" s="3" t="s">
        <v>13</v>
      </c>
      <c r="E88" s="3" t="s">
        <v>48</v>
      </c>
      <c r="F88" s="3" t="s">
        <v>49</v>
      </c>
      <c r="G88" s="13">
        <f>(C88-VLOOKUP(E88,Riders!$A$2:$C$4001,2,FALSE))/365</f>
        <v>22.517808219178082</v>
      </c>
      <c r="H88" s="3">
        <v>28</v>
      </c>
      <c r="I88">
        <v>5.44</v>
      </c>
      <c r="J88">
        <v>5.5940000000000003</v>
      </c>
      <c r="K88" s="3">
        <v>0.15399999999999991</v>
      </c>
      <c r="L88" s="33">
        <v>11.034000000000001</v>
      </c>
      <c r="M88" s="109">
        <v>65.253</v>
      </c>
    </row>
    <row r="89" spans="1:13" x14ac:dyDescent="0.3">
      <c r="A89" s="3" t="s">
        <v>102</v>
      </c>
      <c r="B89" s="3">
        <v>2023</v>
      </c>
      <c r="C89" s="19">
        <v>45143</v>
      </c>
      <c r="D89" s="3" t="s">
        <v>13</v>
      </c>
      <c r="E89" s="3" t="s">
        <v>113</v>
      </c>
      <c r="F89" s="3" t="s">
        <v>31</v>
      </c>
      <c r="G89" s="13">
        <f>(C89-VLOOKUP(E89,Riders!$A$2:$C$4001,2,FALSE))/365</f>
        <v>20.227397260273971</v>
      </c>
      <c r="H89" s="3">
        <v>29</v>
      </c>
      <c r="I89">
        <v>5.44</v>
      </c>
      <c r="J89">
        <v>5.6049999999999995</v>
      </c>
      <c r="K89" s="3">
        <v>0.16499999999999915</v>
      </c>
      <c r="L89">
        <v>11.045</v>
      </c>
      <c r="M89" s="109">
        <v>65.188000000000002</v>
      </c>
    </row>
    <row r="90" spans="1:13" x14ac:dyDescent="0.3">
      <c r="A90" s="3" t="s">
        <v>102</v>
      </c>
      <c r="B90" s="3">
        <v>2023</v>
      </c>
      <c r="C90" s="19">
        <v>45143</v>
      </c>
      <c r="D90" s="3" t="s">
        <v>13</v>
      </c>
      <c r="E90" s="3" t="s">
        <v>50</v>
      </c>
      <c r="F90" s="3" t="s">
        <v>51</v>
      </c>
      <c r="G90" s="13">
        <f>(C90-VLOOKUP(E90,Riders!$A$2:$C$4001,2,FALSE))/365</f>
        <v>26.832876712328765</v>
      </c>
      <c r="H90" s="3">
        <v>30</v>
      </c>
      <c r="I90">
        <v>5.4569999999999999</v>
      </c>
      <c r="J90">
        <v>5.6250000000000009</v>
      </c>
      <c r="K90" s="3">
        <v>0.16800000000000104</v>
      </c>
      <c r="L90">
        <v>11.082000000000001</v>
      </c>
      <c r="M90" s="109">
        <v>64.97</v>
      </c>
    </row>
    <row r="91" spans="1:13" x14ac:dyDescent="0.3">
      <c r="A91" s="3" t="s">
        <v>102</v>
      </c>
      <c r="B91" s="3">
        <v>2023</v>
      </c>
      <c r="C91" s="19">
        <v>45143</v>
      </c>
      <c r="D91" s="3" t="s">
        <v>13</v>
      </c>
      <c r="E91" s="3" t="s">
        <v>107</v>
      </c>
      <c r="F91" s="3" t="s">
        <v>59</v>
      </c>
      <c r="G91" s="13">
        <f>(C91-VLOOKUP(E91,Riders!$A$2:$C$4001,2,FALSE))/365</f>
        <v>19.912328767123288</v>
      </c>
      <c r="H91" s="3">
        <v>31</v>
      </c>
      <c r="I91">
        <v>5.5140000000000002</v>
      </c>
      <c r="J91">
        <v>5.6689999999999996</v>
      </c>
      <c r="K91" s="3">
        <v>0.15499999999999936</v>
      </c>
      <c r="L91">
        <v>11.183</v>
      </c>
      <c r="M91" s="109">
        <v>64.382999999999996</v>
      </c>
    </row>
    <row r="92" spans="1:13" x14ac:dyDescent="0.3">
      <c r="A92" s="3" t="s">
        <v>102</v>
      </c>
      <c r="B92" s="3">
        <v>2023</v>
      </c>
      <c r="C92" s="19">
        <v>45143</v>
      </c>
      <c r="D92" s="3" t="s">
        <v>13</v>
      </c>
      <c r="E92" s="3" t="s">
        <v>57</v>
      </c>
      <c r="F92" s="3" t="s">
        <v>47</v>
      </c>
      <c r="G92" s="13">
        <f>(C92-VLOOKUP(E92,Riders!$A$2:$C$4001,2,FALSE))/365</f>
        <v>23.517808219178082</v>
      </c>
      <c r="H92" s="3">
        <v>32</v>
      </c>
      <c r="I92">
        <v>5.7480000000000002</v>
      </c>
      <c r="J92">
        <v>5.5099999999999989</v>
      </c>
      <c r="K92" s="3">
        <v>-0.23800000000000132</v>
      </c>
      <c r="L92">
        <v>11.257999999999999</v>
      </c>
      <c r="M92" s="109">
        <v>63.954999999999998</v>
      </c>
    </row>
    <row r="93" spans="1:13" x14ac:dyDescent="0.3">
      <c r="A93" s="3" t="s">
        <v>102</v>
      </c>
      <c r="B93" s="3">
        <v>2023</v>
      </c>
      <c r="C93" s="19">
        <v>45143</v>
      </c>
      <c r="D93" s="3" t="s">
        <v>13</v>
      </c>
      <c r="E93" s="3" t="s">
        <v>58</v>
      </c>
      <c r="F93" s="3" t="s">
        <v>59</v>
      </c>
      <c r="G93" s="13">
        <f>(C93-VLOOKUP(E93,Riders!$A$2:$C$4001,2,FALSE))/365</f>
        <v>25.556164383561644</v>
      </c>
      <c r="H93" s="3">
        <v>33</v>
      </c>
      <c r="I93">
        <v>5.6280000000000001</v>
      </c>
      <c r="J93">
        <v>5.782</v>
      </c>
      <c r="K93" s="3">
        <v>0.15399999999999991</v>
      </c>
      <c r="L93">
        <v>11.41</v>
      </c>
      <c r="M93" s="109">
        <v>63.103000000000002</v>
      </c>
    </row>
    <row r="94" spans="1:13" x14ac:dyDescent="0.3">
      <c r="A94" s="3" t="s">
        <v>102</v>
      </c>
      <c r="B94" s="3">
        <v>2023</v>
      </c>
      <c r="C94" s="19">
        <v>45143</v>
      </c>
      <c r="D94" s="3" t="s">
        <v>13</v>
      </c>
      <c r="E94" s="3" t="s">
        <v>60</v>
      </c>
      <c r="F94" s="3" t="s">
        <v>61</v>
      </c>
      <c r="G94" s="13">
        <f>(C94-VLOOKUP(E94,Riders!$A$2:$C$4001,2,FALSE))/365</f>
        <v>35.054794520547944</v>
      </c>
      <c r="H94" s="3">
        <v>34</v>
      </c>
      <c r="I94">
        <v>5.6020000000000003</v>
      </c>
      <c r="J94">
        <v>5.831999999999999</v>
      </c>
      <c r="K94" s="3">
        <v>0.22999999999999865</v>
      </c>
      <c r="L94">
        <v>11.433999999999999</v>
      </c>
      <c r="M94" s="109">
        <v>62.97</v>
      </c>
    </row>
    <row r="95" spans="1:13" x14ac:dyDescent="0.3">
      <c r="A95" s="3" t="s">
        <v>102</v>
      </c>
      <c r="B95" s="3">
        <v>2023</v>
      </c>
      <c r="C95" s="19">
        <v>45143</v>
      </c>
      <c r="D95" s="3" t="s">
        <v>13</v>
      </c>
      <c r="E95" s="3" t="s">
        <v>64</v>
      </c>
      <c r="F95" s="3" t="s">
        <v>65</v>
      </c>
      <c r="G95" s="13">
        <f>(C95-VLOOKUP(E95,Riders!$A$2:$C$4001,2,FALSE))/365</f>
        <v>22.616438356164384</v>
      </c>
      <c r="H95" s="3">
        <v>35</v>
      </c>
      <c r="I95">
        <v>5.6669999999999998</v>
      </c>
      <c r="J95">
        <v>5.8949999999999996</v>
      </c>
      <c r="K95" s="3">
        <v>0.22799999999999976</v>
      </c>
      <c r="L95">
        <v>11.561999999999999</v>
      </c>
      <c r="M95" s="109">
        <v>62.273000000000003</v>
      </c>
    </row>
    <row r="96" spans="1:13" x14ac:dyDescent="0.3">
      <c r="A96" s="3" t="s">
        <v>102</v>
      </c>
      <c r="B96" s="3">
        <v>2023</v>
      </c>
      <c r="C96" s="19">
        <v>45143</v>
      </c>
      <c r="D96" s="3" t="s">
        <v>13</v>
      </c>
      <c r="E96" s="3" t="s">
        <v>845</v>
      </c>
      <c r="F96" s="3" t="s">
        <v>235</v>
      </c>
      <c r="G96" s="13">
        <f>(C96-VLOOKUP(E96,Riders!$A$2:$C$4001,2,FALSE))/365</f>
        <v>19.482191780821918</v>
      </c>
      <c r="H96" s="3">
        <v>36</v>
      </c>
      <c r="I96">
        <v>6.0670000000000002</v>
      </c>
      <c r="J96">
        <v>6.2050000000000001</v>
      </c>
      <c r="K96" s="3">
        <v>0.1379999999999999</v>
      </c>
      <c r="L96">
        <v>12.272</v>
      </c>
      <c r="M96" s="109">
        <v>58.67</v>
      </c>
    </row>
    <row r="97" spans="1:13" x14ac:dyDescent="0.3">
      <c r="A97" s="4" t="s">
        <v>93</v>
      </c>
      <c r="B97" s="4">
        <v>2023</v>
      </c>
      <c r="C97" s="5">
        <v>45038</v>
      </c>
      <c r="D97" s="4" t="s">
        <v>72</v>
      </c>
      <c r="E97" t="s">
        <v>26</v>
      </c>
      <c r="F97" s="3" t="s">
        <v>27</v>
      </c>
      <c r="G97" s="13">
        <f>(C97-VLOOKUP(E97,Riders!$A$2:$C$4001,2,FALSE))/365</f>
        <v>24.917808219178081</v>
      </c>
      <c r="H97" s="3">
        <v>1</v>
      </c>
      <c r="I97">
        <v>5.2190000000000003</v>
      </c>
      <c r="J97" s="109">
        <f t="shared" ref="J97:J128" si="2">L97-I97</f>
        <v>5.2630276900231481</v>
      </c>
      <c r="K97" s="24">
        <f t="shared" ref="K97:K160" si="3">J97-I97</f>
        <v>4.402769002314777E-2</v>
      </c>
      <c r="L97" s="109">
        <f t="shared" ref="L97:L128" si="4">3.6*200/M97</f>
        <v>10.482027690023148</v>
      </c>
      <c r="M97" s="109">
        <v>68.688999999999993</v>
      </c>
    </row>
    <row r="98" spans="1:13" x14ac:dyDescent="0.3">
      <c r="A98" s="4" t="s">
        <v>93</v>
      </c>
      <c r="B98" s="4">
        <v>2023</v>
      </c>
      <c r="C98" s="5">
        <v>45038</v>
      </c>
      <c r="D98" s="4" t="s">
        <v>72</v>
      </c>
      <c r="E98" s="3" t="s">
        <v>20</v>
      </c>
      <c r="F98" s="3" t="s">
        <v>21</v>
      </c>
      <c r="G98" s="13">
        <f>(C98-VLOOKUP(E98,Riders!$A$2:$C$4001,2,FALSE))/365</f>
        <v>27.712328767123289</v>
      </c>
      <c r="H98" s="3">
        <v>2</v>
      </c>
      <c r="I98">
        <v>5.2930000000000001</v>
      </c>
      <c r="J98" s="109">
        <f t="shared" si="2"/>
        <v>5.3470271911806</v>
      </c>
      <c r="K98" s="24">
        <f t="shared" si="3"/>
        <v>5.4027191180599843E-2</v>
      </c>
      <c r="L98" s="109">
        <f t="shared" si="4"/>
        <v>10.6400271911806</v>
      </c>
      <c r="M98" s="109">
        <v>67.668999999999997</v>
      </c>
    </row>
    <row r="99" spans="1:13" x14ac:dyDescent="0.3">
      <c r="A99" s="4" t="s">
        <v>93</v>
      </c>
      <c r="B99" s="4">
        <v>2023</v>
      </c>
      <c r="C99" s="5">
        <v>45038</v>
      </c>
      <c r="D99" s="4" t="s">
        <v>72</v>
      </c>
      <c r="E99" s="3" t="s">
        <v>382</v>
      </c>
      <c r="F99" s="3" t="s">
        <v>15</v>
      </c>
      <c r="G99" s="13">
        <f>(C99-VLOOKUP(E99,Riders!$A$2:$C$4001,2,FALSE))/365</f>
        <v>22.147945205479452</v>
      </c>
      <c r="H99" s="3">
        <v>3</v>
      </c>
      <c r="I99">
        <v>5.2889999999999997</v>
      </c>
      <c r="J99" s="109">
        <f t="shared" si="2"/>
        <v>5.4200268171879884</v>
      </c>
      <c r="K99" s="24">
        <f t="shared" si="3"/>
        <v>0.1310268171879887</v>
      </c>
      <c r="L99" s="109">
        <f t="shared" si="4"/>
        <v>10.709026817187988</v>
      </c>
      <c r="M99" s="109">
        <v>67.233000000000004</v>
      </c>
    </row>
    <row r="100" spans="1:13" x14ac:dyDescent="0.3">
      <c r="A100" s="4" t="s">
        <v>93</v>
      </c>
      <c r="B100" s="4">
        <v>2023</v>
      </c>
      <c r="C100" s="5">
        <v>45038</v>
      </c>
      <c r="D100" s="4" t="s">
        <v>72</v>
      </c>
      <c r="E100" s="3" t="s">
        <v>33</v>
      </c>
      <c r="F100" s="3" t="s">
        <v>27</v>
      </c>
      <c r="G100" s="13">
        <f>(C100-VLOOKUP(E100,Riders!$A$2:$C$4001,2,FALSE))/365</f>
        <v>29.421917808219177</v>
      </c>
      <c r="H100" s="3">
        <v>4</v>
      </c>
      <c r="I100">
        <v>5.3280000000000003</v>
      </c>
      <c r="J100" s="109">
        <f t="shared" si="2"/>
        <v>5.4280614888181793</v>
      </c>
      <c r="K100" s="24">
        <f t="shared" si="3"/>
        <v>0.100061488818179</v>
      </c>
      <c r="L100" s="109">
        <f t="shared" si="4"/>
        <v>10.75606148881818</v>
      </c>
      <c r="M100" s="109">
        <v>66.938999999999993</v>
      </c>
    </row>
    <row r="101" spans="1:13" x14ac:dyDescent="0.3">
      <c r="A101" s="4" t="s">
        <v>93</v>
      </c>
      <c r="B101" s="4">
        <v>2023</v>
      </c>
      <c r="C101" s="5">
        <v>45038</v>
      </c>
      <c r="D101" s="4" t="s">
        <v>72</v>
      </c>
      <c r="E101" s="3" t="s">
        <v>900</v>
      </c>
      <c r="F101" s="3" t="s">
        <v>38</v>
      </c>
      <c r="G101" s="13">
        <f>(C101-VLOOKUP(E101,Riders!$A$2:$C$4001,2,FALSE))/365</f>
        <v>19.246575342465754</v>
      </c>
      <c r="H101" s="3">
        <v>5</v>
      </c>
      <c r="I101">
        <v>5.351</v>
      </c>
      <c r="J101" s="109">
        <f t="shared" si="2"/>
        <v>5.4250233480505878</v>
      </c>
      <c r="K101" s="24">
        <f t="shared" si="3"/>
        <v>7.4023348050587856E-2</v>
      </c>
      <c r="L101" s="109">
        <f t="shared" si="4"/>
        <v>10.776023348050588</v>
      </c>
      <c r="M101" s="109">
        <v>66.814999999999998</v>
      </c>
    </row>
    <row r="102" spans="1:13" x14ac:dyDescent="0.3">
      <c r="A102" s="4" t="s">
        <v>93</v>
      </c>
      <c r="B102" s="4">
        <v>2023</v>
      </c>
      <c r="C102" s="5">
        <v>45038</v>
      </c>
      <c r="D102" s="4" t="s">
        <v>72</v>
      </c>
      <c r="E102" s="3" t="s">
        <v>43</v>
      </c>
      <c r="F102" s="3" t="s">
        <v>44</v>
      </c>
      <c r="G102" s="13">
        <f>(C102-VLOOKUP(E102,Riders!$A$2:$C$4001,2,FALSE))/365</f>
        <v>30.424657534246574</v>
      </c>
      <c r="H102" s="3">
        <v>6</v>
      </c>
      <c r="I102">
        <v>5.2869999999999999</v>
      </c>
      <c r="J102" s="109">
        <f t="shared" si="2"/>
        <v>5.4890233480505879</v>
      </c>
      <c r="K102" s="24">
        <f t="shared" si="3"/>
        <v>0.20202334805058797</v>
      </c>
      <c r="L102" s="109">
        <f t="shared" si="4"/>
        <v>10.776023348050588</v>
      </c>
      <c r="M102" s="109">
        <v>66.814999999999998</v>
      </c>
    </row>
    <row r="103" spans="1:13" x14ac:dyDescent="0.3">
      <c r="A103" s="4" t="s">
        <v>93</v>
      </c>
      <c r="B103" s="4">
        <v>2023</v>
      </c>
      <c r="C103" s="5">
        <v>45038</v>
      </c>
      <c r="D103" s="4" t="s">
        <v>72</v>
      </c>
      <c r="E103" s="3" t="s">
        <v>35</v>
      </c>
      <c r="F103" s="3" t="s">
        <v>36</v>
      </c>
      <c r="G103" s="13">
        <f>(C103-VLOOKUP(E103,Riders!$A$2:$C$4001,2,FALSE))/365</f>
        <v>25.041095890410958</v>
      </c>
      <c r="H103" s="3">
        <v>7</v>
      </c>
      <c r="I103">
        <v>5.3419999999999996</v>
      </c>
      <c r="J103" s="109">
        <f t="shared" si="2"/>
        <v>5.457946000269998</v>
      </c>
      <c r="K103" s="24">
        <f t="shared" si="3"/>
        <v>0.11594600026999835</v>
      </c>
      <c r="L103" s="109">
        <f t="shared" si="4"/>
        <v>10.799946000269998</v>
      </c>
      <c r="M103" s="109">
        <v>66.667000000000002</v>
      </c>
    </row>
    <row r="104" spans="1:13" x14ac:dyDescent="0.3">
      <c r="A104" s="4" t="s">
        <v>93</v>
      </c>
      <c r="B104" s="4">
        <v>2023</v>
      </c>
      <c r="C104" s="5">
        <v>45038</v>
      </c>
      <c r="D104" s="4" t="s">
        <v>72</v>
      </c>
      <c r="E104" s="3" t="s">
        <v>52</v>
      </c>
      <c r="F104" s="3" t="s">
        <v>53</v>
      </c>
      <c r="G104" s="13">
        <f>(C104-VLOOKUP(E104,Riders!$A$2:$C$4001,2,FALSE))/365</f>
        <v>26.117808219178084</v>
      </c>
      <c r="H104" s="3">
        <v>8</v>
      </c>
      <c r="I104">
        <v>5.3479999999999999</v>
      </c>
      <c r="J104" s="109">
        <f t="shared" si="2"/>
        <v>5.524027180067951</v>
      </c>
      <c r="K104" s="24">
        <f t="shared" si="3"/>
        <v>0.17602718006795115</v>
      </c>
      <c r="L104" s="109">
        <f t="shared" si="4"/>
        <v>10.872027180067951</v>
      </c>
      <c r="M104" s="109">
        <v>66.224999999999994</v>
      </c>
    </row>
    <row r="105" spans="1:13" x14ac:dyDescent="0.3">
      <c r="A105" s="4" t="s">
        <v>93</v>
      </c>
      <c r="B105" s="4">
        <v>2023</v>
      </c>
      <c r="C105" s="5">
        <v>45038</v>
      </c>
      <c r="D105" s="4" t="s">
        <v>72</v>
      </c>
      <c r="E105" s="3" t="s">
        <v>50</v>
      </c>
      <c r="F105" s="3" t="s">
        <v>51</v>
      </c>
      <c r="G105" s="13">
        <f>(C105-VLOOKUP(E105,Riders!$A$2:$C$4001,2,FALSE))/365</f>
        <v>26.545205479452054</v>
      </c>
      <c r="H105" s="3">
        <v>9</v>
      </c>
      <c r="I105">
        <v>5.4009999999999998</v>
      </c>
      <c r="J105" s="109">
        <f t="shared" si="2"/>
        <v>5.5150374783953424</v>
      </c>
      <c r="K105" s="24">
        <f t="shared" si="3"/>
        <v>0.11403747839534262</v>
      </c>
      <c r="L105" s="109">
        <f t="shared" si="4"/>
        <v>10.916037478395342</v>
      </c>
      <c r="M105" s="109">
        <v>65.957999999999998</v>
      </c>
    </row>
    <row r="106" spans="1:13" x14ac:dyDescent="0.3">
      <c r="A106" s="4" t="s">
        <v>93</v>
      </c>
      <c r="B106" s="4">
        <v>2023</v>
      </c>
      <c r="C106" s="5">
        <v>45038</v>
      </c>
      <c r="D106" s="4" t="s">
        <v>72</v>
      </c>
      <c r="E106" s="3" t="s">
        <v>391</v>
      </c>
      <c r="F106" s="3" t="s">
        <v>25</v>
      </c>
      <c r="G106" s="13">
        <f>(C106-VLOOKUP(E106,Riders!$A$2:$C$4001,2,FALSE))/365</f>
        <v>24.153424657534245</v>
      </c>
      <c r="H106" s="3">
        <v>10</v>
      </c>
      <c r="I106">
        <v>5.3979999999999997</v>
      </c>
      <c r="J106" s="109">
        <f t="shared" si="2"/>
        <v>5.5269817916970148</v>
      </c>
      <c r="K106" s="24">
        <f t="shared" si="3"/>
        <v>0.12898179169701507</v>
      </c>
      <c r="L106" s="109">
        <f t="shared" si="4"/>
        <v>10.924981791697014</v>
      </c>
      <c r="M106" s="109">
        <v>65.903999999999996</v>
      </c>
    </row>
    <row r="107" spans="1:13" x14ac:dyDescent="0.3">
      <c r="A107" s="4" t="s">
        <v>93</v>
      </c>
      <c r="B107" s="4">
        <v>2023</v>
      </c>
      <c r="C107" s="5">
        <v>45038</v>
      </c>
      <c r="D107" s="4" t="s">
        <v>72</v>
      </c>
      <c r="E107" s="3" t="s">
        <v>46</v>
      </c>
      <c r="F107" s="3" t="s">
        <v>47</v>
      </c>
      <c r="G107" s="13">
        <f>(C107-VLOOKUP(E107,Riders!$A$2:$C$4001,2,FALSE))/365</f>
        <v>22.849315068493151</v>
      </c>
      <c r="H107" s="3">
        <v>11</v>
      </c>
      <c r="I107">
        <v>5.4189999999999996</v>
      </c>
      <c r="J107" s="109">
        <f t="shared" si="2"/>
        <v>5.5260769955763651</v>
      </c>
      <c r="K107" s="24">
        <f t="shared" si="3"/>
        <v>0.10707699557636552</v>
      </c>
      <c r="L107" s="109">
        <f t="shared" si="4"/>
        <v>10.945076995576365</v>
      </c>
      <c r="M107" s="109">
        <v>65.783000000000001</v>
      </c>
    </row>
    <row r="108" spans="1:13" x14ac:dyDescent="0.3">
      <c r="A108" s="4" t="s">
        <v>93</v>
      </c>
      <c r="B108" s="4">
        <v>2023</v>
      </c>
      <c r="C108" s="5">
        <v>45038</v>
      </c>
      <c r="D108" s="4" t="s">
        <v>72</v>
      </c>
      <c r="E108" s="3" t="s">
        <v>133</v>
      </c>
      <c r="F108" s="3" t="s">
        <v>25</v>
      </c>
      <c r="G108" s="13">
        <f>(C108-VLOOKUP(E108,Riders!$A$2:$C$4001,2,FALSE))/365</f>
        <v>30.243835616438357</v>
      </c>
      <c r="H108" s="3">
        <v>12</v>
      </c>
      <c r="I108">
        <v>5.4409999999999998</v>
      </c>
      <c r="J108" s="109">
        <f t="shared" si="2"/>
        <v>5.5369526118378927</v>
      </c>
      <c r="K108" s="24">
        <f t="shared" si="3"/>
        <v>9.5952611837892832E-2</v>
      </c>
      <c r="L108" s="109">
        <f t="shared" si="4"/>
        <v>10.977952611837893</v>
      </c>
      <c r="M108" s="109">
        <v>65.585999999999999</v>
      </c>
    </row>
    <row r="109" spans="1:13" x14ac:dyDescent="0.3">
      <c r="A109" s="4" t="s">
        <v>93</v>
      </c>
      <c r="B109" s="4">
        <v>2023</v>
      </c>
      <c r="C109" s="5">
        <v>45038</v>
      </c>
      <c r="D109" s="4" t="s">
        <v>72</v>
      </c>
      <c r="E109" s="3" t="s">
        <v>625</v>
      </c>
      <c r="F109" s="3" t="s">
        <v>38</v>
      </c>
      <c r="G109" s="13">
        <f>(C109-VLOOKUP(E109,Riders!$A$2:$C$4001,2,FALSE))/365</f>
        <v>26.12054794520548</v>
      </c>
      <c r="H109" s="3">
        <v>13</v>
      </c>
      <c r="I109">
        <v>5.4240000000000004</v>
      </c>
      <c r="J109" s="109">
        <f t="shared" si="2"/>
        <v>5.5569663250366039</v>
      </c>
      <c r="K109" s="24">
        <f t="shared" si="3"/>
        <v>0.13296632503660355</v>
      </c>
      <c r="L109" s="109">
        <f t="shared" si="4"/>
        <v>10.980966325036604</v>
      </c>
      <c r="M109" s="109">
        <v>65.567999999999998</v>
      </c>
    </row>
    <row r="110" spans="1:13" x14ac:dyDescent="0.3">
      <c r="A110" s="4" t="s">
        <v>93</v>
      </c>
      <c r="B110" s="4">
        <v>2023</v>
      </c>
      <c r="C110" s="5">
        <v>45038</v>
      </c>
      <c r="D110" s="4" t="s">
        <v>72</v>
      </c>
      <c r="E110" s="3" t="s">
        <v>98</v>
      </c>
      <c r="F110" s="3" t="s">
        <v>67</v>
      </c>
      <c r="G110" s="13">
        <f>(C110-VLOOKUP(E110,Riders!$A$2:$C$4001,2,FALSE))/365</f>
        <v>31.728767123287671</v>
      </c>
      <c r="H110" s="3">
        <v>14</v>
      </c>
      <c r="I110">
        <v>5.415</v>
      </c>
      <c r="J110" s="109">
        <f t="shared" si="2"/>
        <v>5.5689816933638445</v>
      </c>
      <c r="K110" s="24">
        <f t="shared" si="3"/>
        <v>0.15398169336384449</v>
      </c>
      <c r="L110" s="109">
        <f t="shared" si="4"/>
        <v>10.983981693363845</v>
      </c>
      <c r="M110" s="109">
        <v>65.55</v>
      </c>
    </row>
    <row r="111" spans="1:13" x14ac:dyDescent="0.3">
      <c r="A111" s="4" t="s">
        <v>93</v>
      </c>
      <c r="B111" s="4">
        <v>2023</v>
      </c>
      <c r="C111" s="5">
        <v>45038</v>
      </c>
      <c r="D111" s="4" t="s">
        <v>72</v>
      </c>
      <c r="E111" s="3" t="s">
        <v>846</v>
      </c>
      <c r="F111" s="3" t="s">
        <v>120</v>
      </c>
      <c r="G111" s="13">
        <f>(C111-VLOOKUP(E111,Riders!$A$2:$C$4001,2,FALSE))/365</f>
        <v>27.134246575342466</v>
      </c>
      <c r="H111" s="3">
        <v>15</v>
      </c>
      <c r="I111">
        <v>5.4160000000000004</v>
      </c>
      <c r="J111" s="109">
        <f t="shared" si="2"/>
        <v>5.5730109890109887</v>
      </c>
      <c r="K111" s="24">
        <f t="shared" si="3"/>
        <v>0.15701098901098831</v>
      </c>
      <c r="L111" s="109">
        <f t="shared" si="4"/>
        <v>10.989010989010989</v>
      </c>
      <c r="M111" s="109">
        <v>65.52</v>
      </c>
    </row>
    <row r="112" spans="1:13" x14ac:dyDescent="0.3">
      <c r="A112" s="4" t="s">
        <v>93</v>
      </c>
      <c r="B112" s="4">
        <v>2023</v>
      </c>
      <c r="C112" s="5">
        <v>45038</v>
      </c>
      <c r="D112" s="4" t="s">
        <v>72</v>
      </c>
      <c r="E112" s="3" t="s">
        <v>107</v>
      </c>
      <c r="F112" s="3" t="s">
        <v>59</v>
      </c>
      <c r="G112" s="13">
        <f>(C112-VLOOKUP(E112,Riders!$A$2:$C$4001,2,FALSE))/365</f>
        <v>19.624657534246577</v>
      </c>
      <c r="H112" s="3">
        <v>16</v>
      </c>
      <c r="I112">
        <v>5.4569999999999999</v>
      </c>
      <c r="J112" s="109">
        <f t="shared" si="2"/>
        <v>5.60002044013084</v>
      </c>
      <c r="K112" s="24">
        <f t="shared" si="3"/>
        <v>0.14302044013084014</v>
      </c>
      <c r="L112" s="109">
        <f t="shared" si="4"/>
        <v>11.05702044013084</v>
      </c>
      <c r="M112" s="109">
        <v>65.117000000000004</v>
      </c>
    </row>
    <row r="113" spans="1:13" x14ac:dyDescent="0.3">
      <c r="A113" s="4" t="s">
        <v>93</v>
      </c>
      <c r="B113" s="4">
        <v>2023</v>
      </c>
      <c r="C113" s="5">
        <v>45038</v>
      </c>
      <c r="D113" s="4" t="s">
        <v>72</v>
      </c>
      <c r="E113" s="3" t="s">
        <v>54</v>
      </c>
      <c r="F113" s="3" t="s">
        <v>44</v>
      </c>
      <c r="G113" s="13">
        <f>(C113-VLOOKUP(E113,Riders!$A$2:$C$4001,2,FALSE))/365</f>
        <v>25.830136986301369</v>
      </c>
      <c r="H113" s="3">
        <v>17</v>
      </c>
      <c r="I113">
        <v>5.49</v>
      </c>
      <c r="J113" s="109">
        <f t="shared" si="2"/>
        <v>5.5680393481900126</v>
      </c>
      <c r="K113" s="24">
        <f t="shared" si="3"/>
        <v>7.8039348190012348E-2</v>
      </c>
      <c r="L113" s="109">
        <f t="shared" si="4"/>
        <v>11.058039348190013</v>
      </c>
      <c r="M113" s="109">
        <v>65.111000000000004</v>
      </c>
    </row>
    <row r="114" spans="1:13" x14ac:dyDescent="0.3">
      <c r="A114" s="4" t="s">
        <v>93</v>
      </c>
      <c r="B114" s="4">
        <v>2023</v>
      </c>
      <c r="C114" s="5">
        <v>45038</v>
      </c>
      <c r="D114" s="4" t="s">
        <v>72</v>
      </c>
      <c r="E114" s="3" t="s">
        <v>48</v>
      </c>
      <c r="F114" s="3" t="s">
        <v>49</v>
      </c>
      <c r="G114" s="13">
        <f>(C114-VLOOKUP(E114,Riders!$A$2:$C$4001,2,FALSE))/365</f>
        <v>22.230136986301371</v>
      </c>
      <c r="H114" s="3">
        <v>18</v>
      </c>
      <c r="I114">
        <v>5.4420000000000002</v>
      </c>
      <c r="J114" s="109">
        <f t="shared" si="2"/>
        <v>5.6279404990698172</v>
      </c>
      <c r="K114" s="24">
        <f t="shared" si="3"/>
        <v>0.18594049906981702</v>
      </c>
      <c r="L114" s="109">
        <f t="shared" si="4"/>
        <v>11.069940499069817</v>
      </c>
      <c r="M114" s="109">
        <v>65.040999999999997</v>
      </c>
    </row>
    <row r="115" spans="1:13" x14ac:dyDescent="0.3">
      <c r="A115" s="4" t="s">
        <v>93</v>
      </c>
      <c r="B115" s="4">
        <v>2023</v>
      </c>
      <c r="C115" s="5">
        <v>45038</v>
      </c>
      <c r="D115" s="4" t="s">
        <v>72</v>
      </c>
      <c r="E115" s="3" t="s">
        <v>55</v>
      </c>
      <c r="F115" s="3" t="s">
        <v>56</v>
      </c>
      <c r="G115" s="13">
        <f>(C115-VLOOKUP(E115,Riders!$A$2:$C$4001,2,FALSE))/365</f>
        <v>33.975342465753428</v>
      </c>
      <c r="H115" s="3">
        <v>19</v>
      </c>
      <c r="I115">
        <v>5.4249999999999998</v>
      </c>
      <c r="J115" s="109">
        <f t="shared" si="2"/>
        <v>5.6640357159358681</v>
      </c>
      <c r="K115" s="24">
        <f t="shared" si="3"/>
        <v>0.23903571593586825</v>
      </c>
      <c r="L115" s="109">
        <f t="shared" si="4"/>
        <v>11.089035715935868</v>
      </c>
      <c r="M115" s="109">
        <v>64.929000000000002</v>
      </c>
    </row>
    <row r="116" spans="1:13" x14ac:dyDescent="0.3">
      <c r="A116" s="4" t="s">
        <v>93</v>
      </c>
      <c r="B116" s="4">
        <v>2023</v>
      </c>
      <c r="C116" s="5">
        <v>45038</v>
      </c>
      <c r="D116" s="4" t="s">
        <v>72</v>
      </c>
      <c r="E116" s="3" t="s">
        <v>889</v>
      </c>
      <c r="F116" s="3" t="s">
        <v>156</v>
      </c>
      <c r="G116" s="13">
        <f>(C116-VLOOKUP(E116,Riders!$A$2:$C$4001,2,FALSE))/365</f>
        <v>20.18904109589041</v>
      </c>
      <c r="H116" s="3">
        <v>20</v>
      </c>
      <c r="I116">
        <v>5.484</v>
      </c>
      <c r="J116" s="109">
        <f t="shared" si="2"/>
        <v>5.6190579672151379</v>
      </c>
      <c r="K116" s="24">
        <f t="shared" si="3"/>
        <v>0.13505796721513796</v>
      </c>
      <c r="L116" s="109">
        <f t="shared" si="4"/>
        <v>11.103057967215138</v>
      </c>
      <c r="M116" s="109">
        <v>64.846999999999994</v>
      </c>
    </row>
    <row r="117" spans="1:13" x14ac:dyDescent="0.3">
      <c r="A117" s="4" t="s">
        <v>93</v>
      </c>
      <c r="B117" s="4">
        <v>2023</v>
      </c>
      <c r="C117" s="5">
        <v>45038</v>
      </c>
      <c r="D117" s="4" t="s">
        <v>72</v>
      </c>
      <c r="E117" s="3" t="s">
        <v>874</v>
      </c>
      <c r="F117" s="3" t="s">
        <v>156</v>
      </c>
      <c r="G117" s="13">
        <f>(C117-VLOOKUP(E117,Riders!$A$2:$C$4001,2,FALSE))/365</f>
        <v>30.019178082191782</v>
      </c>
      <c r="H117" s="3">
        <v>21</v>
      </c>
      <c r="I117">
        <v>5.5110000000000001</v>
      </c>
      <c r="J117" s="109">
        <f t="shared" si="2"/>
        <v>5.6410708776060217</v>
      </c>
      <c r="K117" s="24">
        <f t="shared" si="3"/>
        <v>0.13007087760602154</v>
      </c>
      <c r="L117" s="109">
        <f t="shared" si="4"/>
        <v>11.152070877606022</v>
      </c>
      <c r="M117" s="109">
        <v>64.561999999999998</v>
      </c>
    </row>
    <row r="118" spans="1:13" x14ac:dyDescent="0.3">
      <c r="A118" s="4" t="s">
        <v>93</v>
      </c>
      <c r="B118" s="4">
        <v>2023</v>
      </c>
      <c r="C118" s="5">
        <v>45038</v>
      </c>
      <c r="D118" s="4" t="s">
        <v>72</v>
      </c>
      <c r="E118" s="3" t="s">
        <v>92</v>
      </c>
      <c r="F118" s="3" t="s">
        <v>89</v>
      </c>
      <c r="G118" s="13">
        <f>(C118-VLOOKUP(E118,Riders!$A$2:$C$4001,2,FALSE))/365</f>
        <v>23.876712328767123</v>
      </c>
      <c r="H118" s="3">
        <v>22</v>
      </c>
      <c r="I118">
        <v>5.484</v>
      </c>
      <c r="J118" s="109">
        <f t="shared" si="2"/>
        <v>5.6680708776060218</v>
      </c>
      <c r="K118" s="24">
        <f t="shared" si="3"/>
        <v>0.18407087760602181</v>
      </c>
      <c r="L118" s="109">
        <f t="shared" si="4"/>
        <v>11.152070877606022</v>
      </c>
      <c r="M118" s="109">
        <v>64.561999999999998</v>
      </c>
    </row>
    <row r="119" spans="1:13" x14ac:dyDescent="0.3">
      <c r="A119" s="4" t="s">
        <v>93</v>
      </c>
      <c r="B119" s="4">
        <v>2023</v>
      </c>
      <c r="C119" s="5">
        <v>45038</v>
      </c>
      <c r="D119" s="4" t="s">
        <v>72</v>
      </c>
      <c r="E119" s="3" t="s">
        <v>58</v>
      </c>
      <c r="F119" s="3" t="s">
        <v>59</v>
      </c>
      <c r="G119" s="13">
        <f>(C119-VLOOKUP(E119,Riders!$A$2:$C$4001,2,FALSE))/365</f>
        <v>25.268493150684932</v>
      </c>
      <c r="H119" s="3">
        <v>23</v>
      </c>
      <c r="I119">
        <v>5.5209999999999999</v>
      </c>
      <c r="J119" s="109">
        <f t="shared" si="2"/>
        <v>5.6570413587530259</v>
      </c>
      <c r="K119" s="24">
        <f t="shared" si="3"/>
        <v>0.13604135875302603</v>
      </c>
      <c r="L119" s="109">
        <f t="shared" si="4"/>
        <v>11.178041358753026</v>
      </c>
      <c r="M119" s="109">
        <v>64.412000000000006</v>
      </c>
    </row>
    <row r="120" spans="1:13" x14ac:dyDescent="0.3">
      <c r="A120" s="4" t="s">
        <v>93</v>
      </c>
      <c r="B120" s="4">
        <v>2023</v>
      </c>
      <c r="C120" s="5">
        <v>45038</v>
      </c>
      <c r="D120" s="4" t="s">
        <v>72</v>
      </c>
      <c r="E120" s="3" t="s">
        <v>57</v>
      </c>
      <c r="F120" s="3" t="s">
        <v>47</v>
      </c>
      <c r="G120" s="13">
        <f>(C120-VLOOKUP(E120,Riders!$A$2:$C$4001,2,FALSE))/365</f>
        <v>23.230136986301371</v>
      </c>
      <c r="H120" s="3">
        <v>24</v>
      </c>
      <c r="I120">
        <v>5.6040000000000001</v>
      </c>
      <c r="J120" s="109">
        <f t="shared" si="2"/>
        <v>5.6849822668903558</v>
      </c>
      <c r="K120" s="24">
        <f t="shared" si="3"/>
        <v>8.0982266890355703E-2</v>
      </c>
      <c r="L120" s="109">
        <f t="shared" si="4"/>
        <v>11.288982266890356</v>
      </c>
      <c r="M120" s="109">
        <v>63.779000000000003</v>
      </c>
    </row>
    <row r="121" spans="1:13" x14ac:dyDescent="0.3">
      <c r="A121" s="4" t="s">
        <v>93</v>
      </c>
      <c r="B121" s="4">
        <v>2023</v>
      </c>
      <c r="C121" s="5">
        <v>45038</v>
      </c>
      <c r="D121" s="4" t="s">
        <v>72</v>
      </c>
      <c r="E121" s="3" t="s">
        <v>60</v>
      </c>
      <c r="F121" s="3" t="s">
        <v>61</v>
      </c>
      <c r="G121" s="13">
        <f>(C121-VLOOKUP(E121,Riders!$A$2:$C$4001,2,FALSE))/365</f>
        <v>34.767123287671232</v>
      </c>
      <c r="H121" s="3">
        <v>25</v>
      </c>
      <c r="I121">
        <v>5.5750000000000002</v>
      </c>
      <c r="J121" s="109">
        <f t="shared" si="2"/>
        <v>5.7509190511396708</v>
      </c>
      <c r="K121" s="24">
        <f t="shared" si="3"/>
        <v>0.17591905113967066</v>
      </c>
      <c r="L121" s="109">
        <f t="shared" si="4"/>
        <v>11.325919051139671</v>
      </c>
      <c r="M121" s="109">
        <v>63.570999999999998</v>
      </c>
    </row>
    <row r="122" spans="1:13" x14ac:dyDescent="0.3">
      <c r="A122" s="4" t="s">
        <v>93</v>
      </c>
      <c r="B122" s="4">
        <v>2023</v>
      </c>
      <c r="C122" s="5">
        <v>45038</v>
      </c>
      <c r="D122" s="4" t="s">
        <v>72</v>
      </c>
      <c r="E122" s="3" t="s">
        <v>64</v>
      </c>
      <c r="F122" s="3" t="s">
        <v>65</v>
      </c>
      <c r="G122" s="13">
        <f>(C122-VLOOKUP(E122,Riders!$A$2:$C$4001,2,FALSE))/365</f>
        <v>22.328767123287673</v>
      </c>
      <c r="H122" s="3">
        <v>26</v>
      </c>
      <c r="I122">
        <v>5.6230000000000002</v>
      </c>
      <c r="J122" s="109">
        <f t="shared" si="2"/>
        <v>5.8339409967538662</v>
      </c>
      <c r="K122" s="24">
        <f t="shared" si="3"/>
        <v>0.21094099675386602</v>
      </c>
      <c r="L122" s="109">
        <f t="shared" si="4"/>
        <v>11.456940996753866</v>
      </c>
      <c r="M122" s="109">
        <v>62.844000000000001</v>
      </c>
    </row>
    <row r="123" spans="1:13" x14ac:dyDescent="0.3">
      <c r="A123" s="4" t="s">
        <v>93</v>
      </c>
      <c r="B123" s="4">
        <v>2023</v>
      </c>
      <c r="C123" s="5">
        <v>45038</v>
      </c>
      <c r="D123" s="4" t="s">
        <v>72</v>
      </c>
      <c r="E123" s="3" t="s">
        <v>86</v>
      </c>
      <c r="F123" s="3" t="s">
        <v>87</v>
      </c>
      <c r="G123" s="13">
        <f>(C123-VLOOKUP(E123,Riders!$A$2:$C$4001,2,FALSE))/365</f>
        <v>22.638356164383563</v>
      </c>
      <c r="H123" s="3">
        <v>27</v>
      </c>
      <c r="I123">
        <v>5.6269999999999998</v>
      </c>
      <c r="J123" s="109">
        <f t="shared" si="2"/>
        <v>5.843995905491739</v>
      </c>
      <c r="K123" s="24">
        <f t="shared" si="3"/>
        <v>0.21699590549173919</v>
      </c>
      <c r="L123" s="109">
        <f t="shared" si="4"/>
        <v>11.470995905491739</v>
      </c>
      <c r="M123" s="109">
        <v>62.767000000000003</v>
      </c>
    </row>
    <row r="124" spans="1:13" x14ac:dyDescent="0.3">
      <c r="A124" s="4" t="s">
        <v>93</v>
      </c>
      <c r="B124" s="4">
        <v>2023</v>
      </c>
      <c r="C124" s="5">
        <v>45038</v>
      </c>
      <c r="D124" s="4" t="s">
        <v>72</v>
      </c>
      <c r="E124" s="3" t="s">
        <v>88</v>
      </c>
      <c r="F124" s="3" t="s">
        <v>89</v>
      </c>
      <c r="G124" s="13">
        <f>(C124-VLOOKUP(E124,Riders!$A$2:$C$4001,2,FALSE))/365</f>
        <v>20.235616438356164</v>
      </c>
      <c r="H124" s="3">
        <v>28</v>
      </c>
      <c r="I124">
        <v>5.6630000000000003</v>
      </c>
      <c r="J124" s="109">
        <f t="shared" si="2"/>
        <v>5.8780508767992803</v>
      </c>
      <c r="K124" s="24">
        <f t="shared" si="3"/>
        <v>0.21505087679928003</v>
      </c>
      <c r="L124" s="109">
        <f t="shared" si="4"/>
        <v>11.541050876799281</v>
      </c>
      <c r="M124" s="109">
        <v>62.386000000000003</v>
      </c>
    </row>
    <row r="125" spans="1:13" x14ac:dyDescent="0.3">
      <c r="A125" s="4" t="s">
        <v>93</v>
      </c>
      <c r="B125" s="4">
        <v>2023</v>
      </c>
      <c r="C125" s="5">
        <v>45038</v>
      </c>
      <c r="D125" s="4" t="s">
        <v>72</v>
      </c>
      <c r="E125" s="3" t="s">
        <v>83</v>
      </c>
      <c r="F125" s="3" t="s">
        <v>84</v>
      </c>
      <c r="G125" s="13">
        <f>(C125-VLOOKUP(E125,Riders!$A$2:$C$4001,2,FALSE))/365</f>
        <v>30.594520547945205</v>
      </c>
      <c r="H125" s="3">
        <v>29</v>
      </c>
      <c r="I125">
        <v>5.7149999999999999</v>
      </c>
      <c r="J125" s="109">
        <f t="shared" si="2"/>
        <v>5.9239971064159977</v>
      </c>
      <c r="K125" s="24">
        <f t="shared" si="3"/>
        <v>0.20899710641599789</v>
      </c>
      <c r="L125" s="109">
        <f t="shared" si="4"/>
        <v>11.638997106415998</v>
      </c>
      <c r="M125" s="109">
        <v>61.860999999999997</v>
      </c>
    </row>
    <row r="126" spans="1:13" x14ac:dyDescent="0.3">
      <c r="A126" s="4" t="s">
        <v>93</v>
      </c>
      <c r="B126" s="4">
        <v>2023</v>
      </c>
      <c r="C126" s="5">
        <v>45038</v>
      </c>
      <c r="D126" s="4" t="s">
        <v>72</v>
      </c>
      <c r="E126" s="3" t="s">
        <v>847</v>
      </c>
      <c r="F126" s="3" t="s">
        <v>848</v>
      </c>
      <c r="G126" s="13">
        <f>(C126-VLOOKUP(E126,Riders!$A$2:$C$4001,2,FALSE))/365</f>
        <v>23</v>
      </c>
      <c r="H126" s="3">
        <v>30</v>
      </c>
      <c r="I126">
        <v>5.7350000000000003</v>
      </c>
      <c r="J126" s="109">
        <f t="shared" si="2"/>
        <v>5.9740305898424149</v>
      </c>
      <c r="K126" s="24">
        <f t="shared" si="3"/>
        <v>0.23903058984241454</v>
      </c>
      <c r="L126" s="109">
        <f t="shared" si="4"/>
        <v>11.709030589842415</v>
      </c>
      <c r="M126" s="109">
        <v>61.491</v>
      </c>
    </row>
    <row r="127" spans="1:13" x14ac:dyDescent="0.3">
      <c r="A127" s="1" t="s">
        <v>844</v>
      </c>
      <c r="B127" s="1">
        <v>2023</v>
      </c>
      <c r="C127" s="2">
        <v>45001</v>
      </c>
      <c r="D127" s="1" t="s">
        <v>72</v>
      </c>
      <c r="E127" s="1" t="s">
        <v>52</v>
      </c>
      <c r="F127" s="1" t="s">
        <v>53</v>
      </c>
      <c r="G127" s="13">
        <f>(C127-VLOOKUP(E127,Riders!$A$2:$C$4001,2,FALSE))/365</f>
        <v>26.016438356164382</v>
      </c>
      <c r="H127" s="1">
        <v>1</v>
      </c>
      <c r="I127" s="47">
        <v>5.2770000000000001</v>
      </c>
      <c r="J127" s="68">
        <f t="shared" si="2"/>
        <v>5.4099322567238621</v>
      </c>
      <c r="K127" s="35">
        <f t="shared" si="3"/>
        <v>0.132932256723862</v>
      </c>
      <c r="L127" s="68">
        <f t="shared" si="4"/>
        <v>10.686932256723862</v>
      </c>
      <c r="M127" s="68">
        <v>67.372</v>
      </c>
    </row>
    <row r="128" spans="1:13" x14ac:dyDescent="0.3">
      <c r="A128" s="1" t="s">
        <v>844</v>
      </c>
      <c r="B128" s="1">
        <v>2023</v>
      </c>
      <c r="C128" s="2">
        <v>45001</v>
      </c>
      <c r="D128" s="1" t="s">
        <v>72</v>
      </c>
      <c r="E128" s="1" t="s">
        <v>381</v>
      </c>
      <c r="F128" s="1" t="s">
        <v>25</v>
      </c>
      <c r="G128" s="13">
        <f>(C128-VLOOKUP(E128,Riders!$A$2:$C$4001,2,FALSE))/365</f>
        <v>20.243835616438357</v>
      </c>
      <c r="H128" s="1">
        <v>2</v>
      </c>
      <c r="I128" s="47">
        <v>5.2869999999999999</v>
      </c>
      <c r="J128" s="68">
        <f t="shared" si="2"/>
        <v>5.4229825962782803</v>
      </c>
      <c r="K128" s="35">
        <f t="shared" si="3"/>
        <v>0.13598259627828035</v>
      </c>
      <c r="L128" s="68">
        <f t="shared" si="4"/>
        <v>10.70998259627828</v>
      </c>
      <c r="M128" s="68">
        <v>67.227000000000004</v>
      </c>
    </row>
    <row r="129" spans="1:13" x14ac:dyDescent="0.3">
      <c r="A129" s="1" t="s">
        <v>844</v>
      </c>
      <c r="B129" s="1">
        <v>2023</v>
      </c>
      <c r="C129" s="2">
        <v>45001</v>
      </c>
      <c r="D129" s="1" t="s">
        <v>72</v>
      </c>
      <c r="E129" s="1" t="s">
        <v>32</v>
      </c>
      <c r="F129" s="1" t="s">
        <v>17</v>
      </c>
      <c r="G129" s="13">
        <f>(C129-VLOOKUP(E129,Riders!$A$2:$C$4001,2,FALSE))/365</f>
        <v>20.641095890410959</v>
      </c>
      <c r="H129" s="1">
        <v>3</v>
      </c>
      <c r="I129" s="47">
        <v>5.3630000000000004</v>
      </c>
      <c r="J129" s="68">
        <f t="shared" ref="J129:J160" si="5">L129-I129</f>
        <v>5.3930614888181791</v>
      </c>
      <c r="K129" s="35">
        <f t="shared" si="3"/>
        <v>3.0061488818178717E-2</v>
      </c>
      <c r="L129" s="68">
        <f t="shared" ref="L129:L160" si="6">3.6*200/M129</f>
        <v>10.75606148881818</v>
      </c>
      <c r="M129" s="68">
        <v>66.938999999999993</v>
      </c>
    </row>
    <row r="130" spans="1:13" x14ac:dyDescent="0.3">
      <c r="A130" s="1" t="s">
        <v>844</v>
      </c>
      <c r="B130" s="1">
        <v>2023</v>
      </c>
      <c r="C130" s="2">
        <v>45001</v>
      </c>
      <c r="D130" s="1" t="s">
        <v>72</v>
      </c>
      <c r="E130" s="1" t="s">
        <v>24</v>
      </c>
      <c r="F130" s="1" t="s">
        <v>25</v>
      </c>
      <c r="G130" s="13">
        <f>(C130-VLOOKUP(E130,Riders!$A$2:$C$4001,2,FALSE))/365</f>
        <v>24.545205479452054</v>
      </c>
      <c r="H130" s="1">
        <v>4</v>
      </c>
      <c r="I130" s="47">
        <v>5.3</v>
      </c>
      <c r="J130" s="68">
        <f t="shared" si="5"/>
        <v>5.4560614888181798</v>
      </c>
      <c r="K130" s="35">
        <f t="shared" si="3"/>
        <v>0.15606148881817994</v>
      </c>
      <c r="L130" s="68">
        <f t="shared" si="6"/>
        <v>10.75606148881818</v>
      </c>
      <c r="M130" s="68">
        <v>66.938999999999993</v>
      </c>
    </row>
    <row r="131" spans="1:13" x14ac:dyDescent="0.3">
      <c r="A131" s="1" t="s">
        <v>844</v>
      </c>
      <c r="B131" s="1">
        <v>2023</v>
      </c>
      <c r="C131" s="2">
        <v>45001</v>
      </c>
      <c r="D131" s="1" t="s">
        <v>72</v>
      </c>
      <c r="E131" s="1" t="s">
        <v>39</v>
      </c>
      <c r="F131" s="1" t="s">
        <v>40</v>
      </c>
      <c r="G131" s="13">
        <f>(C131-VLOOKUP(E131,Riders!$A$2:$C$4001,2,FALSE))/365</f>
        <v>28.597260273972601</v>
      </c>
      <c r="H131" s="1">
        <v>5</v>
      </c>
      <c r="I131" s="47">
        <v>5.3230000000000004</v>
      </c>
      <c r="J131" s="68">
        <f t="shared" si="5"/>
        <v>5.4699845600359769</v>
      </c>
      <c r="K131" s="35">
        <f t="shared" si="3"/>
        <v>0.14698456003597649</v>
      </c>
      <c r="L131" s="68">
        <f t="shared" si="6"/>
        <v>10.792984560035977</v>
      </c>
      <c r="M131" s="68">
        <v>66.709999999999994</v>
      </c>
    </row>
    <row r="132" spans="1:13" x14ac:dyDescent="0.3">
      <c r="A132" s="1" t="s">
        <v>844</v>
      </c>
      <c r="B132" s="1">
        <v>2023</v>
      </c>
      <c r="C132" s="2">
        <v>45001</v>
      </c>
      <c r="D132" s="1" t="s">
        <v>72</v>
      </c>
      <c r="E132" s="1" t="s">
        <v>23</v>
      </c>
      <c r="F132" s="1" t="s">
        <v>15</v>
      </c>
      <c r="G132" s="13">
        <f>(C132-VLOOKUP(E132,Riders!$A$2:$C$4001,2,FALSE))/365</f>
        <v>25.509589041095889</v>
      </c>
      <c r="H132" s="1">
        <v>6</v>
      </c>
      <c r="I132" s="47">
        <v>5.3470000000000004</v>
      </c>
      <c r="J132" s="68">
        <f t="shared" si="5"/>
        <v>5.4479263845992394</v>
      </c>
      <c r="K132" s="35">
        <f t="shared" si="3"/>
        <v>0.10092638459923897</v>
      </c>
      <c r="L132" s="68">
        <f t="shared" si="6"/>
        <v>10.79492638459924</v>
      </c>
      <c r="M132" s="68">
        <v>66.697999999999993</v>
      </c>
    </row>
    <row r="133" spans="1:13" x14ac:dyDescent="0.3">
      <c r="A133" s="1" t="s">
        <v>844</v>
      </c>
      <c r="B133" s="1">
        <v>2023</v>
      </c>
      <c r="C133" s="2">
        <v>45001</v>
      </c>
      <c r="D133" s="1" t="s">
        <v>72</v>
      </c>
      <c r="E133" s="1" t="s">
        <v>18</v>
      </c>
      <c r="F133" s="1" t="s">
        <v>19</v>
      </c>
      <c r="G133" s="13">
        <f>(C133-VLOOKUP(E133,Riders!$A$2:$C$4001,2,FALSE))/365</f>
        <v>24.813698630136987</v>
      </c>
      <c r="H133" s="1">
        <v>7</v>
      </c>
      <c r="I133" s="47">
        <v>5.35</v>
      </c>
      <c r="J133" s="68">
        <f t="shared" si="5"/>
        <v>5.4510801080108013</v>
      </c>
      <c r="K133" s="35">
        <f t="shared" si="3"/>
        <v>0.10108010801080169</v>
      </c>
      <c r="L133" s="68">
        <f t="shared" si="6"/>
        <v>10.801080108010801</v>
      </c>
      <c r="M133" s="68">
        <v>66.66</v>
      </c>
    </row>
    <row r="134" spans="1:13" x14ac:dyDescent="0.3">
      <c r="A134" s="1" t="s">
        <v>844</v>
      </c>
      <c r="B134" s="1">
        <v>2023</v>
      </c>
      <c r="C134" s="2">
        <v>45001</v>
      </c>
      <c r="D134" s="1" t="s">
        <v>72</v>
      </c>
      <c r="E134" s="1" t="s">
        <v>37</v>
      </c>
      <c r="F134" s="1" t="s">
        <v>38</v>
      </c>
      <c r="G134" s="13">
        <f>(C134-VLOOKUP(E134,Riders!$A$2:$C$4001,2,FALSE))/365</f>
        <v>17.934246575342467</v>
      </c>
      <c r="H134" s="1">
        <v>8</v>
      </c>
      <c r="I134" s="47">
        <v>5.3550000000000004</v>
      </c>
      <c r="J134" s="68">
        <f t="shared" si="5"/>
        <v>5.4769542650819911</v>
      </c>
      <c r="K134" s="35">
        <f t="shared" si="3"/>
        <v>0.1219542650819907</v>
      </c>
      <c r="L134" s="68">
        <f t="shared" si="6"/>
        <v>10.831954265081992</v>
      </c>
      <c r="M134" s="68">
        <v>66.47</v>
      </c>
    </row>
    <row r="135" spans="1:13" x14ac:dyDescent="0.3">
      <c r="A135" s="1" t="s">
        <v>844</v>
      </c>
      <c r="B135" s="1">
        <v>2023</v>
      </c>
      <c r="C135" s="2">
        <v>45001</v>
      </c>
      <c r="D135" s="1" t="s">
        <v>72</v>
      </c>
      <c r="E135" s="1" t="s">
        <v>28</v>
      </c>
      <c r="F135" s="1" t="s">
        <v>29</v>
      </c>
      <c r="G135" s="13">
        <f>(C135-VLOOKUP(E135,Riders!$A$2:$C$4001,2,FALSE))/365</f>
        <v>23.221917808219178</v>
      </c>
      <c r="H135" s="1">
        <v>9</v>
      </c>
      <c r="I135" s="47">
        <v>5.335</v>
      </c>
      <c r="J135" s="68">
        <f t="shared" si="5"/>
        <v>5.5209624866185196</v>
      </c>
      <c r="K135" s="35">
        <f t="shared" si="3"/>
        <v>0.18596248661851966</v>
      </c>
      <c r="L135" s="68">
        <f t="shared" si="6"/>
        <v>10.85596248661852</v>
      </c>
      <c r="M135" s="68">
        <v>66.322999999999993</v>
      </c>
    </row>
    <row r="136" spans="1:13" x14ac:dyDescent="0.3">
      <c r="A136" s="1" t="s">
        <v>844</v>
      </c>
      <c r="B136" s="1">
        <v>2023</v>
      </c>
      <c r="C136" s="2">
        <v>45001</v>
      </c>
      <c r="D136" s="1" t="s">
        <v>72</v>
      </c>
      <c r="E136" s="47" t="s">
        <v>20</v>
      </c>
      <c r="F136" s="1" t="s">
        <v>21</v>
      </c>
      <c r="G136" s="13">
        <f>(C136-VLOOKUP(E136,Riders!$A$2:$C$4001,2,FALSE))/365</f>
        <v>27.610958904109587</v>
      </c>
      <c r="H136" s="1">
        <v>10</v>
      </c>
      <c r="I136" s="47">
        <v>5.407</v>
      </c>
      <c r="J136" s="68">
        <f t="shared" si="5"/>
        <v>5.5299303682099907</v>
      </c>
      <c r="K136" s="35">
        <f t="shared" si="3"/>
        <v>0.1229303682099907</v>
      </c>
      <c r="L136" s="68">
        <f t="shared" si="6"/>
        <v>10.936930368209991</v>
      </c>
      <c r="M136" s="68">
        <v>65.831999999999994</v>
      </c>
    </row>
    <row r="137" spans="1:13" x14ac:dyDescent="0.3">
      <c r="A137" s="1" t="s">
        <v>844</v>
      </c>
      <c r="B137" s="1">
        <v>2023</v>
      </c>
      <c r="C137" s="2">
        <v>45001</v>
      </c>
      <c r="D137" s="1" t="s">
        <v>72</v>
      </c>
      <c r="E137" s="1" t="s">
        <v>42</v>
      </c>
      <c r="F137" s="1" t="s">
        <v>97</v>
      </c>
      <c r="G137" s="13">
        <f>(C137-VLOOKUP(E137,Riders!$A$2:$C$4001,2,FALSE))/365</f>
        <v>24.287671232876711</v>
      </c>
      <c r="H137" s="1">
        <v>11</v>
      </c>
      <c r="I137" s="47">
        <v>5.391</v>
      </c>
      <c r="J137" s="68">
        <f t="shared" si="5"/>
        <v>5.5520807812143769</v>
      </c>
      <c r="K137" s="35">
        <f t="shared" si="3"/>
        <v>0.16108078121437686</v>
      </c>
      <c r="L137" s="68">
        <f t="shared" si="6"/>
        <v>10.943080781214377</v>
      </c>
      <c r="M137" s="68">
        <v>65.795000000000002</v>
      </c>
    </row>
    <row r="138" spans="1:13" x14ac:dyDescent="0.3">
      <c r="A138" s="1" t="s">
        <v>844</v>
      </c>
      <c r="B138" s="1">
        <v>2023</v>
      </c>
      <c r="C138" s="2">
        <v>45001</v>
      </c>
      <c r="D138" s="1" t="s">
        <v>72</v>
      </c>
      <c r="E138" s="1" t="s">
        <v>98</v>
      </c>
      <c r="F138" s="1" t="s">
        <v>67</v>
      </c>
      <c r="G138" s="13">
        <f>(C138-VLOOKUP(E138,Riders!$A$2:$C$4001,2,FALSE))/365</f>
        <v>31.627397260273973</v>
      </c>
      <c r="H138" s="1">
        <v>12</v>
      </c>
      <c r="I138" s="47">
        <v>5.4359999999999999</v>
      </c>
      <c r="J138" s="68">
        <f t="shared" si="5"/>
        <v>5.5839583690461616</v>
      </c>
      <c r="K138" s="35">
        <f t="shared" si="3"/>
        <v>0.14795836904616166</v>
      </c>
      <c r="L138" s="68">
        <f t="shared" si="6"/>
        <v>11.019958369046162</v>
      </c>
      <c r="M138" s="68">
        <v>65.335999999999999</v>
      </c>
    </row>
    <row r="139" spans="1:13" x14ac:dyDescent="0.3">
      <c r="A139" s="1" t="s">
        <v>844</v>
      </c>
      <c r="B139" s="1">
        <v>2023</v>
      </c>
      <c r="C139" s="2">
        <v>45001</v>
      </c>
      <c r="D139" s="1" t="s">
        <v>72</v>
      </c>
      <c r="E139" s="1" t="s">
        <v>80</v>
      </c>
      <c r="F139" s="1" t="s">
        <v>17</v>
      </c>
      <c r="G139" s="13">
        <f>(C139-VLOOKUP(E139,Riders!$A$2:$C$4001,2,FALSE))/365</f>
        <v>21.101369863013698</v>
      </c>
      <c r="H139" s="1">
        <v>13</v>
      </c>
      <c r="I139" s="47">
        <v>5.4459999999999997</v>
      </c>
      <c r="J139" s="68">
        <f t="shared" si="5"/>
        <v>5.6079648422507091</v>
      </c>
      <c r="K139" s="35">
        <f t="shared" si="3"/>
        <v>0.1619648422507094</v>
      </c>
      <c r="L139" s="68">
        <f t="shared" si="6"/>
        <v>11.053964842250709</v>
      </c>
      <c r="M139" s="68">
        <v>65.135000000000005</v>
      </c>
    </row>
    <row r="140" spans="1:13" x14ac:dyDescent="0.3">
      <c r="A140" s="1" t="s">
        <v>844</v>
      </c>
      <c r="B140" s="1">
        <v>2023</v>
      </c>
      <c r="C140" s="2">
        <v>45001</v>
      </c>
      <c r="D140" s="1" t="s">
        <v>72</v>
      </c>
      <c r="E140" s="1" t="s">
        <v>382</v>
      </c>
      <c r="F140" s="1" t="s">
        <v>15</v>
      </c>
      <c r="G140" s="13">
        <f>(C140-VLOOKUP(E140,Riders!$A$2:$C$4001,2,FALSE))/365</f>
        <v>22.046575342465754</v>
      </c>
      <c r="H140" s="1">
        <v>14</v>
      </c>
      <c r="I140" s="1">
        <v>5.4580000000000002</v>
      </c>
      <c r="J140" s="35">
        <f t="shared" si="5"/>
        <v>5.596983187213068</v>
      </c>
      <c r="K140" s="35">
        <f t="shared" si="3"/>
        <v>0.13898318721306779</v>
      </c>
      <c r="L140" s="35">
        <f t="shared" si="6"/>
        <v>11.054983187213068</v>
      </c>
      <c r="M140" s="35">
        <v>65.129000000000005</v>
      </c>
    </row>
    <row r="141" spans="1:13" x14ac:dyDescent="0.3">
      <c r="A141" s="1" t="s">
        <v>844</v>
      </c>
      <c r="B141" s="1">
        <v>2023</v>
      </c>
      <c r="C141" s="2">
        <v>45001</v>
      </c>
      <c r="D141" s="1" t="s">
        <v>72</v>
      </c>
      <c r="E141" s="1" t="s">
        <v>45</v>
      </c>
      <c r="F141" s="1" t="s">
        <v>40</v>
      </c>
      <c r="G141" s="13">
        <f>(C141-VLOOKUP(E141,Riders!$A$2:$C$4001,2,FALSE))/365</f>
        <v>32.063013698630137</v>
      </c>
      <c r="H141" s="1">
        <v>15</v>
      </c>
      <c r="I141" s="1">
        <v>5.4530000000000003</v>
      </c>
      <c r="J141" s="35">
        <f t="shared" si="5"/>
        <v>5.6130272962006655</v>
      </c>
      <c r="K141" s="35">
        <f t="shared" si="3"/>
        <v>0.16002729620066525</v>
      </c>
      <c r="L141" s="35">
        <f t="shared" si="6"/>
        <v>11.066027296200666</v>
      </c>
      <c r="M141" s="35">
        <v>65.063999999999993</v>
      </c>
    </row>
    <row r="142" spans="1:13" x14ac:dyDescent="0.3">
      <c r="A142" s="1" t="s">
        <v>844</v>
      </c>
      <c r="B142" s="1">
        <v>2023</v>
      </c>
      <c r="C142" s="2">
        <v>45001</v>
      </c>
      <c r="D142" s="1" t="s">
        <v>72</v>
      </c>
      <c r="E142" s="1" t="s">
        <v>113</v>
      </c>
      <c r="F142" s="1" t="s">
        <v>31</v>
      </c>
      <c r="G142" s="13">
        <f>(C142-VLOOKUP(E142,Riders!$A$2:$C$4001,2,FALSE))/365</f>
        <v>19.838356164383562</v>
      </c>
      <c r="H142" s="1">
        <v>16</v>
      </c>
      <c r="I142" s="1">
        <v>5.4560000000000004</v>
      </c>
      <c r="J142" s="35">
        <f t="shared" si="5"/>
        <v>5.6229684249399883</v>
      </c>
      <c r="K142" s="35">
        <f t="shared" si="3"/>
        <v>0.16696842493998787</v>
      </c>
      <c r="L142" s="35">
        <f t="shared" si="6"/>
        <v>11.078968424939989</v>
      </c>
      <c r="M142" s="35">
        <v>64.988</v>
      </c>
    </row>
    <row r="143" spans="1:13" x14ac:dyDescent="0.3">
      <c r="A143" s="1" t="s">
        <v>844</v>
      </c>
      <c r="B143" s="1">
        <v>2023</v>
      </c>
      <c r="C143" s="2">
        <v>45001</v>
      </c>
      <c r="D143" s="1" t="s">
        <v>72</v>
      </c>
      <c r="E143" s="1" t="s">
        <v>50</v>
      </c>
      <c r="F143" s="1" t="s">
        <v>51</v>
      </c>
      <c r="G143" s="13">
        <f>(C143-VLOOKUP(E143,Riders!$A$2:$C$4001,2,FALSE))/365</f>
        <v>26.443835616438356</v>
      </c>
      <c r="H143" s="1">
        <v>17</v>
      </c>
      <c r="I143" s="1">
        <v>5.4930000000000003</v>
      </c>
      <c r="J143" s="35">
        <f t="shared" si="5"/>
        <v>5.5950110880110877</v>
      </c>
      <c r="K143" s="35">
        <f t="shared" si="3"/>
        <v>0.10201108801108738</v>
      </c>
      <c r="L143" s="35">
        <f t="shared" si="6"/>
        <v>11.088011088011088</v>
      </c>
      <c r="M143" s="35">
        <v>64.935000000000002</v>
      </c>
    </row>
    <row r="144" spans="1:13" x14ac:dyDescent="0.3">
      <c r="A144" s="1" t="s">
        <v>844</v>
      </c>
      <c r="B144" s="1">
        <v>2023</v>
      </c>
      <c r="C144" s="2">
        <v>45001</v>
      </c>
      <c r="D144" s="1" t="s">
        <v>72</v>
      </c>
      <c r="E144" s="1" t="s">
        <v>626</v>
      </c>
      <c r="F144" s="1" t="s">
        <v>38</v>
      </c>
      <c r="G144" s="13">
        <f>(C144-VLOOKUP(E144,Riders!$A$2:$C$4001,2,FALSE))/365</f>
        <v>26.663013698630138</v>
      </c>
      <c r="H144" s="1">
        <v>18</v>
      </c>
      <c r="I144" s="1">
        <v>5.4279999999999999</v>
      </c>
      <c r="J144" s="35">
        <f t="shared" si="5"/>
        <v>5.6719768750481778</v>
      </c>
      <c r="K144" s="35">
        <f t="shared" si="3"/>
        <v>0.24397687504817789</v>
      </c>
      <c r="L144" s="35">
        <f t="shared" si="6"/>
        <v>11.099976875048178</v>
      </c>
      <c r="M144" s="35">
        <v>64.864999999999995</v>
      </c>
    </row>
    <row r="145" spans="1:13" x14ac:dyDescent="0.3">
      <c r="A145" s="1" t="s">
        <v>844</v>
      </c>
      <c r="B145" s="1">
        <v>2023</v>
      </c>
      <c r="C145" s="2">
        <v>45001</v>
      </c>
      <c r="D145" s="1" t="s">
        <v>72</v>
      </c>
      <c r="E145" s="1" t="s">
        <v>846</v>
      </c>
      <c r="F145" s="1" t="s">
        <v>120</v>
      </c>
      <c r="G145" s="13">
        <f>(C145-VLOOKUP(E145,Riders!$A$2:$C$4001,2,FALSE))/365</f>
        <v>27.032876712328768</v>
      </c>
      <c r="H145" s="1">
        <v>19</v>
      </c>
      <c r="I145" s="1">
        <v>5.4409999999999998</v>
      </c>
      <c r="J145" s="35">
        <f t="shared" si="5"/>
        <v>5.6600037157526328</v>
      </c>
      <c r="K145" s="35">
        <f t="shared" si="3"/>
        <v>0.219003715752633</v>
      </c>
      <c r="L145" s="35">
        <f t="shared" si="6"/>
        <v>11.101003715752633</v>
      </c>
      <c r="M145" s="35">
        <v>64.858999999999995</v>
      </c>
    </row>
    <row r="146" spans="1:13" x14ac:dyDescent="0.3">
      <c r="A146" s="1" t="s">
        <v>844</v>
      </c>
      <c r="B146" s="1">
        <v>2023</v>
      </c>
      <c r="C146" s="2">
        <v>45001</v>
      </c>
      <c r="D146" s="1" t="s">
        <v>72</v>
      </c>
      <c r="E146" s="1" t="s">
        <v>43</v>
      </c>
      <c r="F146" s="1" t="s">
        <v>44</v>
      </c>
      <c r="G146" s="13">
        <f>(C146-VLOOKUP(E146,Riders!$A$2:$C$4001,2,FALSE))/365</f>
        <v>30.323287671232876</v>
      </c>
      <c r="H146" s="1">
        <v>20</v>
      </c>
      <c r="I146" s="1">
        <v>5.4340000000000002</v>
      </c>
      <c r="J146" s="35">
        <f t="shared" si="5"/>
        <v>5.6719694585839884</v>
      </c>
      <c r="K146" s="35">
        <f t="shared" si="3"/>
        <v>0.23796945858398821</v>
      </c>
      <c r="L146" s="35">
        <f t="shared" si="6"/>
        <v>11.105969458583989</v>
      </c>
      <c r="M146" s="35">
        <v>64.83</v>
      </c>
    </row>
    <row r="147" spans="1:13" x14ac:dyDescent="0.3">
      <c r="A147" s="1" t="s">
        <v>844</v>
      </c>
      <c r="B147" s="1">
        <v>2023</v>
      </c>
      <c r="C147" s="2">
        <v>45001</v>
      </c>
      <c r="D147" s="1" t="s">
        <v>72</v>
      </c>
      <c r="E147" s="1" t="s">
        <v>57</v>
      </c>
      <c r="F147" s="1" t="s">
        <v>47</v>
      </c>
      <c r="G147" s="13">
        <f>(C147-VLOOKUP(E147,Riders!$A$2:$C$4001,2,FALSE))/365</f>
        <v>23.12876712328767</v>
      </c>
      <c r="H147" s="1">
        <v>21</v>
      </c>
      <c r="I147" s="1">
        <v>5.5339999999999998</v>
      </c>
      <c r="J147" s="35">
        <f t="shared" si="5"/>
        <v>5.6979236229193662</v>
      </c>
      <c r="K147" s="35">
        <f t="shared" si="3"/>
        <v>0.16392362291936635</v>
      </c>
      <c r="L147" s="35">
        <f t="shared" si="6"/>
        <v>11.231923622919366</v>
      </c>
      <c r="M147" s="35">
        <v>64.102999999999994</v>
      </c>
    </row>
    <row r="148" spans="1:13" x14ac:dyDescent="0.3">
      <c r="A148" s="1" t="s">
        <v>844</v>
      </c>
      <c r="B148" s="1">
        <v>2023</v>
      </c>
      <c r="C148" s="2">
        <v>45001</v>
      </c>
      <c r="D148" s="1" t="s">
        <v>72</v>
      </c>
      <c r="E148" s="1" t="s">
        <v>107</v>
      </c>
      <c r="F148" s="1" t="s">
        <v>59</v>
      </c>
      <c r="G148" s="13">
        <f>(C148-VLOOKUP(E148,Riders!$A$2:$C$4001,2,FALSE))/365</f>
        <v>19.523287671232875</v>
      </c>
      <c r="H148" s="1">
        <v>22</v>
      </c>
      <c r="I148" s="1">
        <v>5.5049999999999999</v>
      </c>
      <c r="J148" s="35">
        <f t="shared" si="5"/>
        <v>5.7620766630674618</v>
      </c>
      <c r="K148" s="35">
        <f t="shared" si="3"/>
        <v>0.25707666306746191</v>
      </c>
      <c r="L148" s="35">
        <f t="shared" si="6"/>
        <v>11.267076663067462</v>
      </c>
      <c r="M148" s="35">
        <v>63.902999999999999</v>
      </c>
    </row>
    <row r="149" spans="1:13" x14ac:dyDescent="0.3">
      <c r="A149" s="1" t="s">
        <v>844</v>
      </c>
      <c r="B149" s="1">
        <v>2023</v>
      </c>
      <c r="C149" s="2">
        <v>45001</v>
      </c>
      <c r="D149" s="1" t="s">
        <v>72</v>
      </c>
      <c r="E149" s="3" t="s">
        <v>384</v>
      </c>
      <c r="F149" s="1" t="s">
        <v>19</v>
      </c>
      <c r="G149" s="13">
        <f>(C149-VLOOKUP(E149,Riders!$A$2:$C$4001,2,FALSE))/365</f>
        <v>23.528767123287672</v>
      </c>
      <c r="H149" s="1">
        <v>23</v>
      </c>
      <c r="I149" s="1">
        <v>5.5759999999999996</v>
      </c>
      <c r="J149" s="35">
        <f t="shared" si="5"/>
        <v>5.7259181866700155</v>
      </c>
      <c r="K149" s="35">
        <f t="shared" si="3"/>
        <v>0.14991818667001588</v>
      </c>
      <c r="L149" s="35">
        <f t="shared" si="6"/>
        <v>11.301918186670015</v>
      </c>
      <c r="M149" s="35">
        <v>63.706000000000003</v>
      </c>
    </row>
    <row r="150" spans="1:13" x14ac:dyDescent="0.3">
      <c r="A150" s="1" t="s">
        <v>844</v>
      </c>
      <c r="B150" s="1">
        <v>2023</v>
      </c>
      <c r="C150" s="2">
        <v>45001</v>
      </c>
      <c r="D150" s="1" t="s">
        <v>72</v>
      </c>
      <c r="E150" s="1" t="s">
        <v>46</v>
      </c>
      <c r="F150" s="1" t="s">
        <v>47</v>
      </c>
      <c r="G150" s="13">
        <f>(C150-VLOOKUP(E150,Riders!$A$2:$C$4001,2,FALSE))/365</f>
        <v>22.747945205479454</v>
      </c>
      <c r="H150" s="1">
        <v>24</v>
      </c>
      <c r="I150" s="1">
        <v>5.5910000000000002</v>
      </c>
      <c r="J150" s="35">
        <f t="shared" si="5"/>
        <v>5.740088099209971</v>
      </c>
      <c r="K150" s="35">
        <f t="shared" si="3"/>
        <v>0.14908809920997079</v>
      </c>
      <c r="L150" s="35">
        <f t="shared" si="6"/>
        <v>11.331088099209971</v>
      </c>
      <c r="M150" s="35">
        <v>63.542000000000002</v>
      </c>
    </row>
    <row r="151" spans="1:13" x14ac:dyDescent="0.3">
      <c r="A151" s="1" t="s">
        <v>844</v>
      </c>
      <c r="B151" s="1">
        <v>2023</v>
      </c>
      <c r="C151" s="2">
        <v>45001</v>
      </c>
      <c r="D151" s="1" t="s">
        <v>72</v>
      </c>
      <c r="E151" s="1" t="s">
        <v>54</v>
      </c>
      <c r="F151" s="1" t="s">
        <v>44</v>
      </c>
      <c r="G151" s="13">
        <f>(C151-VLOOKUP(E151,Riders!$A$2:$C$4001,2,FALSE))/365</f>
        <v>25.728767123287671</v>
      </c>
      <c r="H151" s="1">
        <v>25</v>
      </c>
      <c r="I151" s="1">
        <v>5.5949999999999998</v>
      </c>
      <c r="J151" s="35">
        <f t="shared" si="5"/>
        <v>5.8060640993159369</v>
      </c>
      <c r="K151" s="35">
        <f t="shared" si="3"/>
        <v>0.21106409931593717</v>
      </c>
      <c r="L151" s="35">
        <f t="shared" si="6"/>
        <v>11.401064099315937</v>
      </c>
      <c r="M151" s="35">
        <v>63.152000000000001</v>
      </c>
    </row>
    <row r="152" spans="1:13" x14ac:dyDescent="0.3">
      <c r="A152" s="1" t="s">
        <v>844</v>
      </c>
      <c r="B152" s="1">
        <v>2023</v>
      </c>
      <c r="C152" s="2">
        <v>45001</v>
      </c>
      <c r="D152" s="1" t="s">
        <v>72</v>
      </c>
      <c r="E152" s="1" t="s">
        <v>66</v>
      </c>
      <c r="F152" s="1" t="s">
        <v>67</v>
      </c>
      <c r="G152" s="13">
        <f>(C152-VLOOKUP(E152,Riders!$A$2:$C$4001,2,FALSE))/365</f>
        <v>20.378082191780823</v>
      </c>
      <c r="H152" s="1">
        <v>26</v>
      </c>
      <c r="I152" s="47">
        <v>5.6260000000000003</v>
      </c>
      <c r="J152" s="68">
        <f t="shared" si="5"/>
        <v>5.7790372247742754</v>
      </c>
      <c r="K152" s="35">
        <f t="shared" si="3"/>
        <v>0.15303722477427506</v>
      </c>
      <c r="L152" s="68">
        <f t="shared" si="6"/>
        <v>11.405037224774276</v>
      </c>
      <c r="M152" s="68">
        <v>63.13</v>
      </c>
    </row>
    <row r="153" spans="1:13" x14ac:dyDescent="0.3">
      <c r="A153" s="1" t="s">
        <v>844</v>
      </c>
      <c r="B153" s="1">
        <v>2023</v>
      </c>
      <c r="C153" s="2">
        <v>45001</v>
      </c>
      <c r="D153" s="1" t="s">
        <v>72</v>
      </c>
      <c r="E153" s="3" t="s">
        <v>48</v>
      </c>
      <c r="F153" s="1" t="s">
        <v>49</v>
      </c>
      <c r="G153" s="13">
        <f>(C153-VLOOKUP(E153,Riders!$A$2:$C$4001,2,FALSE))/365</f>
        <v>22.12876712328767</v>
      </c>
      <c r="H153" s="1">
        <v>27</v>
      </c>
      <c r="I153" s="47">
        <v>5.6150000000000002</v>
      </c>
      <c r="J153" s="68">
        <f t="shared" si="5"/>
        <v>5.8199241642182162</v>
      </c>
      <c r="K153" s="35">
        <f t="shared" si="3"/>
        <v>0.20492416421821602</v>
      </c>
      <c r="L153" s="68">
        <f t="shared" si="6"/>
        <v>11.434924164218216</v>
      </c>
      <c r="M153" s="68">
        <v>62.965000000000003</v>
      </c>
    </row>
    <row r="154" spans="1:13" x14ac:dyDescent="0.3">
      <c r="A154" s="1" t="s">
        <v>844</v>
      </c>
      <c r="B154" s="1">
        <v>2023</v>
      </c>
      <c r="C154" s="2">
        <v>45001</v>
      </c>
      <c r="D154" s="1" t="s">
        <v>72</v>
      </c>
      <c r="E154" s="1" t="s">
        <v>889</v>
      </c>
      <c r="F154" s="1" t="s">
        <v>156</v>
      </c>
      <c r="G154" s="13">
        <f>(C154-VLOOKUP(E154,Riders!$A$2:$C$4001,2,FALSE))/365</f>
        <v>20.087671232876712</v>
      </c>
      <c r="H154" s="1">
        <v>28</v>
      </c>
      <c r="I154" s="47">
        <v>5.569</v>
      </c>
      <c r="J154" s="68">
        <f t="shared" si="5"/>
        <v>5.8759213161659511</v>
      </c>
      <c r="K154" s="35">
        <f t="shared" si="3"/>
        <v>0.3069213161659512</v>
      </c>
      <c r="L154" s="68">
        <f t="shared" si="6"/>
        <v>11.444921316165951</v>
      </c>
      <c r="M154" s="68">
        <v>62.91</v>
      </c>
    </row>
    <row r="155" spans="1:13" x14ac:dyDescent="0.3">
      <c r="A155" s="1" t="s">
        <v>844</v>
      </c>
      <c r="B155" s="1">
        <v>2023</v>
      </c>
      <c r="C155" s="2">
        <v>45001</v>
      </c>
      <c r="D155" s="1" t="s">
        <v>72</v>
      </c>
      <c r="E155" s="1" t="s">
        <v>651</v>
      </c>
      <c r="F155" s="1" t="s">
        <v>29</v>
      </c>
      <c r="G155" s="13">
        <f>(C155-VLOOKUP(E155,Riders!$A$2:$C$4001,2,FALSE))/365</f>
        <v>22.150684931506849</v>
      </c>
      <c r="H155" s="1">
        <v>29</v>
      </c>
      <c r="I155" s="47">
        <v>5.6040000000000001</v>
      </c>
      <c r="J155" s="68">
        <f t="shared" si="5"/>
        <v>5.8810853405646837</v>
      </c>
      <c r="K155" s="35">
        <f t="shared" si="3"/>
        <v>0.27708534056468359</v>
      </c>
      <c r="L155" s="68">
        <f t="shared" si="6"/>
        <v>11.485085340564684</v>
      </c>
      <c r="M155" s="68">
        <v>62.69</v>
      </c>
    </row>
    <row r="156" spans="1:13" x14ac:dyDescent="0.3">
      <c r="A156" s="1" t="s">
        <v>844</v>
      </c>
      <c r="B156" s="1">
        <v>2023</v>
      </c>
      <c r="C156" s="2">
        <v>45001</v>
      </c>
      <c r="D156" s="1" t="s">
        <v>72</v>
      </c>
      <c r="E156" s="1" t="s">
        <v>58</v>
      </c>
      <c r="F156" s="1" t="s">
        <v>59</v>
      </c>
      <c r="G156" s="13">
        <f>(C156-VLOOKUP(E156,Riders!$A$2:$C$4001,2,FALSE))/365</f>
        <v>25.167123287671235</v>
      </c>
      <c r="H156" s="1">
        <v>30</v>
      </c>
      <c r="I156" s="47">
        <v>5.5910000000000002</v>
      </c>
      <c r="J156" s="68">
        <f t="shared" si="5"/>
        <v>5.8940853405646836</v>
      </c>
      <c r="K156" s="35">
        <f t="shared" si="3"/>
        <v>0.30308534056468339</v>
      </c>
      <c r="L156" s="68">
        <f t="shared" si="6"/>
        <v>11.485085340564684</v>
      </c>
      <c r="M156" s="68">
        <v>62.69</v>
      </c>
    </row>
    <row r="157" spans="1:13" x14ac:dyDescent="0.3">
      <c r="A157" s="1" t="s">
        <v>844</v>
      </c>
      <c r="B157" s="1">
        <v>2023</v>
      </c>
      <c r="C157" s="2">
        <v>45001</v>
      </c>
      <c r="D157" s="1" t="s">
        <v>72</v>
      </c>
      <c r="E157" s="1" t="s">
        <v>64</v>
      </c>
      <c r="F157" s="1" t="s">
        <v>65</v>
      </c>
      <c r="G157" s="13">
        <f>(C157-VLOOKUP(E157,Riders!$A$2:$C$4001,2,FALSE))/365</f>
        <v>22.227397260273971</v>
      </c>
      <c r="H157" s="1">
        <v>31</v>
      </c>
      <c r="I157" s="47">
        <v>5.6420000000000003</v>
      </c>
      <c r="J157" s="68">
        <f t="shared" si="5"/>
        <v>5.8890698270339525</v>
      </c>
      <c r="K157" s="35">
        <f t="shared" si="3"/>
        <v>0.24706982703395219</v>
      </c>
      <c r="L157" s="68">
        <f t="shared" si="6"/>
        <v>11.531069827033953</v>
      </c>
      <c r="M157" s="68">
        <v>62.44</v>
      </c>
    </row>
    <row r="158" spans="1:13" x14ac:dyDescent="0.3">
      <c r="A158" s="1" t="s">
        <v>844</v>
      </c>
      <c r="B158" s="1">
        <v>2023</v>
      </c>
      <c r="C158" s="2">
        <v>45001</v>
      </c>
      <c r="D158" s="1" t="s">
        <v>72</v>
      </c>
      <c r="E158" s="1" t="s">
        <v>60</v>
      </c>
      <c r="F158" s="1" t="s">
        <v>61</v>
      </c>
      <c r="G158" s="13">
        <f>(C158-VLOOKUP(E158,Riders!$A$2:$C$4001,2,FALSE))/365</f>
        <v>34.665753424657531</v>
      </c>
      <c r="H158" s="1">
        <v>32</v>
      </c>
      <c r="I158" s="47">
        <v>5.774</v>
      </c>
      <c r="J158" s="68">
        <f t="shared" si="5"/>
        <v>5.9920516725769284</v>
      </c>
      <c r="K158" s="35">
        <f t="shared" si="3"/>
        <v>0.21805167257692837</v>
      </c>
      <c r="L158" s="68">
        <f t="shared" si="6"/>
        <v>11.766051672576928</v>
      </c>
      <c r="M158" s="68">
        <v>61.192999999999998</v>
      </c>
    </row>
    <row r="159" spans="1:13" x14ac:dyDescent="0.3">
      <c r="A159" s="1" t="s">
        <v>844</v>
      </c>
      <c r="B159" s="1">
        <v>2023</v>
      </c>
      <c r="C159" s="2">
        <v>45001</v>
      </c>
      <c r="D159" s="1" t="s">
        <v>72</v>
      </c>
      <c r="E159" s="1" t="s">
        <v>92</v>
      </c>
      <c r="F159" s="1" t="s">
        <v>89</v>
      </c>
      <c r="G159" s="13">
        <f>(C159-VLOOKUP(E159,Riders!$A$2:$C$4001,2,FALSE))/365</f>
        <v>23.775342465753425</v>
      </c>
      <c r="H159" s="1">
        <v>33</v>
      </c>
      <c r="I159" s="47">
        <v>5.7969999999999997</v>
      </c>
      <c r="J159" s="68">
        <f t="shared" si="5"/>
        <v>6.0540715343845681</v>
      </c>
      <c r="K159" s="35">
        <f t="shared" si="3"/>
        <v>0.25707153438456842</v>
      </c>
      <c r="L159" s="68">
        <f t="shared" si="6"/>
        <v>11.851071534384568</v>
      </c>
      <c r="M159" s="68">
        <v>60.753999999999998</v>
      </c>
    </row>
    <row r="160" spans="1:13" x14ac:dyDescent="0.3">
      <c r="A160" s="1" t="s">
        <v>844</v>
      </c>
      <c r="B160" s="1">
        <v>2023</v>
      </c>
      <c r="C160" s="2">
        <v>45001</v>
      </c>
      <c r="D160" s="1" t="s">
        <v>72</v>
      </c>
      <c r="E160" s="1" t="s">
        <v>836</v>
      </c>
      <c r="F160" s="1" t="s">
        <v>186</v>
      </c>
      <c r="G160" s="13">
        <f>(C160-VLOOKUP(E160,Riders!$A$2:$C$4001,2,FALSE))/365</f>
        <v>22.263013698630136</v>
      </c>
      <c r="H160" s="1">
        <v>34</v>
      </c>
      <c r="I160" s="47">
        <v>5.8890000000000002</v>
      </c>
      <c r="J160" s="68">
        <f t="shared" si="5"/>
        <v>6.0890402595242064</v>
      </c>
      <c r="K160" s="35">
        <f t="shared" si="3"/>
        <v>0.20004025952420612</v>
      </c>
      <c r="L160" s="68">
        <f t="shared" si="6"/>
        <v>11.978040259524207</v>
      </c>
      <c r="M160" s="68">
        <v>60.11</v>
      </c>
    </row>
    <row r="161" spans="1:13" x14ac:dyDescent="0.3">
      <c r="A161" s="1" t="s">
        <v>844</v>
      </c>
      <c r="B161" s="1">
        <v>2023</v>
      </c>
      <c r="C161" s="2">
        <v>45001</v>
      </c>
      <c r="D161" s="1" t="s">
        <v>72</v>
      </c>
      <c r="E161" s="1" t="s">
        <v>88</v>
      </c>
      <c r="F161" s="1" t="s">
        <v>89</v>
      </c>
      <c r="G161" s="13">
        <f>(C161-VLOOKUP(E161,Riders!$A$2:$C$4001,2,FALSE))/365</f>
        <v>20.134246575342466</v>
      </c>
      <c r="H161" s="1">
        <v>35</v>
      </c>
      <c r="I161" s="47">
        <v>5.8559999999999999</v>
      </c>
      <c r="J161" s="68">
        <f t="shared" ref="J161:J166" si="7">L161-I161</f>
        <v>6.1550100925848703</v>
      </c>
      <c r="K161" s="35">
        <f t="shared" ref="K161:K224" si="8">J161-I161</f>
        <v>0.29901009258487043</v>
      </c>
      <c r="L161" s="68">
        <f t="shared" ref="L161:L166" si="9">3.6*200/M161</f>
        <v>12.01101009258487</v>
      </c>
      <c r="M161" s="68">
        <v>59.945</v>
      </c>
    </row>
    <row r="162" spans="1:13" x14ac:dyDescent="0.3">
      <c r="A162" s="1" t="s">
        <v>844</v>
      </c>
      <c r="B162" s="1">
        <v>2023</v>
      </c>
      <c r="C162" s="2">
        <v>45001</v>
      </c>
      <c r="D162" s="1" t="s">
        <v>72</v>
      </c>
      <c r="E162" s="1" t="s">
        <v>847</v>
      </c>
      <c r="F162" s="1" t="s">
        <v>848</v>
      </c>
      <c r="G162" s="13">
        <f>(C162-VLOOKUP(E162,Riders!$A$2:$C$4001,2,FALSE))/365</f>
        <v>22.898630136986302</v>
      </c>
      <c r="H162" s="1">
        <v>36</v>
      </c>
      <c r="I162" s="47">
        <v>5.8639999999999999</v>
      </c>
      <c r="J162" s="68">
        <f t="shared" si="7"/>
        <v>6.2029716928955709</v>
      </c>
      <c r="K162" s="35">
        <f t="shared" si="8"/>
        <v>0.33897169289557105</v>
      </c>
      <c r="L162" s="68">
        <f t="shared" si="9"/>
        <v>12.066971692895571</v>
      </c>
      <c r="M162" s="68">
        <v>59.667000000000002</v>
      </c>
    </row>
    <row r="163" spans="1:13" x14ac:dyDescent="0.3">
      <c r="A163" s="1" t="s">
        <v>844</v>
      </c>
      <c r="B163" s="1">
        <v>2023</v>
      </c>
      <c r="C163" s="2">
        <v>45001</v>
      </c>
      <c r="D163" s="1" t="s">
        <v>72</v>
      </c>
      <c r="E163" s="1" t="s">
        <v>650</v>
      </c>
      <c r="F163" s="1" t="s">
        <v>186</v>
      </c>
      <c r="G163" s="13">
        <f>(C163-VLOOKUP(E163,Riders!$A$2:$C$4001,2,FALSE))/365</f>
        <v>20.82191780821918</v>
      </c>
      <c r="H163" s="1">
        <v>37</v>
      </c>
      <c r="I163" s="1">
        <v>6.016</v>
      </c>
      <c r="J163" s="35">
        <f t="shared" si="7"/>
        <v>6.1060284194221826</v>
      </c>
      <c r="K163" s="35">
        <f t="shared" si="8"/>
        <v>9.0028419422182537E-2</v>
      </c>
      <c r="L163" s="35">
        <f t="shared" si="9"/>
        <v>12.122028419422183</v>
      </c>
      <c r="M163" s="35">
        <v>59.396000000000001</v>
      </c>
    </row>
    <row r="164" spans="1:13" x14ac:dyDescent="0.3">
      <c r="A164" s="1" t="s">
        <v>844</v>
      </c>
      <c r="B164" s="1">
        <v>2023</v>
      </c>
      <c r="C164" s="2">
        <v>45001</v>
      </c>
      <c r="D164" s="1" t="s">
        <v>72</v>
      </c>
      <c r="E164" s="1" t="s">
        <v>845</v>
      </c>
      <c r="F164" s="1" t="s">
        <v>235</v>
      </c>
      <c r="G164" s="13">
        <f>(C164-VLOOKUP(E164,Riders!$A$2:$C$4001,2,FALSE))/365</f>
        <v>19.093150684931508</v>
      </c>
      <c r="H164" s="1">
        <v>38</v>
      </c>
      <c r="I164" s="1">
        <v>6.4390000000000001</v>
      </c>
      <c r="J164" s="35">
        <f t="shared" si="7"/>
        <v>6.5111061189251416</v>
      </c>
      <c r="K164" s="35">
        <f t="shared" si="8"/>
        <v>7.2106118925141516E-2</v>
      </c>
      <c r="L164" s="35">
        <f t="shared" si="9"/>
        <v>12.950106118925142</v>
      </c>
      <c r="M164" s="35">
        <v>55.597999999999999</v>
      </c>
    </row>
    <row r="165" spans="1:13" x14ac:dyDescent="0.3">
      <c r="A165" s="1" t="s">
        <v>844</v>
      </c>
      <c r="B165" s="1">
        <v>2023</v>
      </c>
      <c r="C165" s="2">
        <v>45001</v>
      </c>
      <c r="D165" s="1" t="s">
        <v>72</v>
      </c>
      <c r="E165" s="1" t="s">
        <v>69</v>
      </c>
      <c r="F165" s="1" t="s">
        <v>70</v>
      </c>
      <c r="G165" s="13">
        <f>(C165-VLOOKUP(E165,Riders!$A$2:$C$4001,2,FALSE))/365</f>
        <v>29.534246575342465</v>
      </c>
      <c r="H165" s="1">
        <v>39</v>
      </c>
      <c r="I165" s="1">
        <v>6.6310000000000002</v>
      </c>
      <c r="J165" s="35">
        <f t="shared" si="7"/>
        <v>6.6850717588311444</v>
      </c>
      <c r="K165" s="35">
        <f t="shared" si="8"/>
        <v>5.4071758831144123E-2</v>
      </c>
      <c r="L165" s="35">
        <f t="shared" si="9"/>
        <v>13.316071758831145</v>
      </c>
      <c r="M165" s="35">
        <v>54.07</v>
      </c>
    </row>
    <row r="166" spans="1:13" x14ac:dyDescent="0.3">
      <c r="A166" s="1" t="s">
        <v>844</v>
      </c>
      <c r="B166" s="1">
        <v>2023</v>
      </c>
      <c r="C166" s="2">
        <v>45001</v>
      </c>
      <c r="D166" s="1" t="s">
        <v>72</v>
      </c>
      <c r="E166" s="1" t="s">
        <v>852</v>
      </c>
      <c r="F166" s="1" t="s">
        <v>70</v>
      </c>
      <c r="G166" s="13">
        <f>(C166-VLOOKUP(E166,Riders!$A$2:$C$4001,2,FALSE))/365</f>
        <v>29.731506849315068</v>
      </c>
      <c r="H166" s="1">
        <v>40</v>
      </c>
      <c r="I166" s="1">
        <v>6.9539999999999997</v>
      </c>
      <c r="J166" s="35">
        <f t="shared" si="7"/>
        <v>7.1261001251564453</v>
      </c>
      <c r="K166" s="35">
        <f t="shared" si="8"/>
        <v>0.17210012515644557</v>
      </c>
      <c r="L166" s="35">
        <f t="shared" si="9"/>
        <v>14.080100125156445</v>
      </c>
      <c r="M166" s="35">
        <v>51.136000000000003</v>
      </c>
    </row>
    <row r="167" spans="1:13" x14ac:dyDescent="0.3">
      <c r="A167" s="4" t="s">
        <v>415</v>
      </c>
      <c r="B167" s="4">
        <v>2023</v>
      </c>
      <c r="C167" s="5">
        <v>44982</v>
      </c>
      <c r="D167" s="4" t="s">
        <v>72</v>
      </c>
      <c r="E167" s="4" t="s">
        <v>16</v>
      </c>
      <c r="F167" s="4" t="s">
        <v>17</v>
      </c>
      <c r="G167" s="13">
        <f>(C167-VLOOKUP(E167,Riders!$A$2:$C$4001,2,FALSE))/365</f>
        <v>23.849315068493151</v>
      </c>
      <c r="H167" s="4">
        <v>1</v>
      </c>
      <c r="I167" s="3">
        <v>5.234</v>
      </c>
      <c r="J167" s="24">
        <v>5.2800186915887846</v>
      </c>
      <c r="K167" s="35">
        <f t="shared" si="8"/>
        <v>4.6018691588784577E-2</v>
      </c>
      <c r="L167" s="24">
        <v>10.514018691588785</v>
      </c>
      <c r="M167" s="24">
        <v>68.48</v>
      </c>
    </row>
    <row r="168" spans="1:13" x14ac:dyDescent="0.3">
      <c r="A168" s="4" t="s">
        <v>415</v>
      </c>
      <c r="B168" s="4">
        <v>2023</v>
      </c>
      <c r="C168" s="5">
        <v>44982</v>
      </c>
      <c r="D168" s="4" t="s">
        <v>72</v>
      </c>
      <c r="E168" s="4" t="s">
        <v>24</v>
      </c>
      <c r="F168" s="4" t="s">
        <v>25</v>
      </c>
      <c r="G168" s="13">
        <f>(C168-VLOOKUP(E168,Riders!$A$2:$C$4001,2,FALSE))/365</f>
        <v>24.493150684931507</v>
      </c>
      <c r="H168" s="4">
        <v>2</v>
      </c>
      <c r="I168" s="3">
        <v>5.1840000000000002</v>
      </c>
      <c r="J168" s="24">
        <v>5.3400078930059189</v>
      </c>
      <c r="K168" s="35">
        <f t="shared" si="8"/>
        <v>0.15600789300591877</v>
      </c>
      <c r="L168" s="24">
        <v>10.524007893005919</v>
      </c>
      <c r="M168" s="24">
        <v>68.415000000000006</v>
      </c>
    </row>
    <row r="169" spans="1:13" x14ac:dyDescent="0.3">
      <c r="A169" s="4" t="s">
        <v>415</v>
      </c>
      <c r="B169" s="4">
        <v>2023</v>
      </c>
      <c r="C169" s="5">
        <v>44982</v>
      </c>
      <c r="D169" s="4" t="s">
        <v>72</v>
      </c>
      <c r="E169" s="4" t="s">
        <v>14</v>
      </c>
      <c r="F169" s="4" t="s">
        <v>15</v>
      </c>
      <c r="G169" s="13">
        <f>(C169-VLOOKUP(E169,Riders!$A$2:$C$4001,2,FALSE))/365</f>
        <v>23.150684931506849</v>
      </c>
      <c r="H169" s="4">
        <v>3</v>
      </c>
      <c r="I169" s="3">
        <v>5.202</v>
      </c>
      <c r="J169" s="24">
        <v>5.359056105610561</v>
      </c>
      <c r="K169" s="35">
        <f t="shared" si="8"/>
        <v>0.15705610561056105</v>
      </c>
      <c r="L169" s="24">
        <v>10.561056105610561</v>
      </c>
      <c r="M169" s="24">
        <v>68.174999999999997</v>
      </c>
    </row>
    <row r="170" spans="1:13" x14ac:dyDescent="0.3">
      <c r="A170" s="4" t="s">
        <v>415</v>
      </c>
      <c r="B170" s="4">
        <v>2023</v>
      </c>
      <c r="C170" s="5">
        <v>44982</v>
      </c>
      <c r="D170" s="4" t="s">
        <v>72</v>
      </c>
      <c r="E170" s="4" t="s">
        <v>381</v>
      </c>
      <c r="F170" s="4" t="s">
        <v>25</v>
      </c>
      <c r="G170" s="13">
        <f>(C170-VLOOKUP(E170,Riders!$A$2:$C$4001,2,FALSE))/365</f>
        <v>20.19178082191781</v>
      </c>
      <c r="H170" s="4">
        <v>4</v>
      </c>
      <c r="I170" s="3">
        <v>5.202</v>
      </c>
      <c r="J170" s="24">
        <v>5.3790775063927327</v>
      </c>
      <c r="K170" s="35">
        <f t="shared" si="8"/>
        <v>0.17707750639273279</v>
      </c>
      <c r="L170" s="24">
        <v>10.581077506392733</v>
      </c>
      <c r="M170" s="24">
        <v>68.046000000000006</v>
      </c>
    </row>
    <row r="171" spans="1:13" x14ac:dyDescent="0.3">
      <c r="A171" s="4" t="s">
        <v>415</v>
      </c>
      <c r="B171" s="4">
        <v>2023</v>
      </c>
      <c r="C171" s="5">
        <v>44982</v>
      </c>
      <c r="D171" s="4" t="s">
        <v>72</v>
      </c>
      <c r="E171" s="1" t="s">
        <v>18</v>
      </c>
      <c r="F171" s="4" t="s">
        <v>19</v>
      </c>
      <c r="G171" s="13">
        <f>(C171-VLOOKUP(E171,Riders!$A$2:$C$4001,2,FALSE))/365</f>
        <v>24.761643835616439</v>
      </c>
      <c r="H171" s="4">
        <v>5</v>
      </c>
      <c r="I171" s="3">
        <v>5.2279999999999998</v>
      </c>
      <c r="J171" s="24">
        <v>5.3599238845916304</v>
      </c>
      <c r="K171" s="35">
        <f t="shared" si="8"/>
        <v>0.13192388459163062</v>
      </c>
      <c r="L171" s="24">
        <v>10.58792388459163</v>
      </c>
      <c r="M171" s="24">
        <v>68.001999999999995</v>
      </c>
    </row>
    <row r="172" spans="1:13" x14ac:dyDescent="0.3">
      <c r="A172" s="4" t="s">
        <v>415</v>
      </c>
      <c r="B172" s="4">
        <v>2023</v>
      </c>
      <c r="C172" s="5">
        <v>44982</v>
      </c>
      <c r="D172" s="4" t="s">
        <v>72</v>
      </c>
      <c r="E172" s="4" t="s">
        <v>32</v>
      </c>
      <c r="F172" s="4" t="s">
        <v>17</v>
      </c>
      <c r="G172" s="13">
        <f>(C172-VLOOKUP(E172,Riders!$A$2:$C$4001,2,FALSE))/365</f>
        <v>20.589041095890412</v>
      </c>
      <c r="H172" s="4">
        <v>6</v>
      </c>
      <c r="I172" s="3">
        <v>5.2619999999999996</v>
      </c>
      <c r="J172" s="24">
        <v>5.3679735727045896</v>
      </c>
      <c r="K172" s="35">
        <f t="shared" si="8"/>
        <v>0.10597357270459007</v>
      </c>
      <c r="L172" s="24">
        <v>10.629973572704589</v>
      </c>
      <c r="M172" s="24">
        <v>67.733000000000004</v>
      </c>
    </row>
    <row r="173" spans="1:13" x14ac:dyDescent="0.3">
      <c r="A173" s="4" t="s">
        <v>415</v>
      </c>
      <c r="B173" s="4">
        <v>2023</v>
      </c>
      <c r="C173" s="5">
        <v>44982</v>
      </c>
      <c r="D173" s="4" t="s">
        <v>72</v>
      </c>
      <c r="E173" s="4" t="s">
        <v>20</v>
      </c>
      <c r="F173" s="4" t="s">
        <v>21</v>
      </c>
      <c r="G173" s="13">
        <f>(C173-VLOOKUP(E173,Riders!$A$2:$C$4001,2,FALSE))/365</f>
        <v>27.55890410958904</v>
      </c>
      <c r="H173" s="4">
        <v>7</v>
      </c>
      <c r="I173" s="3">
        <v>5.2690000000000001</v>
      </c>
      <c r="J173" s="24">
        <v>5.3839362155444093</v>
      </c>
      <c r="K173" s="35">
        <f t="shared" si="8"/>
        <v>0.11493621554440914</v>
      </c>
      <c r="L173" s="24">
        <v>10.652936215544409</v>
      </c>
      <c r="M173" s="24">
        <v>67.587000000000003</v>
      </c>
    </row>
    <row r="174" spans="1:13" x14ac:dyDescent="0.3">
      <c r="A174" s="4" t="s">
        <v>415</v>
      </c>
      <c r="B174" s="4">
        <v>2023</v>
      </c>
      <c r="C174" s="5">
        <v>44982</v>
      </c>
      <c r="D174" s="4" t="s">
        <v>72</v>
      </c>
      <c r="E174" s="4" t="s">
        <v>42</v>
      </c>
      <c r="F174" s="4" t="s">
        <v>40</v>
      </c>
      <c r="G174" s="13">
        <f>(C174-VLOOKUP(E174,Riders!$A$2:$C$4001,2,FALSE))/365</f>
        <v>24.235616438356164</v>
      </c>
      <c r="H174" s="4">
        <v>8</v>
      </c>
      <c r="I174" s="3">
        <v>5.2859999999999996</v>
      </c>
      <c r="J174" s="24">
        <v>5.4300398279480291</v>
      </c>
      <c r="K174" s="35">
        <f t="shared" si="8"/>
        <v>0.1440398279480295</v>
      </c>
      <c r="L174" s="24">
        <v>10.716039827948029</v>
      </c>
      <c r="M174" s="24">
        <v>67.188999999999993</v>
      </c>
    </row>
    <row r="175" spans="1:13" x14ac:dyDescent="0.3">
      <c r="A175" s="4" t="s">
        <v>415</v>
      </c>
      <c r="B175" s="4">
        <v>2023</v>
      </c>
      <c r="C175" s="5">
        <v>44982</v>
      </c>
      <c r="D175" s="4" t="s">
        <v>72</v>
      </c>
      <c r="E175" s="4" t="s">
        <v>26</v>
      </c>
      <c r="F175" s="4" t="s">
        <v>27</v>
      </c>
      <c r="G175" s="13">
        <f>(C175-VLOOKUP(E175,Riders!$A$2:$C$4001,2,FALSE))/365</f>
        <v>24.764383561643836</v>
      </c>
      <c r="H175" s="4">
        <v>9</v>
      </c>
      <c r="I175">
        <v>5.282</v>
      </c>
      <c r="J175" s="109">
        <v>5.4359540616580073</v>
      </c>
      <c r="K175" s="35">
        <f t="shared" si="8"/>
        <v>0.15395406165800729</v>
      </c>
      <c r="L175" s="109">
        <v>10.717954061658007</v>
      </c>
      <c r="M175" s="109">
        <v>67.177000000000007</v>
      </c>
    </row>
    <row r="176" spans="1:13" x14ac:dyDescent="0.3">
      <c r="A176" s="4" t="s">
        <v>415</v>
      </c>
      <c r="B176" s="4">
        <v>2023</v>
      </c>
      <c r="C176" s="5">
        <v>44982</v>
      </c>
      <c r="D176" s="4" t="s">
        <v>72</v>
      </c>
      <c r="E176" s="4" t="s">
        <v>39</v>
      </c>
      <c r="F176" s="4" t="s">
        <v>40</v>
      </c>
      <c r="G176" s="13">
        <f>(C176-VLOOKUP(E176,Riders!$A$2:$C$4001,2,FALSE))/365</f>
        <v>28.545205479452054</v>
      </c>
      <c r="H176" s="4">
        <v>10</v>
      </c>
      <c r="I176">
        <v>5.2939999999999996</v>
      </c>
      <c r="J176" s="109">
        <v>5.4660801028185437</v>
      </c>
      <c r="K176" s="35">
        <f t="shared" si="8"/>
        <v>0.17208010281854413</v>
      </c>
      <c r="L176" s="109">
        <v>10.760080102818543</v>
      </c>
      <c r="M176" s="109">
        <v>66.914000000000001</v>
      </c>
    </row>
    <row r="177" spans="1:13" x14ac:dyDescent="0.3">
      <c r="A177" s="4" t="s">
        <v>415</v>
      </c>
      <c r="B177" s="4">
        <v>2023</v>
      </c>
      <c r="C177" s="5">
        <v>44982</v>
      </c>
      <c r="D177" s="4" t="s">
        <v>72</v>
      </c>
      <c r="E177" s="4" t="s">
        <v>382</v>
      </c>
      <c r="F177" s="4" t="s">
        <v>15</v>
      </c>
      <c r="G177" s="13">
        <f>(C177-VLOOKUP(E177,Riders!$A$2:$C$4001,2,FALSE))/365</f>
        <v>21.994520547945207</v>
      </c>
      <c r="H177" s="4">
        <v>11</v>
      </c>
      <c r="I177">
        <v>5.33</v>
      </c>
      <c r="J177" s="109">
        <v>5.4539319414073013</v>
      </c>
      <c r="K177" s="35">
        <f t="shared" si="8"/>
        <v>0.12393194140730124</v>
      </c>
      <c r="L177" s="109">
        <v>10.783931941407301</v>
      </c>
      <c r="M177" s="109">
        <v>66.766000000000005</v>
      </c>
    </row>
    <row r="178" spans="1:13" x14ac:dyDescent="0.3">
      <c r="A178" s="4" t="s">
        <v>415</v>
      </c>
      <c r="B178" s="4">
        <v>2023</v>
      </c>
      <c r="C178" s="5">
        <v>44982</v>
      </c>
      <c r="D178" s="4" t="s">
        <v>72</v>
      </c>
      <c r="E178" s="4" t="s">
        <v>101</v>
      </c>
      <c r="F178" s="4" t="s">
        <v>151</v>
      </c>
      <c r="G178" s="13">
        <f>(C178-VLOOKUP(E178,Riders!$A$2:$C$4001,2,FALSE))/365</f>
        <v>23.405479452054795</v>
      </c>
      <c r="H178" s="4">
        <v>12</v>
      </c>
      <c r="I178">
        <v>5.343</v>
      </c>
      <c r="J178" s="109">
        <v>5.4969451980548314</v>
      </c>
      <c r="K178" s="35">
        <f t="shared" si="8"/>
        <v>0.15394519805483142</v>
      </c>
      <c r="L178" s="109">
        <v>10.839945198054831</v>
      </c>
      <c r="M178" s="109">
        <v>66.421000000000006</v>
      </c>
    </row>
    <row r="179" spans="1:13" x14ac:dyDescent="0.3">
      <c r="A179" s="4" t="s">
        <v>415</v>
      </c>
      <c r="B179" s="4">
        <v>2023</v>
      </c>
      <c r="C179" s="5">
        <v>44982</v>
      </c>
      <c r="D179" s="4" t="s">
        <v>72</v>
      </c>
      <c r="E179" s="4" t="s">
        <v>50</v>
      </c>
      <c r="F179" s="4" t="s">
        <v>51</v>
      </c>
      <c r="G179" s="13">
        <f>(C179-VLOOKUP(E179,Riders!$A$2:$C$4001,2,FALSE))/365</f>
        <v>26.391780821917809</v>
      </c>
      <c r="H179" s="4">
        <v>13</v>
      </c>
      <c r="I179">
        <v>5.3689999999999998</v>
      </c>
      <c r="J179" s="109">
        <v>5.4910561102899038</v>
      </c>
      <c r="K179" s="35">
        <f t="shared" si="8"/>
        <v>0.12205611028990404</v>
      </c>
      <c r="L179" s="109">
        <v>10.860056110289904</v>
      </c>
      <c r="M179" s="109">
        <v>66.298000000000002</v>
      </c>
    </row>
    <row r="180" spans="1:13" x14ac:dyDescent="0.3">
      <c r="A180" s="4" t="s">
        <v>415</v>
      </c>
      <c r="B180" s="4">
        <v>2023</v>
      </c>
      <c r="C180" s="5">
        <v>44982</v>
      </c>
      <c r="D180" s="4" t="s">
        <v>72</v>
      </c>
      <c r="E180" s="4" t="s">
        <v>43</v>
      </c>
      <c r="F180" s="4" t="s">
        <v>44</v>
      </c>
      <c r="G180" s="13">
        <f>(C180-VLOOKUP(E180,Riders!$A$2:$C$4001,2,FALSE))/365</f>
        <v>30.271232876712329</v>
      </c>
      <c r="H180" s="4">
        <v>14</v>
      </c>
      <c r="I180">
        <v>5.3220000000000001</v>
      </c>
      <c r="J180" s="109">
        <v>5.5439563550753066</v>
      </c>
      <c r="K180" s="35">
        <f t="shared" si="8"/>
        <v>0.22195635507530653</v>
      </c>
      <c r="L180" s="109">
        <v>10.865956355075307</v>
      </c>
      <c r="M180" s="109">
        <v>66.262</v>
      </c>
    </row>
    <row r="181" spans="1:13" x14ac:dyDescent="0.3">
      <c r="A181" s="4" t="s">
        <v>415</v>
      </c>
      <c r="B181" s="4">
        <v>2023</v>
      </c>
      <c r="C181" s="5">
        <v>44982</v>
      </c>
      <c r="D181" s="4" t="s">
        <v>72</v>
      </c>
      <c r="E181" s="4" t="s">
        <v>52</v>
      </c>
      <c r="F181" s="4" t="s">
        <v>53</v>
      </c>
      <c r="G181" s="13">
        <f>(C181-VLOOKUP(E181,Riders!$A$2:$C$4001,2,FALSE))/365</f>
        <v>25.964383561643835</v>
      </c>
      <c r="H181" s="4">
        <v>15</v>
      </c>
      <c r="I181">
        <v>5.3470000000000004</v>
      </c>
      <c r="J181" s="109">
        <v>5.5209245283018857</v>
      </c>
      <c r="K181" s="35">
        <f t="shared" si="8"/>
        <v>0.17392452830188532</v>
      </c>
      <c r="L181" s="109">
        <v>10.867924528301886</v>
      </c>
      <c r="M181" s="109">
        <v>66.25</v>
      </c>
    </row>
    <row r="182" spans="1:13" x14ac:dyDescent="0.3">
      <c r="A182" s="4" t="s">
        <v>415</v>
      </c>
      <c r="B182" s="4">
        <v>2023</v>
      </c>
      <c r="C182" s="5">
        <v>44982</v>
      </c>
      <c r="D182" s="4" t="s">
        <v>72</v>
      </c>
      <c r="E182" s="3" t="s">
        <v>384</v>
      </c>
      <c r="F182" s="4" t="s">
        <v>19</v>
      </c>
      <c r="G182" s="13">
        <f>(C182-VLOOKUP(E182,Riders!$A$2:$C$4001,2,FALSE))/365</f>
        <v>23.476712328767125</v>
      </c>
      <c r="H182" s="4">
        <v>16</v>
      </c>
      <c r="I182">
        <v>5.4059999999999997</v>
      </c>
      <c r="J182" s="109">
        <v>5.4790119432769933</v>
      </c>
      <c r="K182" s="35">
        <f t="shared" si="8"/>
        <v>7.3011943276993563E-2</v>
      </c>
      <c r="L182" s="109">
        <v>10.885011943276993</v>
      </c>
      <c r="M182" s="109">
        <v>66.146000000000001</v>
      </c>
    </row>
    <row r="183" spans="1:13" x14ac:dyDescent="0.3">
      <c r="A183" s="4" t="s">
        <v>415</v>
      </c>
      <c r="B183" s="4">
        <v>2023</v>
      </c>
      <c r="C183" s="5">
        <v>44982</v>
      </c>
      <c r="D183" s="4" t="s">
        <v>72</v>
      </c>
      <c r="E183" s="4" t="s">
        <v>37</v>
      </c>
      <c r="F183" s="4" t="s">
        <v>38</v>
      </c>
      <c r="G183" s="13">
        <f>(C183-VLOOKUP(E183,Riders!$A$2:$C$4001,2,FALSE))/365</f>
        <v>17.882191780821916</v>
      </c>
      <c r="H183" s="4">
        <v>17</v>
      </c>
      <c r="I183">
        <v>5.38</v>
      </c>
      <c r="J183" s="109">
        <v>5.5279340069992573</v>
      </c>
      <c r="K183" s="35">
        <f t="shared" si="8"/>
        <v>0.14793400699925741</v>
      </c>
      <c r="L183" s="109">
        <v>10.907934006999257</v>
      </c>
      <c r="M183" s="109">
        <v>66.007000000000005</v>
      </c>
    </row>
    <row r="184" spans="1:13" x14ac:dyDescent="0.3">
      <c r="A184" s="4" t="s">
        <v>415</v>
      </c>
      <c r="B184" s="4">
        <v>2023</v>
      </c>
      <c r="C184" s="5">
        <v>44982</v>
      </c>
      <c r="D184" s="4" t="s">
        <v>72</v>
      </c>
      <c r="E184" s="4" t="s">
        <v>45</v>
      </c>
      <c r="F184" s="4" t="s">
        <v>97</v>
      </c>
      <c r="G184" s="13">
        <f>(C184-VLOOKUP(E184,Riders!$A$2:$C$4001,2,FALSE))/365</f>
        <v>32.010958904109586</v>
      </c>
      <c r="H184" s="4">
        <v>18</v>
      </c>
      <c r="I184">
        <v>5.4009999999999998</v>
      </c>
      <c r="J184" s="109">
        <v>5.545075375891269</v>
      </c>
      <c r="K184" s="35">
        <f t="shared" si="8"/>
        <v>0.14407537589126918</v>
      </c>
      <c r="L184" s="109">
        <v>10.946075375891269</v>
      </c>
      <c r="M184" s="109">
        <v>65.777000000000001</v>
      </c>
    </row>
    <row r="185" spans="1:13" x14ac:dyDescent="0.3">
      <c r="A185" s="4" t="s">
        <v>415</v>
      </c>
      <c r="B185" s="4">
        <v>2023</v>
      </c>
      <c r="C185" s="5">
        <v>44982</v>
      </c>
      <c r="D185" s="4" t="s">
        <v>72</v>
      </c>
      <c r="E185" s="4" t="s">
        <v>28</v>
      </c>
      <c r="F185" s="4" t="s">
        <v>29</v>
      </c>
      <c r="G185" s="13">
        <f>(C185-VLOOKUP(E185,Riders!$A$2:$C$4001,2,FALSE))/365</f>
        <v>23.169863013698631</v>
      </c>
      <c r="H185" s="4">
        <v>19</v>
      </c>
      <c r="I185">
        <v>5.37</v>
      </c>
      <c r="J185" s="109">
        <v>5.6129763866007698</v>
      </c>
      <c r="K185" s="35">
        <f t="shared" si="8"/>
        <v>0.2429763866007697</v>
      </c>
      <c r="L185" s="109">
        <v>10.98297638660077</v>
      </c>
      <c r="M185" s="109">
        <v>65.555999999999997</v>
      </c>
    </row>
    <row r="186" spans="1:13" x14ac:dyDescent="0.3">
      <c r="A186" s="4" t="s">
        <v>415</v>
      </c>
      <c r="B186" s="4">
        <v>2023</v>
      </c>
      <c r="C186" s="5">
        <v>44982</v>
      </c>
      <c r="D186" s="4" t="s">
        <v>72</v>
      </c>
      <c r="E186" s="4" t="s">
        <v>94</v>
      </c>
      <c r="F186" s="4" t="s">
        <v>38</v>
      </c>
      <c r="G186" s="13">
        <f>(C186-VLOOKUP(E186,Riders!$A$2:$C$4001,2,FALSE))/365</f>
        <v>25.328767123287673</v>
      </c>
      <c r="H186" s="4">
        <v>20</v>
      </c>
      <c r="I186">
        <v>5.4260000000000002</v>
      </c>
      <c r="J186" s="109">
        <v>5.5819960860458373</v>
      </c>
      <c r="K186" s="35">
        <f t="shared" si="8"/>
        <v>0.15599608604583715</v>
      </c>
      <c r="L186" s="109">
        <v>11.007996086045837</v>
      </c>
      <c r="M186" s="109">
        <v>65.406999999999996</v>
      </c>
    </row>
    <row r="187" spans="1:13" x14ac:dyDescent="0.3">
      <c r="A187" s="4" t="s">
        <v>415</v>
      </c>
      <c r="B187" s="4">
        <v>2023</v>
      </c>
      <c r="C187" s="5">
        <v>44982</v>
      </c>
      <c r="D187" s="4" t="s">
        <v>72</v>
      </c>
      <c r="E187" s="51" t="s">
        <v>35</v>
      </c>
      <c r="F187" s="4" t="s">
        <v>36</v>
      </c>
      <c r="G187" s="13">
        <f>(C187-VLOOKUP(E187,Riders!$A$2:$C$4001,2,FALSE))/365</f>
        <v>24.887671232876713</v>
      </c>
      <c r="H187" s="4">
        <v>21</v>
      </c>
      <c r="I187">
        <v>5.4359999999999999</v>
      </c>
      <c r="J187" s="109">
        <v>5.5839583690461616</v>
      </c>
      <c r="K187" s="35">
        <f t="shared" si="8"/>
        <v>0.14795836904616166</v>
      </c>
      <c r="L187" s="109">
        <v>11.019958369046162</v>
      </c>
      <c r="M187" s="109">
        <v>65.335999999999999</v>
      </c>
    </row>
    <row r="188" spans="1:13" x14ac:dyDescent="0.3">
      <c r="A188" s="4" t="s">
        <v>415</v>
      </c>
      <c r="B188" s="4">
        <v>2023</v>
      </c>
      <c r="C188" s="5">
        <v>44982</v>
      </c>
      <c r="D188" s="4" t="s">
        <v>72</v>
      </c>
      <c r="E188" s="4" t="s">
        <v>33</v>
      </c>
      <c r="F188" s="4" t="s">
        <v>27</v>
      </c>
      <c r="G188" s="13">
        <f>(C188-VLOOKUP(E188,Riders!$A$2:$C$4001,2,FALSE))/365</f>
        <v>29.268493150684932</v>
      </c>
      <c r="H188" s="4">
        <v>22</v>
      </c>
      <c r="I188">
        <v>5.4349999999999996</v>
      </c>
      <c r="J188" s="109">
        <v>5.6160805500982329</v>
      </c>
      <c r="K188" s="35">
        <f t="shared" si="8"/>
        <v>0.18108055009823332</v>
      </c>
      <c r="L188" s="109">
        <v>11.051080550098233</v>
      </c>
      <c r="M188" s="109">
        <v>65.152000000000001</v>
      </c>
    </row>
    <row r="189" spans="1:13" x14ac:dyDescent="0.3">
      <c r="A189" s="4" t="s">
        <v>415</v>
      </c>
      <c r="B189" s="4">
        <v>2023</v>
      </c>
      <c r="C189" s="5">
        <v>44982</v>
      </c>
      <c r="D189" s="4" t="s">
        <v>72</v>
      </c>
      <c r="E189" s="4" t="s">
        <v>55</v>
      </c>
      <c r="F189" s="4" t="s">
        <v>56</v>
      </c>
      <c r="G189" s="13">
        <f>(C189-VLOOKUP(E189,Riders!$A$2:$C$4001,2,FALSE))/365</f>
        <v>33.821917808219176</v>
      </c>
      <c r="H189" s="4">
        <v>23</v>
      </c>
      <c r="I189">
        <v>5.42</v>
      </c>
      <c r="J189" s="109">
        <v>5.6579456565221413</v>
      </c>
      <c r="K189" s="35">
        <f t="shared" si="8"/>
        <v>0.23794565652214139</v>
      </c>
      <c r="L189" s="109">
        <v>11.077945656522141</v>
      </c>
      <c r="M189" s="109">
        <v>64.994</v>
      </c>
    </row>
    <row r="190" spans="1:13" x14ac:dyDescent="0.3">
      <c r="A190" s="4" t="s">
        <v>415</v>
      </c>
      <c r="B190" s="4">
        <v>2023</v>
      </c>
      <c r="C190" s="5">
        <v>44982</v>
      </c>
      <c r="D190" s="4" t="s">
        <v>72</v>
      </c>
      <c r="E190" s="4" t="s">
        <v>98</v>
      </c>
      <c r="F190" s="4" t="s">
        <v>67</v>
      </c>
      <c r="G190" s="13">
        <f>(C190-VLOOKUP(E190,Riders!$A$2:$C$4001,2,FALSE))/365</f>
        <v>31.575342465753426</v>
      </c>
      <c r="H190" s="4">
        <v>24</v>
      </c>
      <c r="I190">
        <v>5.4359999999999999</v>
      </c>
      <c r="J190" s="109">
        <v>5.6569652112285453</v>
      </c>
      <c r="K190" s="35">
        <f t="shared" si="8"/>
        <v>0.2209652112285454</v>
      </c>
      <c r="L190" s="109">
        <v>11.092965211228545</v>
      </c>
      <c r="M190" s="109">
        <v>64.906000000000006</v>
      </c>
    </row>
    <row r="191" spans="1:13" x14ac:dyDescent="0.3">
      <c r="A191" s="4" t="s">
        <v>415</v>
      </c>
      <c r="B191" s="4">
        <v>2023</v>
      </c>
      <c r="C191" s="5">
        <v>44982</v>
      </c>
      <c r="D191" s="4" t="s">
        <v>72</v>
      </c>
      <c r="E191" s="4" t="s">
        <v>107</v>
      </c>
      <c r="F191" s="4" t="s">
        <v>59</v>
      </c>
      <c r="G191" s="13">
        <f>(C191-VLOOKUP(E191,Riders!$A$2:$C$4001,2,FALSE))/365</f>
        <v>19.471232876712328</v>
      </c>
      <c r="H191" s="4">
        <v>25</v>
      </c>
      <c r="J191" s="109"/>
      <c r="K191" s="35">
        <f t="shared" si="8"/>
        <v>0</v>
      </c>
      <c r="L191" s="109">
        <v>11.112997576749139</v>
      </c>
      <c r="M191" s="109">
        <v>64.789000000000001</v>
      </c>
    </row>
    <row r="192" spans="1:13" x14ac:dyDescent="0.3">
      <c r="A192" s="4" t="s">
        <v>415</v>
      </c>
      <c r="B192" s="4">
        <v>2023</v>
      </c>
      <c r="C192" s="5">
        <v>44982</v>
      </c>
      <c r="D192" s="4" t="s">
        <v>72</v>
      </c>
      <c r="E192" s="3" t="s">
        <v>48</v>
      </c>
      <c r="F192" s="4" t="s">
        <v>49</v>
      </c>
      <c r="G192" s="13">
        <f>(C192-VLOOKUP(E192,Riders!$A$2:$C$4001,2,FALSE))/365</f>
        <v>22.076712328767123</v>
      </c>
      <c r="H192" s="4">
        <v>26</v>
      </c>
      <c r="I192">
        <v>5.4649999999999999</v>
      </c>
      <c r="J192" s="109">
        <v>5.6789582720673604</v>
      </c>
      <c r="K192" s="35">
        <f t="shared" si="8"/>
        <v>0.21395827206736051</v>
      </c>
      <c r="L192" s="109">
        <v>11.14395827206736</v>
      </c>
      <c r="M192" s="109">
        <v>64.608999999999995</v>
      </c>
    </row>
    <row r="193" spans="1:13" x14ac:dyDescent="0.3">
      <c r="A193" s="4" t="s">
        <v>415</v>
      </c>
      <c r="B193" s="4">
        <v>2023</v>
      </c>
      <c r="C193" s="5">
        <v>44982</v>
      </c>
      <c r="D193" s="4" t="s">
        <v>72</v>
      </c>
      <c r="E193" s="4" t="s">
        <v>113</v>
      </c>
      <c r="F193" s="4" t="s">
        <v>31</v>
      </c>
      <c r="G193" s="13">
        <f>(C193-VLOOKUP(E193,Riders!$A$2:$C$4001,2,FALSE))/365</f>
        <v>19.786301369863015</v>
      </c>
      <c r="H193" s="4">
        <v>27</v>
      </c>
      <c r="I193">
        <v>5.4859999999999998</v>
      </c>
      <c r="J193" s="109">
        <v>5.6589932665665694</v>
      </c>
      <c r="K193" s="35">
        <f t="shared" si="8"/>
        <v>0.17299326656656966</v>
      </c>
      <c r="L193" s="109">
        <v>11.144993266566569</v>
      </c>
      <c r="M193" s="109">
        <v>64.602999999999994</v>
      </c>
    </row>
    <row r="194" spans="1:13" x14ac:dyDescent="0.3">
      <c r="A194" s="4" t="s">
        <v>415</v>
      </c>
      <c r="B194" s="4">
        <v>2023</v>
      </c>
      <c r="C194" s="5">
        <v>44982</v>
      </c>
      <c r="D194" s="4" t="s">
        <v>72</v>
      </c>
      <c r="E194" s="4" t="s">
        <v>46</v>
      </c>
      <c r="F194" s="4" t="s">
        <v>47</v>
      </c>
      <c r="G194" s="13">
        <f>(C194-VLOOKUP(E194,Riders!$A$2:$C$4001,2,FALSE))/365</f>
        <v>22.695890410958903</v>
      </c>
      <c r="H194" s="4">
        <v>28</v>
      </c>
      <c r="I194">
        <v>5.4989999999999997</v>
      </c>
      <c r="J194" s="109">
        <v>5.6650022948226946</v>
      </c>
      <c r="K194" s="35">
        <f t="shared" si="8"/>
        <v>0.16600229482269491</v>
      </c>
      <c r="L194" s="109">
        <v>11.164002294822694</v>
      </c>
      <c r="M194" s="109">
        <v>64.492999999999995</v>
      </c>
    </row>
    <row r="195" spans="1:13" x14ac:dyDescent="0.3">
      <c r="A195" s="4" t="s">
        <v>415</v>
      </c>
      <c r="B195" s="4">
        <v>2023</v>
      </c>
      <c r="C195" s="5">
        <v>44982</v>
      </c>
      <c r="D195" s="4" t="s">
        <v>72</v>
      </c>
      <c r="E195" s="4" t="s">
        <v>58</v>
      </c>
      <c r="F195" s="4" t="s">
        <v>59</v>
      </c>
      <c r="G195" s="13">
        <f>(C195-VLOOKUP(E195,Riders!$A$2:$C$4001,2,FALSE))/365</f>
        <v>25.115068493150684</v>
      </c>
      <c r="H195" s="4">
        <v>29</v>
      </c>
      <c r="I195">
        <v>5.4989999999999997</v>
      </c>
      <c r="J195" s="109">
        <v>5.7000791868224185</v>
      </c>
      <c r="K195" s="35">
        <f t="shared" si="8"/>
        <v>0.20107918682241888</v>
      </c>
      <c r="L195" s="109">
        <v>11.199079186822418</v>
      </c>
      <c r="M195" s="109">
        <v>64.290999999999997</v>
      </c>
    </row>
    <row r="196" spans="1:13" x14ac:dyDescent="0.3">
      <c r="A196" s="4" t="s">
        <v>415</v>
      </c>
      <c r="B196" s="4">
        <v>2023</v>
      </c>
      <c r="C196" s="5">
        <v>44982</v>
      </c>
      <c r="D196" s="4" t="s">
        <v>72</v>
      </c>
      <c r="E196" s="4" t="s">
        <v>831</v>
      </c>
      <c r="F196" s="4" t="s">
        <v>29</v>
      </c>
      <c r="G196" s="13">
        <f>(C196-VLOOKUP(E196,Riders!$A$2:$C$4001,2,FALSE))/365</f>
        <v>24.649315068493152</v>
      </c>
      <c r="H196" s="4">
        <v>30</v>
      </c>
      <c r="I196">
        <v>5.5069999999999997</v>
      </c>
      <c r="J196" s="109">
        <v>5.7329893844544699</v>
      </c>
      <c r="K196" s="35">
        <f t="shared" si="8"/>
        <v>0.22598938445447025</v>
      </c>
      <c r="L196" s="109">
        <v>11.23998938445447</v>
      </c>
      <c r="M196" s="109">
        <v>64.057000000000002</v>
      </c>
    </row>
    <row r="197" spans="1:13" x14ac:dyDescent="0.3">
      <c r="A197" s="4" t="s">
        <v>415</v>
      </c>
      <c r="B197" s="4">
        <v>2023</v>
      </c>
      <c r="C197" s="5">
        <v>44982</v>
      </c>
      <c r="D197" s="4" t="s">
        <v>72</v>
      </c>
      <c r="E197" s="4" t="s">
        <v>66</v>
      </c>
      <c r="F197" s="4" t="s">
        <v>67</v>
      </c>
      <c r="G197" s="13">
        <f>(C197-VLOOKUP(E197,Riders!$A$2:$C$4001,2,FALSE))/365</f>
        <v>20.326027397260273</v>
      </c>
      <c r="H197" s="4">
        <v>31</v>
      </c>
      <c r="I197">
        <v>5.5359999999999996</v>
      </c>
      <c r="J197" s="109">
        <v>5.7390164427323125</v>
      </c>
      <c r="K197" s="35">
        <f t="shared" si="8"/>
        <v>0.2030164427323129</v>
      </c>
      <c r="L197" s="109">
        <v>11.275016442732312</v>
      </c>
      <c r="M197" s="109">
        <v>63.857999999999997</v>
      </c>
    </row>
    <row r="198" spans="1:13" x14ac:dyDescent="0.3">
      <c r="A198" s="4" t="s">
        <v>415</v>
      </c>
      <c r="B198" s="4">
        <v>2023</v>
      </c>
      <c r="C198" s="5">
        <v>44982</v>
      </c>
      <c r="D198" s="4" t="s">
        <v>72</v>
      </c>
      <c r="E198" s="51" t="s">
        <v>889</v>
      </c>
      <c r="F198" s="4" t="s">
        <v>156</v>
      </c>
      <c r="G198" s="13">
        <f>(C198-VLOOKUP(E198,Riders!$A$2:$C$4001,2,FALSE))/365</f>
        <v>20.035616438356165</v>
      </c>
      <c r="H198" s="4">
        <v>32</v>
      </c>
      <c r="I198">
        <v>5.53</v>
      </c>
      <c r="J198" s="109">
        <v>5.7510228127350222</v>
      </c>
      <c r="K198" s="35">
        <f t="shared" si="8"/>
        <v>0.221022812735022</v>
      </c>
      <c r="L198" s="109">
        <v>11.281022812735022</v>
      </c>
      <c r="M198" s="109">
        <v>63.823999999999998</v>
      </c>
    </row>
    <row r="199" spans="1:13" x14ac:dyDescent="0.3">
      <c r="A199" s="4" t="s">
        <v>415</v>
      </c>
      <c r="B199" s="4">
        <v>2023</v>
      </c>
      <c r="C199" s="5">
        <v>44982</v>
      </c>
      <c r="D199" s="4" t="s">
        <v>72</v>
      </c>
      <c r="E199" s="4" t="s">
        <v>57</v>
      </c>
      <c r="F199" s="4" t="s">
        <v>47</v>
      </c>
      <c r="G199" s="13">
        <f>(C199-VLOOKUP(E199,Riders!$A$2:$C$4001,2,FALSE))/365</f>
        <v>23.076712328767123</v>
      </c>
      <c r="H199" s="4">
        <v>33</v>
      </c>
      <c r="I199">
        <v>5.5860000000000003</v>
      </c>
      <c r="J199" s="109">
        <v>5.7340427646059986</v>
      </c>
      <c r="K199" s="35">
        <f t="shared" si="8"/>
        <v>0.1480427646059983</v>
      </c>
      <c r="L199" s="109">
        <v>11.320042764605999</v>
      </c>
      <c r="M199" s="109">
        <v>63.603999999999999</v>
      </c>
    </row>
    <row r="200" spans="1:13" x14ac:dyDescent="0.3">
      <c r="A200" s="4" t="s">
        <v>415</v>
      </c>
      <c r="B200" s="4">
        <v>2023</v>
      </c>
      <c r="C200" s="5">
        <v>44982</v>
      </c>
      <c r="D200" s="4" t="s">
        <v>72</v>
      </c>
      <c r="E200" s="4" t="s">
        <v>54</v>
      </c>
      <c r="F200" s="4" t="s">
        <v>44</v>
      </c>
      <c r="G200" s="13">
        <f>(C200-VLOOKUP(E200,Riders!$A$2:$C$4001,2,FALSE))/365</f>
        <v>25.676712328767124</v>
      </c>
      <c r="H200" s="4">
        <v>34</v>
      </c>
      <c r="I200">
        <v>5.569</v>
      </c>
      <c r="J200" s="109">
        <v>5.7629797913027057</v>
      </c>
      <c r="K200" s="35">
        <f t="shared" si="8"/>
        <v>0.19397979130270571</v>
      </c>
      <c r="L200" s="109">
        <v>11.331979791302706</v>
      </c>
      <c r="M200" s="109">
        <v>63.536999999999999</v>
      </c>
    </row>
    <row r="201" spans="1:13" x14ac:dyDescent="0.3">
      <c r="A201" s="4" t="s">
        <v>415</v>
      </c>
      <c r="B201" s="4">
        <v>2023</v>
      </c>
      <c r="C201" s="5">
        <v>44982</v>
      </c>
      <c r="D201" s="4" t="s">
        <v>72</v>
      </c>
      <c r="E201" s="4" t="s">
        <v>60</v>
      </c>
      <c r="F201" s="4" t="s">
        <v>61</v>
      </c>
      <c r="G201" s="13">
        <f>(C201-VLOOKUP(E201,Riders!$A$2:$C$4001,2,FALSE))/365</f>
        <v>34.613698630136987</v>
      </c>
      <c r="H201" s="4">
        <v>35</v>
      </c>
      <c r="I201">
        <v>5.6050000000000004</v>
      </c>
      <c r="J201" s="109">
        <v>5.8070873024678633</v>
      </c>
      <c r="K201" s="35">
        <f t="shared" si="8"/>
        <v>0.20208730246786288</v>
      </c>
      <c r="L201" s="109">
        <v>11.412087302467864</v>
      </c>
      <c r="M201" s="109">
        <v>63.091000000000001</v>
      </c>
    </row>
    <row r="202" spans="1:13" x14ac:dyDescent="0.3">
      <c r="A202" s="4" t="s">
        <v>415</v>
      </c>
      <c r="B202" s="4">
        <v>2023</v>
      </c>
      <c r="C202" s="5">
        <v>44982</v>
      </c>
      <c r="D202" s="4" t="s">
        <v>72</v>
      </c>
      <c r="E202" s="4" t="s">
        <v>64</v>
      </c>
      <c r="F202" s="4" t="s">
        <v>65</v>
      </c>
      <c r="G202" s="13">
        <f>(C202-VLOOKUP(E202,Riders!$A$2:$C$4001,2,FALSE))/365</f>
        <v>22.175342465753424</v>
      </c>
      <c r="H202" s="4">
        <v>36</v>
      </c>
      <c r="I202">
        <v>5.5949999999999998</v>
      </c>
      <c r="J202" s="109">
        <v>5.8190773620798995</v>
      </c>
      <c r="K202" s="35">
        <f t="shared" si="8"/>
        <v>0.2240773620798997</v>
      </c>
      <c r="L202" s="109">
        <v>11.414077362079899</v>
      </c>
      <c r="M202" s="109">
        <v>63.08</v>
      </c>
    </row>
    <row r="203" spans="1:13" x14ac:dyDescent="0.3">
      <c r="A203" s="4" t="s">
        <v>415</v>
      </c>
      <c r="B203" s="4">
        <v>2023</v>
      </c>
      <c r="C203" s="5">
        <v>44982</v>
      </c>
      <c r="D203" s="4" t="s">
        <v>72</v>
      </c>
      <c r="E203" s="4" t="s">
        <v>157</v>
      </c>
      <c r="F203" s="4" t="s">
        <v>158</v>
      </c>
      <c r="G203" s="13">
        <f>(C203-VLOOKUP(E203,Riders!$A$2:$C$4001,2,FALSE))/365</f>
        <v>25.936986301369863</v>
      </c>
      <c r="H203" s="4">
        <v>37</v>
      </c>
      <c r="I203">
        <v>5.6509999999999998</v>
      </c>
      <c r="J203" s="109">
        <v>5.8540894041322442</v>
      </c>
      <c r="K203" s="35">
        <f t="shared" si="8"/>
        <v>0.20308940413224441</v>
      </c>
      <c r="L203" s="109">
        <v>11.505089404132244</v>
      </c>
      <c r="M203" s="109">
        <v>62.581000000000003</v>
      </c>
    </row>
    <row r="204" spans="1:13" x14ac:dyDescent="0.3">
      <c r="A204" s="4" t="s">
        <v>415</v>
      </c>
      <c r="B204" s="4">
        <v>2023</v>
      </c>
      <c r="C204" s="5">
        <v>44982</v>
      </c>
      <c r="D204" s="4" t="s">
        <v>72</v>
      </c>
      <c r="E204" s="4" t="s">
        <v>650</v>
      </c>
      <c r="F204" s="4" t="s">
        <v>186</v>
      </c>
      <c r="G204" s="13">
        <f>(C204-VLOOKUP(E204,Riders!$A$2:$C$4001,2,FALSE))/365</f>
        <v>20.769863013698629</v>
      </c>
      <c r="H204" s="4">
        <v>38</v>
      </c>
      <c r="I204">
        <v>5.6269999999999998</v>
      </c>
      <c r="J204" s="109">
        <v>5.8780894041322442</v>
      </c>
      <c r="K204" s="35">
        <f t="shared" si="8"/>
        <v>0.25108940413224445</v>
      </c>
      <c r="L204" s="109">
        <v>11.505089404132244</v>
      </c>
      <c r="M204" s="109">
        <v>62.581000000000003</v>
      </c>
    </row>
    <row r="205" spans="1:13" x14ac:dyDescent="0.3">
      <c r="A205" s="4" t="s">
        <v>415</v>
      </c>
      <c r="B205" s="4">
        <v>2023</v>
      </c>
      <c r="C205" s="5">
        <v>44982</v>
      </c>
      <c r="D205" s="4" t="s">
        <v>72</v>
      </c>
      <c r="E205" s="4" t="s">
        <v>836</v>
      </c>
      <c r="F205" s="4" t="s">
        <v>186</v>
      </c>
      <c r="G205" s="13">
        <f>(C205-VLOOKUP(E205,Riders!$A$2:$C$4001,2,FALSE))/365</f>
        <v>22.210958904109589</v>
      </c>
      <c r="H205" s="4">
        <v>39</v>
      </c>
      <c r="I205">
        <v>5.7030000000000003</v>
      </c>
      <c r="J205" s="109">
        <v>5.9320473481787923</v>
      </c>
      <c r="K205" s="35">
        <f t="shared" si="8"/>
        <v>0.22904734817879202</v>
      </c>
      <c r="L205" s="109">
        <v>11.635047348178793</v>
      </c>
      <c r="M205" s="109">
        <v>61.881999999999998</v>
      </c>
    </row>
    <row r="206" spans="1:13" x14ac:dyDescent="0.3">
      <c r="A206" s="4" t="s">
        <v>415</v>
      </c>
      <c r="B206" s="4">
        <v>2023</v>
      </c>
      <c r="C206" s="5">
        <v>44982</v>
      </c>
      <c r="D206" s="4" t="s">
        <v>72</v>
      </c>
      <c r="E206" s="4" t="s">
        <v>83</v>
      </c>
      <c r="F206" s="4" t="s">
        <v>84</v>
      </c>
      <c r="G206" s="13">
        <f>(C206-VLOOKUP(E206,Riders!$A$2:$C$4001,2,FALSE))/365</f>
        <v>30.44109589041096</v>
      </c>
      <c r="H206" s="4">
        <v>40</v>
      </c>
      <c r="I206">
        <v>5.718</v>
      </c>
      <c r="J206" s="109">
        <v>5.9470195227062845</v>
      </c>
      <c r="K206" s="35">
        <f t="shared" si="8"/>
        <v>0.22901952270628456</v>
      </c>
      <c r="L206" s="109">
        <v>11.665019522706285</v>
      </c>
      <c r="M206" s="109">
        <v>61.722999999999999</v>
      </c>
    </row>
    <row r="207" spans="1:13" x14ac:dyDescent="0.3">
      <c r="A207" s="4" t="s">
        <v>415</v>
      </c>
      <c r="B207" s="4">
        <v>2023</v>
      </c>
      <c r="C207" s="5">
        <v>44982</v>
      </c>
      <c r="D207" s="4" t="s">
        <v>72</v>
      </c>
      <c r="E207" s="4" t="s">
        <v>833</v>
      </c>
      <c r="F207" s="4" t="s">
        <v>158</v>
      </c>
      <c r="G207" s="13">
        <f>(C207-VLOOKUP(E207,Riders!$A$2:$C$4001,2,FALSE))/365</f>
        <v>23.268493150684932</v>
      </c>
      <c r="H207" s="4">
        <v>41</v>
      </c>
      <c r="I207">
        <v>5.7430000000000003</v>
      </c>
      <c r="J207" s="109">
        <v>5.9430351879503984</v>
      </c>
      <c r="K207" s="35">
        <f t="shared" si="8"/>
        <v>0.2000351879503981</v>
      </c>
      <c r="L207" s="109">
        <v>11.686035187950399</v>
      </c>
      <c r="M207" s="109">
        <v>61.612000000000002</v>
      </c>
    </row>
    <row r="208" spans="1:13" x14ac:dyDescent="0.3">
      <c r="A208" s="4" t="s">
        <v>415</v>
      </c>
      <c r="B208" s="4">
        <v>2023</v>
      </c>
      <c r="C208" s="5">
        <v>44982</v>
      </c>
      <c r="D208" s="4" t="s">
        <v>72</v>
      </c>
      <c r="E208" s="4" t="s">
        <v>834</v>
      </c>
      <c r="F208" s="4" t="s">
        <v>145</v>
      </c>
      <c r="G208" s="13">
        <f>(C208-VLOOKUP(E208,Riders!$A$2:$C$4001,2,FALSE))/365</f>
        <v>22.698630136986303</v>
      </c>
      <c r="H208" s="4">
        <v>42</v>
      </c>
      <c r="I208">
        <v>5.8029999999999999</v>
      </c>
      <c r="J208" s="109">
        <v>6.0680017806502677</v>
      </c>
      <c r="K208" s="35">
        <f t="shared" si="8"/>
        <v>0.2650017806502678</v>
      </c>
      <c r="L208" s="109">
        <v>11.871001780650268</v>
      </c>
      <c r="M208" s="109">
        <v>60.652000000000001</v>
      </c>
    </row>
    <row r="209" spans="1:13" x14ac:dyDescent="0.3">
      <c r="A209" s="4" t="s">
        <v>415</v>
      </c>
      <c r="B209" s="4">
        <v>2023</v>
      </c>
      <c r="C209" s="5">
        <v>44982</v>
      </c>
      <c r="D209" s="4" t="s">
        <v>72</v>
      </c>
      <c r="E209" s="4" t="s">
        <v>837</v>
      </c>
      <c r="F209" s="4" t="s">
        <v>145</v>
      </c>
      <c r="G209" s="13">
        <f>(C209-VLOOKUP(E209,Riders!$A$2:$C$4001,2,FALSE))/365</f>
        <v>21.931506849315067</v>
      </c>
      <c r="H209" s="4">
        <v>43</v>
      </c>
      <c r="I209">
        <v>5.9610000000000003</v>
      </c>
      <c r="J209" s="109">
        <v>5.9779125640472905</v>
      </c>
      <c r="K209" s="35">
        <f t="shared" si="8"/>
        <v>1.6912564047290246E-2</v>
      </c>
      <c r="L209" s="109">
        <v>11.938912564047291</v>
      </c>
      <c r="M209" s="109">
        <v>60.307000000000002</v>
      </c>
    </row>
    <row r="210" spans="1:13" x14ac:dyDescent="0.3">
      <c r="A210" s="11" t="s">
        <v>12</v>
      </c>
      <c r="B210" s="11">
        <v>2022</v>
      </c>
      <c r="C210" s="21">
        <v>44847</v>
      </c>
      <c r="D210" s="11" t="s">
        <v>13</v>
      </c>
      <c r="E210" s="1" t="s">
        <v>14</v>
      </c>
      <c r="F210" s="1" t="s">
        <v>15</v>
      </c>
      <c r="G210" s="12">
        <f>(C210-VLOOKUP(E210,Riders!$A$2:$C$213,2,FALSE))/365</f>
        <v>22.780821917808218</v>
      </c>
      <c r="H210" s="1">
        <v>1</v>
      </c>
      <c r="I210" s="47">
        <v>5.1029999999999998</v>
      </c>
      <c r="J210" s="47">
        <f t="shared" ref="J210:J243" si="10">L210-I210</f>
        <v>5.2539999999999996</v>
      </c>
      <c r="K210" s="35">
        <f t="shared" si="8"/>
        <v>0.1509999999999998</v>
      </c>
      <c r="L210" s="47">
        <v>10.356999999999999</v>
      </c>
      <c r="M210" s="68">
        <v>69.518000000000001</v>
      </c>
    </row>
    <row r="211" spans="1:13" x14ac:dyDescent="0.3">
      <c r="A211" s="11" t="s">
        <v>12</v>
      </c>
      <c r="B211" s="11">
        <v>2022</v>
      </c>
      <c r="C211" s="21">
        <v>44847</v>
      </c>
      <c r="D211" s="11" t="s">
        <v>13</v>
      </c>
      <c r="E211" s="1" t="s">
        <v>16</v>
      </c>
      <c r="F211" s="1" t="s">
        <v>17</v>
      </c>
      <c r="G211" s="12">
        <f>(C211-VLOOKUP(E211,Riders!$A$2:$C$213,2,FALSE))/365</f>
        <v>23.479452054794521</v>
      </c>
      <c r="H211" s="1">
        <v>2</v>
      </c>
      <c r="I211" s="47">
        <v>5.1340000000000003</v>
      </c>
      <c r="J211" s="47">
        <f t="shared" si="10"/>
        <v>5.2669999999999995</v>
      </c>
      <c r="K211" s="35">
        <f t="shared" si="8"/>
        <v>0.13299999999999912</v>
      </c>
      <c r="L211" s="47">
        <v>10.401</v>
      </c>
      <c r="M211" s="68">
        <v>69.224000000000004</v>
      </c>
    </row>
    <row r="212" spans="1:13" x14ac:dyDescent="0.3">
      <c r="A212" s="11" t="s">
        <v>12</v>
      </c>
      <c r="B212" s="11">
        <v>2022</v>
      </c>
      <c r="C212" s="21">
        <v>44847</v>
      </c>
      <c r="D212" s="11" t="s">
        <v>13</v>
      </c>
      <c r="E212" s="1" t="s">
        <v>18</v>
      </c>
      <c r="F212" s="1" t="s">
        <v>19</v>
      </c>
      <c r="G212" s="12">
        <f>(C212-VLOOKUP(E212,Riders!$A$2:$C$213,2,FALSE))/365</f>
        <v>24.391780821917809</v>
      </c>
      <c r="H212" s="1">
        <v>3</v>
      </c>
      <c r="I212" s="47">
        <v>5.1470000000000002</v>
      </c>
      <c r="J212" s="47">
        <f t="shared" si="10"/>
        <v>5.2690000000000001</v>
      </c>
      <c r="K212" s="35">
        <f t="shared" si="8"/>
        <v>0.12199999999999989</v>
      </c>
      <c r="L212" s="47">
        <v>10.416</v>
      </c>
      <c r="M212" s="68">
        <v>69.123999999999995</v>
      </c>
    </row>
    <row r="213" spans="1:13" x14ac:dyDescent="0.3">
      <c r="A213" s="11" t="s">
        <v>12</v>
      </c>
      <c r="B213" s="11">
        <v>2022</v>
      </c>
      <c r="C213" s="21">
        <v>44847</v>
      </c>
      <c r="D213" s="11" t="s">
        <v>13</v>
      </c>
      <c r="E213" s="1" t="s">
        <v>20</v>
      </c>
      <c r="F213" s="1" t="s">
        <v>21</v>
      </c>
      <c r="G213" s="12">
        <f>(C213-VLOOKUP(E213,Riders!$A$2:$C$213,2,FALSE))/365</f>
        <v>27.18904109589041</v>
      </c>
      <c r="H213" s="1">
        <v>4</v>
      </c>
      <c r="I213" s="47">
        <v>5.1680000000000001</v>
      </c>
      <c r="J213" s="47">
        <f t="shared" si="10"/>
        <v>5.3150000000000004</v>
      </c>
      <c r="K213" s="35">
        <f t="shared" si="8"/>
        <v>0.14700000000000024</v>
      </c>
      <c r="L213" s="47">
        <v>10.483000000000001</v>
      </c>
      <c r="M213" s="68">
        <v>68.683000000000007</v>
      </c>
    </row>
    <row r="214" spans="1:13" x14ac:dyDescent="0.3">
      <c r="A214" s="11" t="s">
        <v>12</v>
      </c>
      <c r="B214" s="11">
        <v>2022</v>
      </c>
      <c r="C214" s="21">
        <v>44847</v>
      </c>
      <c r="D214" s="11" t="s">
        <v>13</v>
      </c>
      <c r="E214" s="1" t="s">
        <v>22</v>
      </c>
      <c r="F214" s="1" t="s">
        <v>15</v>
      </c>
      <c r="G214" s="12">
        <f>(C214-VLOOKUP(E214,Riders!$A$2:$C$213,2,FALSE))/365</f>
        <v>24.761643835616439</v>
      </c>
      <c r="H214" s="1">
        <v>5</v>
      </c>
      <c r="I214" s="47">
        <v>5.1639999999999997</v>
      </c>
      <c r="J214" s="47">
        <f t="shared" si="10"/>
        <v>5.3250000000000011</v>
      </c>
      <c r="K214" s="35">
        <f t="shared" si="8"/>
        <v>0.16100000000000136</v>
      </c>
      <c r="L214" s="47">
        <v>10.489000000000001</v>
      </c>
      <c r="M214" s="68">
        <v>68.643000000000001</v>
      </c>
    </row>
    <row r="215" spans="1:13" x14ac:dyDescent="0.3">
      <c r="A215" s="11" t="s">
        <v>12</v>
      </c>
      <c r="B215" s="11">
        <v>2022</v>
      </c>
      <c r="C215" s="21">
        <v>44847</v>
      </c>
      <c r="D215" s="11" t="s">
        <v>13</v>
      </c>
      <c r="E215" s="1" t="s">
        <v>23</v>
      </c>
      <c r="F215" s="1" t="s">
        <v>15</v>
      </c>
      <c r="G215" s="12">
        <f>(C215-VLOOKUP(E215,Riders!$A$2:$C$213,2,FALSE))/365</f>
        <v>25.087671232876712</v>
      </c>
      <c r="H215" s="1">
        <v>6</v>
      </c>
      <c r="I215" s="47">
        <v>5.18</v>
      </c>
      <c r="J215" s="47">
        <f t="shared" si="10"/>
        <v>5.3109999999999999</v>
      </c>
      <c r="K215" s="35">
        <f t="shared" si="8"/>
        <v>0.13100000000000023</v>
      </c>
      <c r="L215" s="47">
        <v>10.491</v>
      </c>
      <c r="M215" s="68">
        <v>68.63</v>
      </c>
    </row>
    <row r="216" spans="1:13" x14ac:dyDescent="0.3">
      <c r="A216" s="11" t="s">
        <v>12</v>
      </c>
      <c r="B216" s="11">
        <v>2022</v>
      </c>
      <c r="C216" s="21">
        <v>44847</v>
      </c>
      <c r="D216" s="11" t="s">
        <v>13</v>
      </c>
      <c r="E216" s="1" t="s">
        <v>24</v>
      </c>
      <c r="F216" s="1" t="s">
        <v>25</v>
      </c>
      <c r="G216" s="12">
        <f>(C216-VLOOKUP(E216,Riders!$A$2:$C$213,2,FALSE))/365</f>
        <v>24.123287671232877</v>
      </c>
      <c r="H216" s="1">
        <v>7</v>
      </c>
      <c r="I216" s="47">
        <v>5.15</v>
      </c>
      <c r="J216" s="47">
        <f t="shared" si="10"/>
        <v>5.3420000000000005</v>
      </c>
      <c r="K216" s="35">
        <f t="shared" si="8"/>
        <v>0.19200000000000017</v>
      </c>
      <c r="L216" s="47">
        <v>10.492000000000001</v>
      </c>
      <c r="M216" s="68">
        <v>68.623999999999995</v>
      </c>
    </row>
    <row r="217" spans="1:13" x14ac:dyDescent="0.3">
      <c r="A217" s="11" t="s">
        <v>12</v>
      </c>
      <c r="B217" s="11">
        <v>2022</v>
      </c>
      <c r="C217" s="21">
        <v>44847</v>
      </c>
      <c r="D217" s="11" t="s">
        <v>13</v>
      </c>
      <c r="E217" s="47" t="s">
        <v>26</v>
      </c>
      <c r="F217" s="1" t="s">
        <v>27</v>
      </c>
      <c r="G217" s="12">
        <f>(C217-VLOOKUP(E217,Riders!$A$2:$C$213,2,FALSE))/365</f>
        <v>24.394520547945206</v>
      </c>
      <c r="H217" s="1">
        <v>8</v>
      </c>
      <c r="I217" s="47">
        <v>5.1929999999999996</v>
      </c>
      <c r="J217" s="47">
        <f t="shared" si="10"/>
        <v>5.3659999999999997</v>
      </c>
      <c r="K217" s="35">
        <f t="shared" si="8"/>
        <v>0.17300000000000004</v>
      </c>
      <c r="L217" s="47">
        <v>10.558999999999999</v>
      </c>
      <c r="M217" s="68">
        <v>68.188000000000002</v>
      </c>
    </row>
    <row r="218" spans="1:13" x14ac:dyDescent="0.3">
      <c r="A218" s="11" t="s">
        <v>12</v>
      </c>
      <c r="B218" s="11">
        <v>2022</v>
      </c>
      <c r="C218" s="21">
        <v>44847</v>
      </c>
      <c r="D218" s="11" t="s">
        <v>13</v>
      </c>
      <c r="E218" s="1" t="s">
        <v>28</v>
      </c>
      <c r="F218" s="1" t="s">
        <v>29</v>
      </c>
      <c r="G218" s="12">
        <f>(C218-VLOOKUP(E218,Riders!$A$2:$C$213,2,FALSE))/365</f>
        <v>22.8</v>
      </c>
      <c r="H218" s="1">
        <v>9</v>
      </c>
      <c r="I218" s="47">
        <v>5.18</v>
      </c>
      <c r="J218" s="47">
        <f t="shared" si="10"/>
        <v>5.3940000000000001</v>
      </c>
      <c r="K218" s="35">
        <f t="shared" si="8"/>
        <v>0.21400000000000041</v>
      </c>
      <c r="L218" s="47">
        <v>10.574</v>
      </c>
      <c r="M218" s="68">
        <v>68.091999999999999</v>
      </c>
    </row>
    <row r="219" spans="1:13" x14ac:dyDescent="0.3">
      <c r="A219" s="11" t="s">
        <v>12</v>
      </c>
      <c r="B219" s="11">
        <v>2022</v>
      </c>
      <c r="C219" s="21">
        <v>44847</v>
      </c>
      <c r="D219" s="11" t="s">
        <v>13</v>
      </c>
      <c r="E219" s="1" t="s">
        <v>30</v>
      </c>
      <c r="F219" s="1" t="s">
        <v>31</v>
      </c>
      <c r="G219" s="12">
        <f>(C219-VLOOKUP(E219,Riders!$A$2:$C$213,2,FALSE))/365</f>
        <v>26.493150684931507</v>
      </c>
      <c r="H219" s="1">
        <v>10</v>
      </c>
      <c r="I219" s="47">
        <v>5.2249999999999996</v>
      </c>
      <c r="J219" s="47">
        <f t="shared" si="10"/>
        <v>5.3710000000000004</v>
      </c>
      <c r="K219" s="35">
        <f t="shared" si="8"/>
        <v>0.1460000000000008</v>
      </c>
      <c r="L219" s="47">
        <v>10.596</v>
      </c>
      <c r="M219" s="68">
        <v>67.95</v>
      </c>
    </row>
    <row r="220" spans="1:13" x14ac:dyDescent="0.3">
      <c r="A220" s="11" t="s">
        <v>12</v>
      </c>
      <c r="B220" s="11">
        <v>2022</v>
      </c>
      <c r="C220" s="21">
        <v>44847</v>
      </c>
      <c r="D220" s="11" t="s">
        <v>13</v>
      </c>
      <c r="E220" s="1" t="s">
        <v>32</v>
      </c>
      <c r="F220" s="1" t="s">
        <v>17</v>
      </c>
      <c r="G220" s="12">
        <f>(C220-VLOOKUP(E220,Riders!$A$2:$C$213,2,FALSE))/365</f>
        <v>20.219178082191782</v>
      </c>
      <c r="H220" s="1">
        <v>11</v>
      </c>
      <c r="I220" s="47">
        <v>5.2060000000000004</v>
      </c>
      <c r="J220" s="47">
        <f t="shared" si="10"/>
        <v>5.3929999999999998</v>
      </c>
      <c r="K220" s="35">
        <f t="shared" si="8"/>
        <v>0.18699999999999939</v>
      </c>
      <c r="L220" s="47">
        <v>10.599</v>
      </c>
      <c r="M220" s="68">
        <v>67.930999999999997</v>
      </c>
    </row>
    <row r="221" spans="1:13" x14ac:dyDescent="0.3">
      <c r="A221" s="11" t="s">
        <v>12</v>
      </c>
      <c r="B221" s="11">
        <v>2022</v>
      </c>
      <c r="C221" s="21">
        <v>44847</v>
      </c>
      <c r="D221" s="11" t="s">
        <v>13</v>
      </c>
      <c r="E221" s="1" t="s">
        <v>33</v>
      </c>
      <c r="F221" s="1" t="s">
        <v>27</v>
      </c>
      <c r="G221" s="12">
        <f>(C221-VLOOKUP(E221,Riders!$A$2:$C$213,2,FALSE))/365</f>
        <v>28.898630136986302</v>
      </c>
      <c r="H221" s="1">
        <v>12</v>
      </c>
      <c r="I221" s="47">
        <v>5.24</v>
      </c>
      <c r="J221" s="47">
        <f t="shared" si="10"/>
        <v>5.3669999999999991</v>
      </c>
      <c r="K221" s="35">
        <f t="shared" si="8"/>
        <v>0.12699999999999889</v>
      </c>
      <c r="L221" s="47">
        <v>10.606999999999999</v>
      </c>
      <c r="M221" s="68">
        <v>67.88</v>
      </c>
    </row>
    <row r="222" spans="1:13" x14ac:dyDescent="0.3">
      <c r="A222" s="11" t="s">
        <v>12</v>
      </c>
      <c r="B222" s="11">
        <v>2022</v>
      </c>
      <c r="C222" s="21">
        <v>44847</v>
      </c>
      <c r="D222" s="11" t="s">
        <v>13</v>
      </c>
      <c r="E222" s="1" t="s">
        <v>34</v>
      </c>
      <c r="F222" s="1" t="s">
        <v>19</v>
      </c>
      <c r="G222" s="12">
        <f>(C222-VLOOKUP(E222,Riders!$A$2:$C$213,2,FALSE))/365</f>
        <v>35.200000000000003</v>
      </c>
      <c r="H222" s="1">
        <v>13</v>
      </c>
      <c r="I222" s="47">
        <v>5.2329999999999997</v>
      </c>
      <c r="J222" s="47">
        <f t="shared" si="10"/>
        <v>5.4029999999999996</v>
      </c>
      <c r="K222" s="35">
        <f t="shared" si="8"/>
        <v>0.16999999999999993</v>
      </c>
      <c r="L222" s="47">
        <v>10.635999999999999</v>
      </c>
      <c r="M222" s="68">
        <v>67.694999999999993</v>
      </c>
    </row>
    <row r="223" spans="1:13" x14ac:dyDescent="0.3">
      <c r="A223" s="11" t="s">
        <v>12</v>
      </c>
      <c r="B223" s="11">
        <v>2022</v>
      </c>
      <c r="C223" s="21">
        <v>44847</v>
      </c>
      <c r="D223" s="11" t="s">
        <v>13</v>
      </c>
      <c r="E223" s="1" t="s">
        <v>35</v>
      </c>
      <c r="F223" s="1" t="s">
        <v>36</v>
      </c>
      <c r="G223" s="12">
        <f>(C223-VLOOKUP(E223,Riders!$A$2:$C$213,2,FALSE))/365</f>
        <v>24.517808219178082</v>
      </c>
      <c r="H223" s="1">
        <v>14</v>
      </c>
      <c r="I223" s="47">
        <v>5.2930000000000001</v>
      </c>
      <c r="J223" s="47">
        <f t="shared" si="10"/>
        <v>5.3839999999999995</v>
      </c>
      <c r="K223" s="35">
        <f t="shared" si="8"/>
        <v>9.0999999999999304E-2</v>
      </c>
      <c r="L223" s="47">
        <v>10.677</v>
      </c>
      <c r="M223" s="68">
        <v>67.435000000000002</v>
      </c>
    </row>
    <row r="224" spans="1:13" x14ac:dyDescent="0.3">
      <c r="A224" s="11" t="s">
        <v>12</v>
      </c>
      <c r="B224" s="11">
        <v>2022</v>
      </c>
      <c r="C224" s="21">
        <v>44847</v>
      </c>
      <c r="D224" s="11" t="s">
        <v>13</v>
      </c>
      <c r="E224" s="1" t="s">
        <v>37</v>
      </c>
      <c r="F224" s="1" t="s">
        <v>38</v>
      </c>
      <c r="G224" s="12">
        <f>(C224-VLOOKUP(E224,Riders!$A$2:$C$213,2,FALSE))/365</f>
        <v>17.512328767123286</v>
      </c>
      <c r="H224" s="1">
        <v>15</v>
      </c>
      <c r="I224" s="47">
        <v>5.298</v>
      </c>
      <c r="J224" s="47">
        <f t="shared" si="10"/>
        <v>5.3989999999999991</v>
      </c>
      <c r="K224" s="35">
        <f t="shared" si="8"/>
        <v>0.10099999999999909</v>
      </c>
      <c r="L224" s="47">
        <v>10.696999999999999</v>
      </c>
      <c r="M224" s="68">
        <v>67.308999999999997</v>
      </c>
    </row>
    <row r="225" spans="1:13" x14ac:dyDescent="0.3">
      <c r="A225" s="11" t="s">
        <v>12</v>
      </c>
      <c r="B225" s="11">
        <v>2022</v>
      </c>
      <c r="C225" s="21">
        <v>44847</v>
      </c>
      <c r="D225" s="11" t="s">
        <v>13</v>
      </c>
      <c r="E225" s="1" t="s">
        <v>39</v>
      </c>
      <c r="F225" s="1" t="s">
        <v>40</v>
      </c>
      <c r="G225" s="12">
        <f>(C225-VLOOKUP(E225,Riders!$A$2:$C$213,2,FALSE))/365</f>
        <v>28.175342465753424</v>
      </c>
      <c r="H225" s="1">
        <v>16</v>
      </c>
      <c r="I225" s="47">
        <v>5.2889999999999997</v>
      </c>
      <c r="J225" s="47">
        <f t="shared" si="10"/>
        <v>5.4450000000000003</v>
      </c>
      <c r="K225" s="35">
        <f t="shared" ref="K225:K288" si="11">J225-I225</f>
        <v>0.15600000000000058</v>
      </c>
      <c r="L225" s="47">
        <v>10.734</v>
      </c>
      <c r="M225" s="68">
        <v>67.076999999999998</v>
      </c>
    </row>
    <row r="226" spans="1:13" x14ac:dyDescent="0.3">
      <c r="A226" s="11" t="s">
        <v>12</v>
      </c>
      <c r="B226" s="11">
        <v>2022</v>
      </c>
      <c r="C226" s="21">
        <v>44847</v>
      </c>
      <c r="D226" s="11" t="s">
        <v>13</v>
      </c>
      <c r="E226" s="1" t="s">
        <v>41</v>
      </c>
      <c r="F226" s="1" t="s">
        <v>27</v>
      </c>
      <c r="G226" s="12">
        <f>(C226-VLOOKUP(E226,Riders!$A$2:$C$213,2,FALSE))/365</f>
        <v>26.994520547945207</v>
      </c>
      <c r="H226" s="1">
        <v>17</v>
      </c>
      <c r="I226" s="47">
        <v>5.3179999999999996</v>
      </c>
      <c r="J226" s="47">
        <f t="shared" si="10"/>
        <v>5.5020000000000007</v>
      </c>
      <c r="K226" s="35">
        <f t="shared" si="11"/>
        <v>0.18400000000000105</v>
      </c>
      <c r="L226" s="47">
        <v>10.82</v>
      </c>
      <c r="M226" s="68">
        <v>66.543000000000006</v>
      </c>
    </row>
    <row r="227" spans="1:13" x14ac:dyDescent="0.3">
      <c r="A227" s="11" t="s">
        <v>12</v>
      </c>
      <c r="B227" s="11">
        <v>2022</v>
      </c>
      <c r="C227" s="21">
        <v>44847</v>
      </c>
      <c r="D227" s="11" t="s">
        <v>13</v>
      </c>
      <c r="E227" s="1" t="s">
        <v>42</v>
      </c>
      <c r="F227" s="1" t="s">
        <v>40</v>
      </c>
      <c r="G227" s="12">
        <f>(C227-VLOOKUP(E227,Riders!$A$2:$C$213,2,FALSE))/365</f>
        <v>23.865753424657534</v>
      </c>
      <c r="H227" s="1">
        <v>18</v>
      </c>
      <c r="I227" s="47">
        <v>5.33</v>
      </c>
      <c r="J227" s="47">
        <f t="shared" si="10"/>
        <v>5.5190000000000001</v>
      </c>
      <c r="K227" s="35">
        <f t="shared" si="11"/>
        <v>0.18900000000000006</v>
      </c>
      <c r="L227" s="47">
        <v>10.849</v>
      </c>
      <c r="M227" s="68">
        <v>66.366</v>
      </c>
    </row>
    <row r="228" spans="1:13" x14ac:dyDescent="0.3">
      <c r="A228" s="11" t="s">
        <v>12</v>
      </c>
      <c r="B228" s="11">
        <v>2022</v>
      </c>
      <c r="C228" s="21">
        <v>44847</v>
      </c>
      <c r="D228" s="11" t="s">
        <v>13</v>
      </c>
      <c r="E228" s="1" t="s">
        <v>43</v>
      </c>
      <c r="F228" s="1" t="s">
        <v>44</v>
      </c>
      <c r="G228" s="12">
        <f>(C228-VLOOKUP(E228,Riders!$A$2:$C$213,2,FALSE))/365</f>
        <v>29.901369863013699</v>
      </c>
      <c r="H228" s="1">
        <v>19</v>
      </c>
      <c r="I228" s="47">
        <v>5.3639999999999999</v>
      </c>
      <c r="J228" s="47">
        <f t="shared" si="10"/>
        <v>5.4899999999999993</v>
      </c>
      <c r="K228" s="35">
        <f t="shared" si="11"/>
        <v>0.12599999999999945</v>
      </c>
      <c r="L228" s="47">
        <v>10.853999999999999</v>
      </c>
      <c r="M228" s="68">
        <v>66.334999999999994</v>
      </c>
    </row>
    <row r="229" spans="1:13" x14ac:dyDescent="0.3">
      <c r="A229" s="11" t="s">
        <v>12</v>
      </c>
      <c r="B229" s="11">
        <v>2022</v>
      </c>
      <c r="C229" s="21">
        <v>44847</v>
      </c>
      <c r="D229" s="11" t="s">
        <v>13</v>
      </c>
      <c r="E229" s="1" t="s">
        <v>45</v>
      </c>
      <c r="F229" s="1" t="s">
        <v>40</v>
      </c>
      <c r="G229" s="12">
        <f>(C229-VLOOKUP(E229,Riders!$A$2:$C$213,2,FALSE))/365</f>
        <v>31.641095890410959</v>
      </c>
      <c r="H229" s="1">
        <v>20</v>
      </c>
      <c r="I229" s="47">
        <v>5.3639999999999999</v>
      </c>
      <c r="J229" s="47">
        <f t="shared" si="10"/>
        <v>5.5480000000000009</v>
      </c>
      <c r="K229" s="35">
        <f t="shared" si="11"/>
        <v>0.18400000000000105</v>
      </c>
      <c r="L229" s="47">
        <v>10.912000000000001</v>
      </c>
      <c r="M229" s="68">
        <v>65.981999999999999</v>
      </c>
    </row>
    <row r="230" spans="1:13" x14ac:dyDescent="0.3">
      <c r="A230" s="11" t="s">
        <v>12</v>
      </c>
      <c r="B230" s="11">
        <v>2022</v>
      </c>
      <c r="C230" s="21">
        <v>44847</v>
      </c>
      <c r="D230" s="11" t="s">
        <v>13</v>
      </c>
      <c r="E230" s="1" t="s">
        <v>46</v>
      </c>
      <c r="F230" s="1" t="s">
        <v>47</v>
      </c>
      <c r="G230" s="12">
        <f>(C230-VLOOKUP(E230,Riders!$A$2:$C$213,2,FALSE))/365</f>
        <v>22.326027397260273</v>
      </c>
      <c r="H230" s="1">
        <v>21</v>
      </c>
      <c r="I230" s="47">
        <v>5.3849999999999998</v>
      </c>
      <c r="J230" s="47">
        <f t="shared" si="10"/>
        <v>5.5410000000000004</v>
      </c>
      <c r="K230" s="35">
        <f t="shared" si="11"/>
        <v>0.15600000000000058</v>
      </c>
      <c r="L230" s="47">
        <v>10.926</v>
      </c>
      <c r="M230" s="68">
        <v>65.897999999999996</v>
      </c>
    </row>
    <row r="231" spans="1:13" x14ac:dyDescent="0.3">
      <c r="A231" s="11" t="s">
        <v>12</v>
      </c>
      <c r="B231" s="11">
        <v>2022</v>
      </c>
      <c r="C231" s="21">
        <v>44847</v>
      </c>
      <c r="D231" s="11" t="s">
        <v>13</v>
      </c>
      <c r="E231" s="3" t="s">
        <v>48</v>
      </c>
      <c r="F231" s="1" t="s">
        <v>49</v>
      </c>
      <c r="G231" s="12" t="e">
        <f>(C231-VLOOKUP(E231,Riders!$A$2:$C$213,2,FALSE))/365</f>
        <v>#N/A</v>
      </c>
      <c r="H231" s="1">
        <v>22</v>
      </c>
      <c r="I231" s="47">
        <v>5.3860000000000001</v>
      </c>
      <c r="J231" s="47">
        <f t="shared" si="10"/>
        <v>5.5539999999999994</v>
      </c>
      <c r="K231" s="35">
        <f t="shared" si="11"/>
        <v>0.16799999999999926</v>
      </c>
      <c r="L231" s="47">
        <v>10.94</v>
      </c>
      <c r="M231" s="68">
        <v>65.813999999999993</v>
      </c>
    </row>
    <row r="232" spans="1:13" x14ac:dyDescent="0.3">
      <c r="A232" s="11" t="s">
        <v>12</v>
      </c>
      <c r="B232" s="11">
        <v>2022</v>
      </c>
      <c r="C232" s="21">
        <v>44847</v>
      </c>
      <c r="D232" s="11" t="s">
        <v>13</v>
      </c>
      <c r="E232" s="1" t="s">
        <v>50</v>
      </c>
      <c r="F232" s="1" t="s">
        <v>51</v>
      </c>
      <c r="G232" s="12">
        <f>(C232-VLOOKUP(E232,Riders!$A$2:$C$213,2,FALSE))/365</f>
        <v>26.021917808219179</v>
      </c>
      <c r="H232" s="1">
        <v>23</v>
      </c>
      <c r="I232" s="47">
        <v>5.3949999999999996</v>
      </c>
      <c r="J232" s="47">
        <f t="shared" si="10"/>
        <v>5.58</v>
      </c>
      <c r="K232" s="35">
        <f t="shared" si="11"/>
        <v>0.1850000000000005</v>
      </c>
      <c r="L232" s="47">
        <v>10.975</v>
      </c>
      <c r="M232" s="68">
        <v>65.603999999999999</v>
      </c>
    </row>
    <row r="233" spans="1:13" x14ac:dyDescent="0.3">
      <c r="A233" s="11" t="s">
        <v>12</v>
      </c>
      <c r="B233" s="11">
        <v>2022</v>
      </c>
      <c r="C233" s="21">
        <v>44847</v>
      </c>
      <c r="D233" s="11" t="s">
        <v>13</v>
      </c>
      <c r="E233" s="1" t="s">
        <v>52</v>
      </c>
      <c r="F233" s="1" t="s">
        <v>53</v>
      </c>
      <c r="G233" s="12">
        <f>(C233-VLOOKUP(E233,Riders!$A$2:$C$213,2,FALSE))/365</f>
        <v>25.594520547945205</v>
      </c>
      <c r="H233" s="1">
        <v>24</v>
      </c>
      <c r="I233" s="47">
        <v>5.3680000000000003</v>
      </c>
      <c r="J233" s="47">
        <f t="shared" si="10"/>
        <v>5.6419999999999995</v>
      </c>
      <c r="K233" s="35">
        <f t="shared" si="11"/>
        <v>0.27399999999999913</v>
      </c>
      <c r="L233" s="47">
        <v>11.01</v>
      </c>
      <c r="M233" s="68">
        <v>65.394999999999996</v>
      </c>
    </row>
    <row r="234" spans="1:13" x14ac:dyDescent="0.3">
      <c r="A234" s="11" t="s">
        <v>12</v>
      </c>
      <c r="B234" s="11">
        <v>2022</v>
      </c>
      <c r="C234" s="21">
        <v>44847</v>
      </c>
      <c r="D234" s="11" t="s">
        <v>13</v>
      </c>
      <c r="E234" s="1" t="s">
        <v>54</v>
      </c>
      <c r="F234" s="1" t="s">
        <v>44</v>
      </c>
      <c r="G234" s="12">
        <f>(C234-VLOOKUP(E234,Riders!$A$2:$C$213,2,FALSE))/365</f>
        <v>25.306849315068494</v>
      </c>
      <c r="H234" s="1">
        <v>25</v>
      </c>
      <c r="I234" s="47">
        <v>5.45</v>
      </c>
      <c r="J234" s="47">
        <f t="shared" si="10"/>
        <v>5.6149999999999993</v>
      </c>
      <c r="K234" s="35">
        <f t="shared" si="11"/>
        <v>0.16499999999999915</v>
      </c>
      <c r="L234" s="47">
        <v>11.065</v>
      </c>
      <c r="M234" s="68">
        <v>65.069999999999993</v>
      </c>
    </row>
    <row r="235" spans="1:13" x14ac:dyDescent="0.3">
      <c r="A235" s="11" t="s">
        <v>12</v>
      </c>
      <c r="B235" s="11">
        <v>2022</v>
      </c>
      <c r="C235" s="21">
        <v>44847</v>
      </c>
      <c r="D235" s="11" t="s">
        <v>13</v>
      </c>
      <c r="E235" s="1" t="s">
        <v>55</v>
      </c>
      <c r="F235" s="1" t="s">
        <v>56</v>
      </c>
      <c r="G235" s="12">
        <f>(C235-VLOOKUP(E235,Riders!$A$2:$C$213,2,FALSE))/365</f>
        <v>33.452054794520549</v>
      </c>
      <c r="H235" s="1">
        <v>26</v>
      </c>
      <c r="I235" s="47">
        <v>5.4109999999999996</v>
      </c>
      <c r="J235" s="47">
        <f t="shared" si="10"/>
        <v>5.668000000000001</v>
      </c>
      <c r="K235" s="35">
        <f t="shared" si="11"/>
        <v>0.25700000000000145</v>
      </c>
      <c r="L235" s="47">
        <v>11.079000000000001</v>
      </c>
      <c r="M235" s="68">
        <v>64.988</v>
      </c>
    </row>
    <row r="236" spans="1:13" x14ac:dyDescent="0.3">
      <c r="A236" s="11" t="s">
        <v>12</v>
      </c>
      <c r="B236" s="11">
        <v>2022</v>
      </c>
      <c r="C236" s="21">
        <v>44847</v>
      </c>
      <c r="D236" s="11" t="s">
        <v>13</v>
      </c>
      <c r="E236" s="1" t="s">
        <v>57</v>
      </c>
      <c r="F236" s="1" t="s">
        <v>47</v>
      </c>
      <c r="G236" s="12">
        <f>(C236-VLOOKUP(E236,Riders!$A$2:$C$213,2,FALSE))/365</f>
        <v>22.706849315068492</v>
      </c>
      <c r="H236" s="1">
        <v>27</v>
      </c>
      <c r="I236" s="47">
        <v>5.47</v>
      </c>
      <c r="J236" s="47">
        <f t="shared" si="10"/>
        <v>5.6190000000000007</v>
      </c>
      <c r="K236" s="35">
        <f t="shared" si="11"/>
        <v>0.14900000000000091</v>
      </c>
      <c r="L236" s="47">
        <v>11.089</v>
      </c>
      <c r="M236" s="68">
        <v>64.929000000000002</v>
      </c>
    </row>
    <row r="237" spans="1:13" x14ac:dyDescent="0.3">
      <c r="A237" s="11" t="s">
        <v>12</v>
      </c>
      <c r="B237" s="11">
        <v>2022</v>
      </c>
      <c r="C237" s="21">
        <v>44847</v>
      </c>
      <c r="D237" s="11" t="s">
        <v>13</v>
      </c>
      <c r="E237" s="1" t="s">
        <v>58</v>
      </c>
      <c r="F237" s="1" t="s">
        <v>59</v>
      </c>
      <c r="G237" s="12">
        <f>(C237-VLOOKUP(E237,Riders!$A$2:$C$213,2,FALSE))/365</f>
        <v>24.745205479452054</v>
      </c>
      <c r="H237" s="1">
        <v>28</v>
      </c>
      <c r="I237" s="47">
        <v>5.4619999999999997</v>
      </c>
      <c r="J237" s="47">
        <f t="shared" si="10"/>
        <v>5.6869999999999994</v>
      </c>
      <c r="K237" s="35">
        <f t="shared" si="11"/>
        <v>0.22499999999999964</v>
      </c>
      <c r="L237" s="47">
        <v>11.148999999999999</v>
      </c>
      <c r="M237" s="68">
        <v>64.58</v>
      </c>
    </row>
    <row r="238" spans="1:13" x14ac:dyDescent="0.3">
      <c r="A238" s="11" t="s">
        <v>12</v>
      </c>
      <c r="B238" s="11">
        <v>2022</v>
      </c>
      <c r="C238" s="21">
        <v>44847</v>
      </c>
      <c r="D238" s="11" t="s">
        <v>13</v>
      </c>
      <c r="E238" s="1" t="s">
        <v>60</v>
      </c>
      <c r="F238" s="1" t="s">
        <v>61</v>
      </c>
      <c r="G238" s="12">
        <f>(C238-VLOOKUP(E238,Riders!$A$2:$C$213,2,FALSE))/365</f>
        <v>34.243835616438353</v>
      </c>
      <c r="H238" s="1">
        <v>29</v>
      </c>
      <c r="I238" s="47">
        <v>5.4749999999999996</v>
      </c>
      <c r="J238" s="47">
        <f t="shared" si="10"/>
        <v>5.6780000000000008</v>
      </c>
      <c r="K238" s="35">
        <f t="shared" si="11"/>
        <v>0.20300000000000118</v>
      </c>
      <c r="L238" s="47">
        <v>11.153</v>
      </c>
      <c r="M238" s="68">
        <v>64.557000000000002</v>
      </c>
    </row>
    <row r="239" spans="1:13" x14ac:dyDescent="0.3">
      <c r="A239" s="11" t="s">
        <v>12</v>
      </c>
      <c r="B239" s="11">
        <v>2022</v>
      </c>
      <c r="C239" s="21">
        <v>44847</v>
      </c>
      <c r="D239" s="11" t="s">
        <v>13</v>
      </c>
      <c r="E239" s="1" t="s">
        <v>62</v>
      </c>
      <c r="F239" s="1" t="s">
        <v>63</v>
      </c>
      <c r="G239" s="12">
        <f>(C239-VLOOKUP(E239,Riders!$A$2:$C$213,2,FALSE))/365</f>
        <v>25.18082191780822</v>
      </c>
      <c r="H239" s="1">
        <v>30</v>
      </c>
      <c r="I239" s="47">
        <v>5.4939999999999998</v>
      </c>
      <c r="J239" s="47">
        <f t="shared" si="10"/>
        <v>5.7320000000000011</v>
      </c>
      <c r="K239" s="35">
        <f t="shared" si="11"/>
        <v>0.23800000000000132</v>
      </c>
      <c r="L239" s="47">
        <v>11.226000000000001</v>
      </c>
      <c r="M239" s="68">
        <v>64.137</v>
      </c>
    </row>
    <row r="240" spans="1:13" x14ac:dyDescent="0.3">
      <c r="A240" s="11" t="s">
        <v>12</v>
      </c>
      <c r="B240" s="11">
        <v>2022</v>
      </c>
      <c r="C240" s="21">
        <v>44847</v>
      </c>
      <c r="D240" s="11" t="s">
        <v>13</v>
      </c>
      <c r="E240" s="1" t="s">
        <v>64</v>
      </c>
      <c r="F240" s="1" t="s">
        <v>65</v>
      </c>
      <c r="G240" s="12">
        <f>(C240-VLOOKUP(E240,Riders!$A$2:$C$213,2,FALSE))/365</f>
        <v>21.805479452054794</v>
      </c>
      <c r="H240" s="1">
        <v>31</v>
      </c>
      <c r="I240" s="47">
        <v>5.5579999999999998</v>
      </c>
      <c r="J240" s="47">
        <f t="shared" si="10"/>
        <v>5.7870000000000008</v>
      </c>
      <c r="K240" s="35">
        <f t="shared" si="11"/>
        <v>0.22900000000000098</v>
      </c>
      <c r="L240" s="47">
        <v>11.345000000000001</v>
      </c>
      <c r="M240" s="68">
        <v>63.463999999999999</v>
      </c>
    </row>
    <row r="241" spans="1:13" x14ac:dyDescent="0.3">
      <c r="A241" s="11" t="s">
        <v>12</v>
      </c>
      <c r="B241" s="11">
        <v>2022</v>
      </c>
      <c r="C241" s="21">
        <v>44847</v>
      </c>
      <c r="D241" s="11" t="s">
        <v>13</v>
      </c>
      <c r="E241" s="1" t="s">
        <v>66</v>
      </c>
      <c r="F241" s="1" t="s">
        <v>67</v>
      </c>
      <c r="G241" s="12">
        <f>(C241-VLOOKUP(E241,Riders!$A$2:$C$213,2,FALSE))/365</f>
        <v>19.956164383561642</v>
      </c>
      <c r="H241" s="1">
        <v>32</v>
      </c>
      <c r="I241" s="47">
        <v>5.5839999999999996</v>
      </c>
      <c r="J241" s="47">
        <f t="shared" si="10"/>
        <v>5.8010000000000002</v>
      </c>
      <c r="K241" s="35">
        <f t="shared" si="11"/>
        <v>0.21700000000000053</v>
      </c>
      <c r="L241" s="47">
        <v>11.385</v>
      </c>
      <c r="M241" s="68">
        <v>63.241</v>
      </c>
    </row>
    <row r="242" spans="1:13" x14ac:dyDescent="0.3">
      <c r="A242" s="11" t="s">
        <v>12</v>
      </c>
      <c r="B242" s="11">
        <v>2022</v>
      </c>
      <c r="C242" s="21">
        <v>44847</v>
      </c>
      <c r="D242" s="11" t="s">
        <v>13</v>
      </c>
      <c r="E242" s="1" t="s">
        <v>68</v>
      </c>
      <c r="F242" s="1" t="s">
        <v>67</v>
      </c>
      <c r="G242" s="12">
        <f>(C242-VLOOKUP(E242,Riders!$A$2:$C$213,2,FALSE))/365</f>
        <v>18.980821917808218</v>
      </c>
      <c r="H242" s="1">
        <v>33</v>
      </c>
      <c r="I242" s="47">
        <v>5.7130000000000001</v>
      </c>
      <c r="J242" s="47">
        <f t="shared" si="10"/>
        <v>5.851</v>
      </c>
      <c r="K242" s="35">
        <f t="shared" si="11"/>
        <v>0.1379999999999999</v>
      </c>
      <c r="L242" s="47">
        <v>11.564</v>
      </c>
      <c r="M242" s="68">
        <v>62.262</v>
      </c>
    </row>
    <row r="243" spans="1:13" x14ac:dyDescent="0.3">
      <c r="A243" s="11" t="s">
        <v>12</v>
      </c>
      <c r="B243" s="11">
        <v>2022</v>
      </c>
      <c r="C243" s="21">
        <v>44847</v>
      </c>
      <c r="D243" s="11" t="s">
        <v>13</v>
      </c>
      <c r="E243" s="1" t="s">
        <v>69</v>
      </c>
      <c r="F243" s="1" t="s">
        <v>70</v>
      </c>
      <c r="G243" s="12">
        <f>(C243-VLOOKUP(E243,Riders!$A$2:$C$213,2,FALSE))/365</f>
        <v>29.112328767123287</v>
      </c>
      <c r="H243" s="1">
        <v>34</v>
      </c>
      <c r="I243" s="47">
        <v>6.4779999999999998</v>
      </c>
      <c r="J243" s="47">
        <f t="shared" si="10"/>
        <v>6.4909999999999997</v>
      </c>
      <c r="K243" s="35">
        <f t="shared" si="11"/>
        <v>1.2999999999999901E-2</v>
      </c>
      <c r="L243" s="47">
        <v>12.968999999999999</v>
      </c>
      <c r="M243" s="68">
        <v>55.517000000000003</v>
      </c>
    </row>
    <row r="244" spans="1:13" x14ac:dyDescent="0.3">
      <c r="A244" s="4" t="s">
        <v>71</v>
      </c>
      <c r="B244" s="4">
        <v>2022</v>
      </c>
      <c r="C244" s="5">
        <v>44750</v>
      </c>
      <c r="D244" s="4" t="s">
        <v>72</v>
      </c>
      <c r="E244" s="51" t="s">
        <v>16</v>
      </c>
      <c r="F244" s="4" t="s">
        <v>17</v>
      </c>
      <c r="G244" s="13">
        <f>(C244-VLOOKUP(E244,Riders!$A$2:$C$213,2,FALSE))/365</f>
        <v>23.213698630136985</v>
      </c>
      <c r="H244" s="4">
        <v>1</v>
      </c>
      <c r="I244">
        <v>5.3019999999999996</v>
      </c>
      <c r="J244">
        <v>5.2640000000000002</v>
      </c>
      <c r="K244" s="35">
        <f t="shared" si="11"/>
        <v>-3.7999999999999368E-2</v>
      </c>
      <c r="L244">
        <f t="shared" ref="L244:L269" si="12">I244+J244</f>
        <v>10.565999999999999</v>
      </c>
      <c r="M244" s="109">
        <v>68.143000000000001</v>
      </c>
    </row>
    <row r="245" spans="1:13" x14ac:dyDescent="0.3">
      <c r="A245" s="4" t="s">
        <v>71</v>
      </c>
      <c r="B245" s="4">
        <v>2022</v>
      </c>
      <c r="C245" s="5">
        <v>44750</v>
      </c>
      <c r="D245" s="4" t="s">
        <v>72</v>
      </c>
      <c r="E245" s="4" t="s">
        <v>20</v>
      </c>
      <c r="F245" s="4" t="s">
        <v>21</v>
      </c>
      <c r="G245" s="13">
        <f>(C245-VLOOKUP(E245,Riders!$A$2:$C$213,2,FALSE))/365</f>
        <v>26.923287671232877</v>
      </c>
      <c r="H245" s="4">
        <v>2</v>
      </c>
      <c r="I245">
        <v>5.2640000000000002</v>
      </c>
      <c r="J245">
        <v>5.3929999999999998</v>
      </c>
      <c r="K245" s="35">
        <f t="shared" si="11"/>
        <v>0.12899999999999956</v>
      </c>
      <c r="L245">
        <f t="shared" si="12"/>
        <v>10.657</v>
      </c>
      <c r="M245" s="109">
        <v>67.561000000000007</v>
      </c>
    </row>
    <row r="246" spans="1:13" x14ac:dyDescent="0.3">
      <c r="A246" s="4" t="s">
        <v>71</v>
      </c>
      <c r="B246" s="4">
        <v>2022</v>
      </c>
      <c r="C246" s="5">
        <v>44750</v>
      </c>
      <c r="D246" s="4" t="s">
        <v>72</v>
      </c>
      <c r="E246" s="1" t="s">
        <v>34</v>
      </c>
      <c r="F246" s="4" t="s">
        <v>74</v>
      </c>
      <c r="G246" s="13">
        <f>(C246-VLOOKUP(E246,Riders!$A$2:$C$213,2,FALSE))/365</f>
        <v>34.934246575342463</v>
      </c>
      <c r="H246" s="4">
        <v>3</v>
      </c>
      <c r="I246">
        <v>5.2969999999999997</v>
      </c>
      <c r="J246">
        <v>5.4</v>
      </c>
      <c r="K246" s="35">
        <f t="shared" si="11"/>
        <v>0.10300000000000065</v>
      </c>
      <c r="L246">
        <f t="shared" si="12"/>
        <v>10.696999999999999</v>
      </c>
      <c r="M246" s="109">
        <v>67.308999999999997</v>
      </c>
    </row>
    <row r="247" spans="1:13" x14ac:dyDescent="0.3">
      <c r="A247" s="4" t="s">
        <v>71</v>
      </c>
      <c r="B247" s="4">
        <v>2022</v>
      </c>
      <c r="C247" s="5">
        <v>44750</v>
      </c>
      <c r="D247" s="4" t="s">
        <v>72</v>
      </c>
      <c r="E247" s="4" t="s">
        <v>37</v>
      </c>
      <c r="F247" s="4" t="s">
        <v>38</v>
      </c>
      <c r="G247" s="13">
        <f>(C247-VLOOKUP(E247,Riders!$A$2:$C$213,2,FALSE))/365</f>
        <v>17.246575342465754</v>
      </c>
      <c r="H247" s="4">
        <v>4</v>
      </c>
      <c r="I247">
        <v>5.3170000000000002</v>
      </c>
      <c r="J247">
        <v>5.4089999999999998</v>
      </c>
      <c r="K247" s="35">
        <f t="shared" si="11"/>
        <v>9.1999999999999638E-2</v>
      </c>
      <c r="L247">
        <f t="shared" si="12"/>
        <v>10.725999999999999</v>
      </c>
      <c r="M247" s="109">
        <v>67.126999999999995</v>
      </c>
    </row>
    <row r="248" spans="1:13" x14ac:dyDescent="0.3">
      <c r="A248" s="4" t="s">
        <v>71</v>
      </c>
      <c r="B248" s="4">
        <v>2022</v>
      </c>
      <c r="C248" s="5">
        <v>44750</v>
      </c>
      <c r="D248" s="4" t="s">
        <v>72</v>
      </c>
      <c r="E248" s="4" t="s">
        <v>28</v>
      </c>
      <c r="F248" s="4" t="s">
        <v>29</v>
      </c>
      <c r="G248" s="13">
        <f>(C248-VLOOKUP(E248,Riders!$A$2:$C$213,2,FALSE))/365</f>
        <v>22.534246575342465</v>
      </c>
      <c r="H248" s="4">
        <v>5</v>
      </c>
      <c r="I248">
        <v>5.2960000000000003</v>
      </c>
      <c r="J248">
        <v>5.4359999999999999</v>
      </c>
      <c r="K248" s="35">
        <f t="shared" si="11"/>
        <v>0.13999999999999968</v>
      </c>
      <c r="L248">
        <f t="shared" si="12"/>
        <v>10.731999999999999</v>
      </c>
      <c r="M248" s="109">
        <v>67.088999999999999</v>
      </c>
    </row>
    <row r="249" spans="1:13" x14ac:dyDescent="0.3">
      <c r="A249" s="4" t="s">
        <v>71</v>
      </c>
      <c r="B249" s="4">
        <v>2022</v>
      </c>
      <c r="C249" s="5">
        <v>44750</v>
      </c>
      <c r="D249" s="4" t="s">
        <v>72</v>
      </c>
      <c r="E249" s="1" t="s">
        <v>18</v>
      </c>
      <c r="F249" s="4" t="s">
        <v>19</v>
      </c>
      <c r="G249" s="13">
        <f>(C249-VLOOKUP(E249,Riders!$A$2:$C$213,2,FALSE))/365</f>
        <v>24.126027397260273</v>
      </c>
      <c r="H249" s="4">
        <v>6</v>
      </c>
      <c r="I249">
        <v>5.3150000000000004</v>
      </c>
      <c r="J249">
        <v>5.4249999999999998</v>
      </c>
      <c r="K249" s="35">
        <f t="shared" si="11"/>
        <v>0.10999999999999943</v>
      </c>
      <c r="L249">
        <f t="shared" si="12"/>
        <v>10.74</v>
      </c>
      <c r="M249" s="109">
        <v>67.039000000000001</v>
      </c>
    </row>
    <row r="250" spans="1:13" x14ac:dyDescent="0.3">
      <c r="A250" s="4" t="s">
        <v>71</v>
      </c>
      <c r="B250" s="4">
        <v>2022</v>
      </c>
      <c r="C250" s="5">
        <v>44750</v>
      </c>
      <c r="D250" s="4" t="s">
        <v>72</v>
      </c>
      <c r="E250" s="4" t="s">
        <v>75</v>
      </c>
      <c r="F250" s="4" t="s">
        <v>76</v>
      </c>
      <c r="G250" s="13">
        <f>(C250-VLOOKUP(E250,Riders!$A$2:$C$213,2,FALSE))/365</f>
        <v>23.331506849315069</v>
      </c>
      <c r="H250" s="4">
        <v>7</v>
      </c>
      <c r="I250">
        <v>5.3310000000000004</v>
      </c>
      <c r="J250">
        <v>5.4260000000000002</v>
      </c>
      <c r="K250" s="35">
        <f t="shared" si="11"/>
        <v>9.4999999999999751E-2</v>
      </c>
      <c r="L250">
        <f t="shared" si="12"/>
        <v>10.757000000000001</v>
      </c>
      <c r="M250" s="109">
        <v>66.933000000000007</v>
      </c>
    </row>
    <row r="251" spans="1:13" x14ac:dyDescent="0.3">
      <c r="A251" s="4" t="s">
        <v>71</v>
      </c>
      <c r="B251" s="4">
        <v>2022</v>
      </c>
      <c r="C251" s="5">
        <v>44750</v>
      </c>
      <c r="D251" s="4" t="s">
        <v>72</v>
      </c>
      <c r="E251" s="4" t="s">
        <v>77</v>
      </c>
      <c r="F251" s="4" t="s">
        <v>19</v>
      </c>
      <c r="G251" s="13">
        <f>(C251-VLOOKUP(E251,Riders!$A$2:$C$213,2,FALSE))/365</f>
        <v>31.161643835616438</v>
      </c>
      <c r="H251" s="4">
        <v>8</v>
      </c>
      <c r="I251">
        <v>5.34</v>
      </c>
      <c r="J251">
        <v>5.4409999999999998</v>
      </c>
      <c r="K251" s="35">
        <f t="shared" si="11"/>
        <v>0.10099999999999998</v>
      </c>
      <c r="L251">
        <f t="shared" si="12"/>
        <v>10.780999999999999</v>
      </c>
      <c r="M251" s="109">
        <v>66.784000000000006</v>
      </c>
    </row>
    <row r="252" spans="1:13" x14ac:dyDescent="0.3">
      <c r="A252" s="4" t="s">
        <v>71</v>
      </c>
      <c r="B252" s="4">
        <v>2022</v>
      </c>
      <c r="C252" s="5">
        <v>44750</v>
      </c>
      <c r="D252" s="4" t="s">
        <v>72</v>
      </c>
      <c r="E252" s="4" t="s">
        <v>32</v>
      </c>
      <c r="F252" s="4" t="s">
        <v>78</v>
      </c>
      <c r="G252" s="13">
        <f>(C252-VLOOKUP(E252,Riders!$A$2:$C$213,2,FALSE))/365</f>
        <v>19.953424657534246</v>
      </c>
      <c r="H252" s="4">
        <v>9</v>
      </c>
      <c r="I252">
        <v>5.32</v>
      </c>
      <c r="J252">
        <v>5.4870000000000001</v>
      </c>
      <c r="K252" s="35">
        <f t="shared" si="11"/>
        <v>0.16699999999999982</v>
      </c>
      <c r="L252">
        <f t="shared" si="12"/>
        <v>10.807</v>
      </c>
      <c r="M252" s="109">
        <v>66.623000000000005</v>
      </c>
    </row>
    <row r="253" spans="1:13" x14ac:dyDescent="0.3">
      <c r="A253" s="4" t="s">
        <v>71</v>
      </c>
      <c r="B253" s="4">
        <v>2022</v>
      </c>
      <c r="C253" s="5">
        <v>44750</v>
      </c>
      <c r="D253" s="4" t="s">
        <v>72</v>
      </c>
      <c r="E253" s="4" t="s">
        <v>41</v>
      </c>
      <c r="F253" s="4" t="s">
        <v>27</v>
      </c>
      <c r="G253" s="13">
        <f>(C253-VLOOKUP(E253,Riders!$A$2:$C$213,2,FALSE))/365</f>
        <v>26.728767123287671</v>
      </c>
      <c r="H253" s="4">
        <v>10</v>
      </c>
      <c r="I253">
        <v>5.3639999999999999</v>
      </c>
      <c r="J253">
        <v>5.4859999999999998</v>
      </c>
      <c r="K253" s="35">
        <f t="shared" si="11"/>
        <v>0.12199999999999989</v>
      </c>
      <c r="L253">
        <f t="shared" si="12"/>
        <v>10.85</v>
      </c>
      <c r="M253" s="109">
        <v>66.358999999999995</v>
      </c>
    </row>
    <row r="254" spans="1:13" x14ac:dyDescent="0.3">
      <c r="A254" s="4" t="s">
        <v>71</v>
      </c>
      <c r="B254" s="4">
        <v>2022</v>
      </c>
      <c r="C254" s="5">
        <v>44750</v>
      </c>
      <c r="D254" s="4" t="s">
        <v>72</v>
      </c>
      <c r="E254" s="4" t="s">
        <v>43</v>
      </c>
      <c r="F254" s="4" t="s">
        <v>44</v>
      </c>
      <c r="G254" s="13">
        <f>(C254-VLOOKUP(E254,Riders!$A$2:$C$213,2,FALSE))/365</f>
        <v>29.635616438356163</v>
      </c>
      <c r="H254" s="4">
        <v>11</v>
      </c>
      <c r="I254">
        <v>5.3680000000000003</v>
      </c>
      <c r="J254">
        <v>5.51</v>
      </c>
      <c r="K254" s="35">
        <f t="shared" si="11"/>
        <v>0.14199999999999946</v>
      </c>
      <c r="L254">
        <f t="shared" si="12"/>
        <v>10.878</v>
      </c>
      <c r="M254" s="109">
        <v>66.188999999999993</v>
      </c>
    </row>
    <row r="255" spans="1:13" x14ac:dyDescent="0.3">
      <c r="A255" s="4" t="s">
        <v>71</v>
      </c>
      <c r="B255" s="4">
        <v>2022</v>
      </c>
      <c r="C255" s="5">
        <v>44750</v>
      </c>
      <c r="D255" s="4" t="s">
        <v>72</v>
      </c>
      <c r="E255" s="4" t="s">
        <v>79</v>
      </c>
      <c r="F255" s="4" t="s">
        <v>65</v>
      </c>
      <c r="G255" s="13">
        <f>(C255-VLOOKUP(E255,Riders!$A$2:$C$213,2,FALSE))/365</f>
        <v>35.180821917808217</v>
      </c>
      <c r="H255" s="4">
        <v>12</v>
      </c>
      <c r="I255">
        <v>5.383</v>
      </c>
      <c r="J255">
        <v>5.548</v>
      </c>
      <c r="K255" s="35">
        <f t="shared" si="11"/>
        <v>0.16500000000000004</v>
      </c>
      <c r="L255">
        <f t="shared" si="12"/>
        <v>10.931000000000001</v>
      </c>
      <c r="M255" s="109">
        <v>65.867999999999995</v>
      </c>
    </row>
    <row r="256" spans="1:13" x14ac:dyDescent="0.3">
      <c r="A256" s="4" t="s">
        <v>71</v>
      </c>
      <c r="B256" s="4">
        <v>2022</v>
      </c>
      <c r="C256" s="5">
        <v>44750</v>
      </c>
      <c r="D256" s="4" t="s">
        <v>72</v>
      </c>
      <c r="E256" s="4" t="s">
        <v>80</v>
      </c>
      <c r="F256" s="4" t="s">
        <v>17</v>
      </c>
      <c r="G256" s="13">
        <f>(C256-VLOOKUP(E256,Riders!$A$2:$C$213,2,FALSE))/365</f>
        <v>20.413698630136988</v>
      </c>
      <c r="H256" s="4">
        <v>13</v>
      </c>
      <c r="I256">
        <v>5.431</v>
      </c>
      <c r="J256">
        <v>5.508</v>
      </c>
      <c r="K256" s="35">
        <f t="shared" si="11"/>
        <v>7.6999999999999957E-2</v>
      </c>
      <c r="L256">
        <f t="shared" si="12"/>
        <v>10.939</v>
      </c>
      <c r="M256" s="109">
        <v>65.819999999999993</v>
      </c>
    </row>
    <row r="257" spans="1:13" x14ac:dyDescent="0.3">
      <c r="A257" s="4" t="s">
        <v>71</v>
      </c>
      <c r="B257" s="4">
        <v>2022</v>
      </c>
      <c r="C257" s="5">
        <v>44750</v>
      </c>
      <c r="D257" s="4" t="s">
        <v>72</v>
      </c>
      <c r="E257" s="4" t="s">
        <v>62</v>
      </c>
      <c r="F257" s="4" t="s">
        <v>63</v>
      </c>
      <c r="G257" s="13">
        <f>(C257-VLOOKUP(E257,Riders!$A$2:$C$213,2,FALSE))/365</f>
        <v>24.915068493150685</v>
      </c>
      <c r="H257" s="4">
        <v>14</v>
      </c>
      <c r="I257">
        <v>5.4290000000000003</v>
      </c>
      <c r="J257">
        <v>5.5229999999999997</v>
      </c>
      <c r="K257" s="35">
        <f t="shared" si="11"/>
        <v>9.3999999999999417E-2</v>
      </c>
      <c r="L257">
        <f t="shared" si="12"/>
        <v>10.952</v>
      </c>
      <c r="M257" s="109">
        <v>65.741</v>
      </c>
    </row>
    <row r="258" spans="1:13" x14ac:dyDescent="0.3">
      <c r="A258" s="4" t="s">
        <v>71</v>
      </c>
      <c r="B258" s="4">
        <v>2022</v>
      </c>
      <c r="C258" s="5">
        <v>44750</v>
      </c>
      <c r="D258" s="4" t="s">
        <v>72</v>
      </c>
      <c r="E258" s="4" t="s">
        <v>55</v>
      </c>
      <c r="F258" s="4" t="s">
        <v>56</v>
      </c>
      <c r="G258" s="13">
        <f>(C258-VLOOKUP(E258,Riders!$A$2:$C$213,2,FALSE))/365</f>
        <v>33.186301369863017</v>
      </c>
      <c r="H258" s="4">
        <v>15</v>
      </c>
      <c r="I258">
        <v>5.4180000000000001</v>
      </c>
      <c r="J258">
        <v>5.6029999999999998</v>
      </c>
      <c r="K258" s="35">
        <f t="shared" si="11"/>
        <v>0.18499999999999961</v>
      </c>
      <c r="L258">
        <f t="shared" si="12"/>
        <v>11.021000000000001</v>
      </c>
      <c r="M258" s="109">
        <v>65.33</v>
      </c>
    </row>
    <row r="259" spans="1:13" x14ac:dyDescent="0.3">
      <c r="A259" s="4" t="s">
        <v>71</v>
      </c>
      <c r="B259" s="4">
        <v>2022</v>
      </c>
      <c r="C259" s="5">
        <v>44750</v>
      </c>
      <c r="D259" s="4" t="s">
        <v>72</v>
      </c>
      <c r="E259" s="4" t="s">
        <v>54</v>
      </c>
      <c r="F259" s="4" t="s">
        <v>44</v>
      </c>
      <c r="G259" s="13">
        <f>(C259-VLOOKUP(E259,Riders!$A$2:$C$213,2,FALSE))/365</f>
        <v>25.041095890410958</v>
      </c>
      <c r="H259" s="4">
        <v>16</v>
      </c>
      <c r="I259">
        <v>5.577</v>
      </c>
      <c r="J259">
        <v>5.5860000000000003</v>
      </c>
      <c r="K259" s="35">
        <f t="shared" si="11"/>
        <v>9.0000000000003411E-3</v>
      </c>
      <c r="L259">
        <f t="shared" si="12"/>
        <v>11.163</v>
      </c>
      <c r="M259" s="109">
        <v>64.498999999999995</v>
      </c>
    </row>
    <row r="260" spans="1:13" x14ac:dyDescent="0.3">
      <c r="A260" s="4" t="s">
        <v>71</v>
      </c>
      <c r="B260" s="4">
        <v>2022</v>
      </c>
      <c r="C260" s="5">
        <v>44750</v>
      </c>
      <c r="D260" s="4" t="s">
        <v>72</v>
      </c>
      <c r="E260" s="51" t="s">
        <v>81</v>
      </c>
      <c r="F260" s="4" t="s">
        <v>38</v>
      </c>
      <c r="G260" s="13">
        <f>(C260-VLOOKUP(E260,Riders!$A$2:$C$213,2,FALSE))/365</f>
        <v>18.882191780821916</v>
      </c>
      <c r="H260" s="4">
        <v>17</v>
      </c>
      <c r="I260">
        <v>5.62</v>
      </c>
      <c r="J260">
        <v>5.641</v>
      </c>
      <c r="K260" s="35">
        <f t="shared" si="11"/>
        <v>2.0999999999999908E-2</v>
      </c>
      <c r="L260">
        <f t="shared" si="12"/>
        <v>11.260999999999999</v>
      </c>
      <c r="M260" s="109">
        <v>63.936999999999998</v>
      </c>
    </row>
    <row r="261" spans="1:13" x14ac:dyDescent="0.3">
      <c r="A261" s="4" t="s">
        <v>71</v>
      </c>
      <c r="B261" s="4">
        <v>2022</v>
      </c>
      <c r="C261" s="5">
        <v>44750</v>
      </c>
      <c r="D261" s="4" t="s">
        <v>72</v>
      </c>
      <c r="E261" s="4" t="s">
        <v>82</v>
      </c>
      <c r="F261" s="4" t="s">
        <v>67</v>
      </c>
      <c r="G261" s="13">
        <f>(C261-VLOOKUP(E261,Riders!$A$2:$C$213,2,FALSE))/365</f>
        <v>29.857534246575341</v>
      </c>
      <c r="H261" s="4">
        <v>18</v>
      </c>
      <c r="I261">
        <v>5.5780000000000003</v>
      </c>
      <c r="J261">
        <v>5.7169999999999996</v>
      </c>
      <c r="K261" s="35">
        <f t="shared" si="11"/>
        <v>0.13899999999999935</v>
      </c>
      <c r="L261">
        <f t="shared" si="12"/>
        <v>11.295</v>
      </c>
      <c r="M261" s="109">
        <v>63.744999999999997</v>
      </c>
    </row>
    <row r="262" spans="1:13" x14ac:dyDescent="0.3">
      <c r="A262" s="4" t="s">
        <v>71</v>
      </c>
      <c r="B262" s="4">
        <v>2022</v>
      </c>
      <c r="C262" s="5">
        <v>44750</v>
      </c>
      <c r="D262" s="4" t="s">
        <v>72</v>
      </c>
      <c r="E262" s="4" t="s">
        <v>83</v>
      </c>
      <c r="F262" s="4" t="s">
        <v>84</v>
      </c>
      <c r="G262" s="13">
        <f>(C262-VLOOKUP(E262,Riders!$A$2:$C$213,2,FALSE))/365</f>
        <v>29.805479452054794</v>
      </c>
      <c r="H262" s="4">
        <v>19</v>
      </c>
      <c r="I262">
        <v>5.6269999999999998</v>
      </c>
      <c r="J262">
        <v>5.7519999999999998</v>
      </c>
      <c r="K262" s="35">
        <f t="shared" si="11"/>
        <v>0.125</v>
      </c>
      <c r="L262">
        <f t="shared" si="12"/>
        <v>11.379</v>
      </c>
      <c r="M262" s="109">
        <v>63.274000000000001</v>
      </c>
    </row>
    <row r="263" spans="1:13" x14ac:dyDescent="0.3">
      <c r="A263" s="4" t="s">
        <v>71</v>
      </c>
      <c r="B263" s="4">
        <v>2022</v>
      </c>
      <c r="C263" s="5">
        <v>44750</v>
      </c>
      <c r="D263" s="4" t="s">
        <v>72</v>
      </c>
      <c r="E263" s="4" t="s">
        <v>85</v>
      </c>
      <c r="F263" s="4" t="s">
        <v>21</v>
      </c>
      <c r="G263" s="13">
        <f>(C263-VLOOKUP(E263,Riders!$A$2:$C$213,2,FALSE))/365</f>
        <v>19.172602739726027</v>
      </c>
      <c r="H263" s="4">
        <v>20</v>
      </c>
      <c r="I263">
        <v>5.6139999999999999</v>
      </c>
      <c r="J263">
        <v>5.774</v>
      </c>
      <c r="K263" s="35">
        <f t="shared" si="11"/>
        <v>0.16000000000000014</v>
      </c>
      <c r="L263">
        <f t="shared" si="12"/>
        <v>11.388</v>
      </c>
      <c r="M263" s="109">
        <v>63.223999999999997</v>
      </c>
    </row>
    <row r="264" spans="1:13" x14ac:dyDescent="0.3">
      <c r="A264" s="4" t="s">
        <v>71</v>
      </c>
      <c r="B264" s="4">
        <v>2022</v>
      </c>
      <c r="C264" s="5">
        <v>44750</v>
      </c>
      <c r="D264" s="4" t="s">
        <v>72</v>
      </c>
      <c r="E264" s="4" t="s">
        <v>60</v>
      </c>
      <c r="F264" s="4" t="s">
        <v>61</v>
      </c>
      <c r="G264" s="13">
        <f>(C264-VLOOKUP(E264,Riders!$A$2:$C$213,2,FALSE))/365</f>
        <v>33.978082191780821</v>
      </c>
      <c r="H264" s="4">
        <v>21</v>
      </c>
      <c r="I264">
        <v>5.641</v>
      </c>
      <c r="J264">
        <v>5.7679999999999998</v>
      </c>
      <c r="K264" s="35">
        <f t="shared" si="11"/>
        <v>0.12699999999999978</v>
      </c>
      <c r="L264">
        <f t="shared" si="12"/>
        <v>11.408999999999999</v>
      </c>
      <c r="M264" s="109">
        <v>63.107999999999997</v>
      </c>
    </row>
    <row r="265" spans="1:13" x14ac:dyDescent="0.3">
      <c r="A265" s="4" t="s">
        <v>71</v>
      </c>
      <c r="B265" s="4">
        <v>2022</v>
      </c>
      <c r="C265" s="5">
        <v>44750</v>
      </c>
      <c r="D265" s="4" t="s">
        <v>72</v>
      </c>
      <c r="E265" s="4" t="s">
        <v>86</v>
      </c>
      <c r="F265" s="4" t="s">
        <v>87</v>
      </c>
      <c r="G265" s="13">
        <f>(C265-VLOOKUP(E265,Riders!$A$2:$C$213,2,FALSE))/365</f>
        <v>21.849315068493151</v>
      </c>
      <c r="H265" s="4">
        <v>22</v>
      </c>
      <c r="I265">
        <v>5.7450000000000001</v>
      </c>
      <c r="J265">
        <v>5.9619999999999997</v>
      </c>
      <c r="K265" s="35">
        <f t="shared" si="11"/>
        <v>0.21699999999999964</v>
      </c>
      <c r="L265">
        <f t="shared" si="12"/>
        <v>11.707000000000001</v>
      </c>
      <c r="M265" s="109">
        <v>61.502000000000002</v>
      </c>
    </row>
    <row r="266" spans="1:13" x14ac:dyDescent="0.3">
      <c r="A266" s="4" t="s">
        <v>71</v>
      </c>
      <c r="B266" s="4">
        <v>2022</v>
      </c>
      <c r="C266" s="5">
        <v>44750</v>
      </c>
      <c r="D266" s="4" t="s">
        <v>72</v>
      </c>
      <c r="E266" s="4" t="s">
        <v>88</v>
      </c>
      <c r="F266" s="4" t="s">
        <v>89</v>
      </c>
      <c r="G266" s="13">
        <f>(C266-VLOOKUP(E266,Riders!$A$2:$C$213,2,FALSE))/365</f>
        <v>19.446575342465753</v>
      </c>
      <c r="H266" s="4">
        <v>23</v>
      </c>
      <c r="I266">
        <v>5.7590000000000003</v>
      </c>
      <c r="J266">
        <v>5.9669999999999996</v>
      </c>
      <c r="K266" s="35">
        <f t="shared" si="11"/>
        <v>0.2079999999999993</v>
      </c>
      <c r="L266">
        <f t="shared" si="12"/>
        <v>11.725999999999999</v>
      </c>
      <c r="M266" s="109">
        <v>61.402000000000001</v>
      </c>
    </row>
    <row r="267" spans="1:13" x14ac:dyDescent="0.3">
      <c r="A267" s="4" t="s">
        <v>71</v>
      </c>
      <c r="B267" s="4">
        <v>2022</v>
      </c>
      <c r="C267" s="5">
        <v>44750</v>
      </c>
      <c r="D267" s="4" t="s">
        <v>72</v>
      </c>
      <c r="E267" s="4" t="s">
        <v>90</v>
      </c>
      <c r="F267" s="4" t="s">
        <v>91</v>
      </c>
      <c r="G267" s="13">
        <f>(C267-VLOOKUP(E267,Riders!$A$2:$C$213,2,FALSE))/365</f>
        <v>23.827397260273973</v>
      </c>
      <c r="H267" s="4">
        <v>24</v>
      </c>
      <c r="I267">
        <v>5.8369999999999997</v>
      </c>
      <c r="J267">
        <v>5.9050000000000002</v>
      </c>
      <c r="K267" s="35">
        <f t="shared" si="11"/>
        <v>6.8000000000000504E-2</v>
      </c>
      <c r="L267">
        <f t="shared" si="12"/>
        <v>11.742000000000001</v>
      </c>
      <c r="M267" s="109">
        <v>61.317999999999998</v>
      </c>
    </row>
    <row r="268" spans="1:13" x14ac:dyDescent="0.3">
      <c r="A268" s="4" t="s">
        <v>71</v>
      </c>
      <c r="B268" s="4">
        <v>2022</v>
      </c>
      <c r="C268" s="5">
        <v>44750</v>
      </c>
      <c r="D268" s="4" t="s">
        <v>72</v>
      </c>
      <c r="E268" s="4" t="s">
        <v>92</v>
      </c>
      <c r="F268" s="4" t="s">
        <v>89</v>
      </c>
      <c r="G268" s="13">
        <f>(C268-VLOOKUP(E268,Riders!$A$2:$C$213,2,FALSE))/365</f>
        <v>23.087671232876712</v>
      </c>
      <c r="H268" s="4">
        <v>25</v>
      </c>
      <c r="I268">
        <v>5.78</v>
      </c>
      <c r="J268">
        <v>6.03</v>
      </c>
      <c r="K268" s="35">
        <f t="shared" si="11"/>
        <v>0.25</v>
      </c>
      <c r="L268">
        <f t="shared" si="12"/>
        <v>11.81</v>
      </c>
      <c r="M268" s="109">
        <v>60.965000000000003</v>
      </c>
    </row>
    <row r="269" spans="1:13" x14ac:dyDescent="0.3">
      <c r="A269" s="4" t="s">
        <v>71</v>
      </c>
      <c r="B269" s="4">
        <v>2022</v>
      </c>
      <c r="C269" s="5">
        <v>44750</v>
      </c>
      <c r="D269" s="4" t="s">
        <v>72</v>
      </c>
      <c r="E269" s="4" t="s">
        <v>64</v>
      </c>
      <c r="F269" s="4" t="s">
        <v>65</v>
      </c>
      <c r="G269" s="13">
        <f>(C269-VLOOKUP(E269,Riders!$A$2:$C$213,2,FALSE))/365</f>
        <v>21.539726027397261</v>
      </c>
      <c r="H269" s="4">
        <v>26</v>
      </c>
      <c r="I269">
        <v>5.7880000000000003</v>
      </c>
      <c r="J269">
        <v>6.12</v>
      </c>
      <c r="K269" s="35">
        <f t="shared" si="11"/>
        <v>0.33199999999999985</v>
      </c>
      <c r="L269">
        <f t="shared" si="12"/>
        <v>11.908000000000001</v>
      </c>
      <c r="M269" s="109">
        <v>60.463999999999999</v>
      </c>
    </row>
    <row r="270" spans="1:13" x14ac:dyDescent="0.3">
      <c r="A270" s="1" t="s">
        <v>93</v>
      </c>
      <c r="B270" s="1">
        <v>2022</v>
      </c>
      <c r="C270" s="2">
        <v>44694</v>
      </c>
      <c r="D270" s="1" t="s">
        <v>72</v>
      </c>
      <c r="E270" s="1" t="s">
        <v>33</v>
      </c>
      <c r="F270" s="1" t="s">
        <v>27</v>
      </c>
      <c r="G270" s="12">
        <f>(C270-VLOOKUP(E270,Riders!$A$2:$C$2000,2,FALSE))/365</f>
        <v>28.479452054794521</v>
      </c>
      <c r="H270" s="1">
        <v>1</v>
      </c>
      <c r="I270">
        <v>5.1470000000000002</v>
      </c>
      <c r="J270" s="109">
        <v>5.227041841968763</v>
      </c>
      <c r="K270" s="35">
        <f t="shared" si="11"/>
        <v>8.0041841968762739E-2</v>
      </c>
      <c r="L270" s="109">
        <v>10.374041841968763</v>
      </c>
      <c r="M270" s="109">
        <v>69.403999999999996</v>
      </c>
    </row>
    <row r="271" spans="1:13" x14ac:dyDescent="0.3">
      <c r="A271" s="1" t="s">
        <v>93</v>
      </c>
      <c r="B271" s="1">
        <v>2022</v>
      </c>
      <c r="C271" s="2">
        <v>44694</v>
      </c>
      <c r="D271" s="1" t="s">
        <v>72</v>
      </c>
      <c r="E271" s="1" t="s">
        <v>23</v>
      </c>
      <c r="F271" s="1" t="s">
        <v>15</v>
      </c>
      <c r="G271" s="12">
        <f>(C271-VLOOKUP(E271,Riders!$A$2:$C$2000,2,FALSE))/365</f>
        <v>24.668493150684931</v>
      </c>
      <c r="H271" s="1">
        <v>2</v>
      </c>
      <c r="I271">
        <v>5.2469999999999999</v>
      </c>
      <c r="J271" s="109">
        <v>5.3129718400750932</v>
      </c>
      <c r="K271" s="35">
        <f t="shared" si="11"/>
        <v>6.5971840075093269E-2</v>
      </c>
      <c r="L271" s="109">
        <v>10.559971840075093</v>
      </c>
      <c r="M271" s="109">
        <v>68.182000000000002</v>
      </c>
    </row>
    <row r="272" spans="1:13" x14ac:dyDescent="0.3">
      <c r="A272" s="1" t="s">
        <v>93</v>
      </c>
      <c r="B272" s="1">
        <v>2022</v>
      </c>
      <c r="C272" s="2">
        <v>44694</v>
      </c>
      <c r="D272" s="1" t="s">
        <v>72</v>
      </c>
      <c r="E272" s="1" t="s">
        <v>26</v>
      </c>
      <c r="F272" s="1" t="s">
        <v>27</v>
      </c>
      <c r="G272" s="12">
        <f>(C272-VLOOKUP(E272,Riders!$A$2:$C$2000,2,FALSE))/365</f>
        <v>23.975342465753425</v>
      </c>
      <c r="H272" s="1">
        <v>3</v>
      </c>
      <c r="I272">
        <v>5.2590000000000003</v>
      </c>
      <c r="J272" s="109">
        <v>5.3409263894000745</v>
      </c>
      <c r="K272" s="35">
        <f t="shared" si="11"/>
        <v>8.1926389400074129E-2</v>
      </c>
      <c r="L272" s="109">
        <v>10.599926389400075</v>
      </c>
      <c r="M272" s="109">
        <v>67.924999999999997</v>
      </c>
    </row>
    <row r="273" spans="1:13" x14ac:dyDescent="0.3">
      <c r="A273" s="1" t="s">
        <v>93</v>
      </c>
      <c r="B273" s="1">
        <v>2022</v>
      </c>
      <c r="C273" s="2">
        <v>44694</v>
      </c>
      <c r="D273" s="1" t="s">
        <v>72</v>
      </c>
      <c r="E273" s="1" t="s">
        <v>14</v>
      </c>
      <c r="F273" s="1" t="s">
        <v>15</v>
      </c>
      <c r="G273" s="12">
        <f>(C273-VLOOKUP(E273,Riders!$A$2:$C$2000,2,FALSE))/365</f>
        <v>22.361643835616437</v>
      </c>
      <c r="H273" s="1">
        <v>4</v>
      </c>
      <c r="I273">
        <v>5.27</v>
      </c>
      <c r="J273" s="109">
        <v>5.3829362155444098</v>
      </c>
      <c r="K273" s="35">
        <f t="shared" si="11"/>
        <v>0.11293621554441025</v>
      </c>
      <c r="L273" s="109">
        <v>10.652936215544409</v>
      </c>
      <c r="M273" s="109">
        <v>67.587000000000003</v>
      </c>
    </row>
    <row r="274" spans="1:13" x14ac:dyDescent="0.3">
      <c r="A274" s="1" t="s">
        <v>93</v>
      </c>
      <c r="B274" s="1">
        <v>2022</v>
      </c>
      <c r="C274" s="2">
        <v>44694</v>
      </c>
      <c r="D274" s="1" t="s">
        <v>72</v>
      </c>
      <c r="E274" s="1" t="s">
        <v>20</v>
      </c>
      <c r="F274" s="1" t="s">
        <v>21</v>
      </c>
      <c r="G274" s="12">
        <f>(C274-VLOOKUP(E274,Riders!$A$2:$C$2000,2,FALSE))/365</f>
        <v>26.769863013698629</v>
      </c>
      <c r="H274" s="1">
        <v>5</v>
      </c>
      <c r="I274">
        <v>5.29</v>
      </c>
      <c r="J274" s="109">
        <v>5.3920171208996619</v>
      </c>
      <c r="K274" s="35">
        <f t="shared" si="11"/>
        <v>0.10201712089966186</v>
      </c>
      <c r="L274" s="109">
        <v>10.682017120899662</v>
      </c>
      <c r="M274" s="109">
        <v>67.403000000000006</v>
      </c>
    </row>
    <row r="275" spans="1:13" x14ac:dyDescent="0.3">
      <c r="A275" s="1" t="s">
        <v>93</v>
      </c>
      <c r="B275" s="1">
        <v>2022</v>
      </c>
      <c r="C275" s="2">
        <v>44694</v>
      </c>
      <c r="D275" s="1" t="s">
        <v>72</v>
      </c>
      <c r="E275" s="1" t="s">
        <v>94</v>
      </c>
      <c r="F275" s="1" t="s">
        <v>38</v>
      </c>
      <c r="G275" s="12">
        <f>(C275-VLOOKUP(E275,Riders!$A$2:$C$2000,2,FALSE))/365</f>
        <v>24.539726027397261</v>
      </c>
      <c r="H275" s="1">
        <v>6</v>
      </c>
      <c r="I275">
        <v>5.3419999999999996</v>
      </c>
      <c r="J275" s="109">
        <v>5.3879335340228307</v>
      </c>
      <c r="K275" s="35">
        <f t="shared" si="11"/>
        <v>4.5933534022831068E-2</v>
      </c>
      <c r="L275" s="109">
        <v>10.72993353402283</v>
      </c>
      <c r="M275" s="109">
        <v>67.102000000000004</v>
      </c>
    </row>
    <row r="276" spans="1:13" x14ac:dyDescent="0.3">
      <c r="A276" s="1" t="s">
        <v>93</v>
      </c>
      <c r="B276" s="1">
        <v>2022</v>
      </c>
      <c r="C276" s="2">
        <v>44694</v>
      </c>
      <c r="D276" s="1" t="s">
        <v>72</v>
      </c>
      <c r="E276" s="1" t="s">
        <v>34</v>
      </c>
      <c r="F276" s="1" t="s">
        <v>74</v>
      </c>
      <c r="G276" s="12">
        <f>(C276-VLOOKUP(E276,Riders!$A$2:$C$2000,2,FALSE))/365</f>
        <v>34.780821917808218</v>
      </c>
      <c r="H276" s="1">
        <v>7</v>
      </c>
      <c r="I276">
        <v>5.3170000000000002</v>
      </c>
      <c r="J276" s="109">
        <v>5.4390614888181794</v>
      </c>
      <c r="K276" s="35">
        <f t="shared" si="11"/>
        <v>0.12206148881817924</v>
      </c>
      <c r="L276" s="109">
        <v>10.75606148881818</v>
      </c>
      <c r="M276" s="109">
        <v>66.938999999999993</v>
      </c>
    </row>
    <row r="277" spans="1:13" x14ac:dyDescent="0.3">
      <c r="A277" s="1" t="s">
        <v>93</v>
      </c>
      <c r="B277" s="1">
        <v>2022</v>
      </c>
      <c r="C277" s="2">
        <v>44694</v>
      </c>
      <c r="D277" s="1" t="s">
        <v>72</v>
      </c>
      <c r="E277" s="1" t="s">
        <v>75</v>
      </c>
      <c r="F277" s="1" t="s">
        <v>38</v>
      </c>
      <c r="G277" s="12">
        <f>(C277-VLOOKUP(E277,Riders!$A$2:$C$2000,2,FALSE))/365</f>
        <v>23.17808219178082</v>
      </c>
      <c r="H277" s="1">
        <v>8</v>
      </c>
      <c r="I277">
        <v>5.2859999999999996</v>
      </c>
      <c r="J277" s="109">
        <v>5.47006148881818</v>
      </c>
      <c r="K277" s="35">
        <f t="shared" si="11"/>
        <v>0.18406148881818041</v>
      </c>
      <c r="L277" s="109">
        <v>10.75606148881818</v>
      </c>
      <c r="M277" s="109">
        <v>66.938999999999993</v>
      </c>
    </row>
    <row r="278" spans="1:13" x14ac:dyDescent="0.3">
      <c r="A278" s="1" t="s">
        <v>93</v>
      </c>
      <c r="B278" s="1">
        <v>2022</v>
      </c>
      <c r="C278" s="2">
        <v>44694</v>
      </c>
      <c r="D278" s="1" t="s">
        <v>72</v>
      </c>
      <c r="E278" s="1" t="s">
        <v>18</v>
      </c>
      <c r="F278" s="1" t="s">
        <v>19</v>
      </c>
      <c r="G278" s="12">
        <f>(C278-VLOOKUP(E278,Riders!$A$2:$C$2000,2,FALSE))/365</f>
        <v>23.972602739726028</v>
      </c>
      <c r="H278" s="1">
        <v>9</v>
      </c>
      <c r="I278">
        <v>5.3280000000000003</v>
      </c>
      <c r="J278" s="109">
        <v>5.4700023695616311</v>
      </c>
      <c r="K278" s="35">
        <f t="shared" si="11"/>
        <v>0.14200236956163081</v>
      </c>
      <c r="L278" s="109">
        <v>10.798002369561631</v>
      </c>
      <c r="M278" s="109">
        <v>66.679000000000002</v>
      </c>
    </row>
    <row r="279" spans="1:13" x14ac:dyDescent="0.3">
      <c r="A279" s="1" t="s">
        <v>93</v>
      </c>
      <c r="B279" s="1">
        <v>2022</v>
      </c>
      <c r="C279" s="2">
        <v>44694</v>
      </c>
      <c r="D279" s="1" t="s">
        <v>72</v>
      </c>
      <c r="E279" s="3" t="s">
        <v>384</v>
      </c>
      <c r="F279" s="1" t="s">
        <v>19</v>
      </c>
      <c r="G279" s="12">
        <f>(C279-VLOOKUP(E279,Riders!$A$2:$C$2000,2,FALSE))/365</f>
        <v>22.687671232876713</v>
      </c>
      <c r="H279" s="1">
        <v>10</v>
      </c>
      <c r="I279">
        <v>5.34</v>
      </c>
      <c r="J279" s="109">
        <v>5.4680519987390603</v>
      </c>
      <c r="K279" s="35">
        <f t="shared" si="11"/>
        <v>0.12805199873906048</v>
      </c>
      <c r="L279" s="109">
        <v>10.80805199873906</v>
      </c>
      <c r="M279" s="109">
        <v>66.617000000000004</v>
      </c>
    </row>
    <row r="280" spans="1:13" x14ac:dyDescent="0.3">
      <c r="A280" s="1" t="s">
        <v>93</v>
      </c>
      <c r="B280" s="1">
        <v>2022</v>
      </c>
      <c r="C280" s="2">
        <v>44694</v>
      </c>
      <c r="D280" s="1" t="s">
        <v>72</v>
      </c>
      <c r="E280" s="1" t="s">
        <v>39</v>
      </c>
      <c r="F280" s="1" t="s">
        <v>40</v>
      </c>
      <c r="G280" s="12">
        <f>(C280-VLOOKUP(E280,Riders!$A$2:$C$2000,2,FALSE))/365</f>
        <v>27.756164383561643</v>
      </c>
      <c r="H280" s="1">
        <v>11</v>
      </c>
      <c r="I280">
        <v>5.35</v>
      </c>
      <c r="J280" s="109">
        <v>5.4870083836300978</v>
      </c>
      <c r="K280" s="35">
        <f t="shared" si="11"/>
        <v>0.13700838363009815</v>
      </c>
      <c r="L280" s="109">
        <v>10.837008383630097</v>
      </c>
      <c r="M280" s="109">
        <v>66.438999999999993</v>
      </c>
    </row>
    <row r="281" spans="1:13" x14ac:dyDescent="0.3">
      <c r="A281" s="1" t="s">
        <v>93</v>
      </c>
      <c r="B281" s="1">
        <v>2022</v>
      </c>
      <c r="C281" s="2">
        <v>44694</v>
      </c>
      <c r="D281" s="1" t="s">
        <v>72</v>
      </c>
      <c r="E281" s="1" t="s">
        <v>52</v>
      </c>
      <c r="F281" s="1" t="s">
        <v>53</v>
      </c>
      <c r="G281" s="12">
        <f>(C281-VLOOKUP(E281,Riders!$A$2:$C$2000,2,FALSE))/365</f>
        <v>25.175342465753424</v>
      </c>
      <c r="H281" s="1">
        <v>12</v>
      </c>
      <c r="I281">
        <v>5.359</v>
      </c>
      <c r="J281" s="109">
        <v>5.5149975533505522</v>
      </c>
      <c r="K281" s="35">
        <f t="shared" si="11"/>
        <v>0.15599755335055221</v>
      </c>
      <c r="L281" s="109">
        <v>10.873997553350552</v>
      </c>
      <c r="M281" s="109">
        <v>66.212999999999994</v>
      </c>
    </row>
    <row r="282" spans="1:13" x14ac:dyDescent="0.3">
      <c r="A282" s="1" t="s">
        <v>93</v>
      </c>
      <c r="B282" s="1">
        <v>2022</v>
      </c>
      <c r="C282" s="2">
        <v>44694</v>
      </c>
      <c r="D282" s="1" t="s">
        <v>72</v>
      </c>
      <c r="E282" s="1" t="s">
        <v>96</v>
      </c>
      <c r="F282" s="1" t="s">
        <v>40</v>
      </c>
      <c r="G282" s="12">
        <f>(C282-VLOOKUP(E282,Riders!$A$2:$C$2000,2,FALSE))/365</f>
        <v>28.334246575342465</v>
      </c>
      <c r="H282" s="1">
        <v>13</v>
      </c>
      <c r="I282">
        <v>5.4130000000000003</v>
      </c>
      <c r="J282" s="109">
        <v>5.4749748366803779</v>
      </c>
      <c r="K282" s="35">
        <f t="shared" si="11"/>
        <v>6.1974836680377621E-2</v>
      </c>
      <c r="L282" s="109">
        <v>10.887974836680378</v>
      </c>
      <c r="M282" s="109">
        <v>66.128</v>
      </c>
    </row>
    <row r="283" spans="1:13" x14ac:dyDescent="0.3">
      <c r="A283" s="1" t="s">
        <v>93</v>
      </c>
      <c r="B283" s="1">
        <v>2022</v>
      </c>
      <c r="C283" s="2">
        <v>44694</v>
      </c>
      <c r="D283" s="1" t="s">
        <v>72</v>
      </c>
      <c r="E283" s="1" t="s">
        <v>43</v>
      </c>
      <c r="F283" s="1" t="s">
        <v>44</v>
      </c>
      <c r="G283" s="12">
        <f>(C283-VLOOKUP(E283,Riders!$A$2:$C$2000,2,FALSE))/365</f>
        <v>29.482191780821918</v>
      </c>
      <c r="H283" s="1">
        <v>14</v>
      </c>
      <c r="I283">
        <v>5.3680000000000003</v>
      </c>
      <c r="J283" s="109">
        <v>5.5510172884440401</v>
      </c>
      <c r="K283" s="35">
        <f t="shared" si="11"/>
        <v>0.18301728844403975</v>
      </c>
      <c r="L283" s="109">
        <v>10.91901728844404</v>
      </c>
      <c r="M283" s="109">
        <v>65.94</v>
      </c>
    </row>
    <row r="284" spans="1:13" x14ac:dyDescent="0.3">
      <c r="A284" s="1" t="s">
        <v>93</v>
      </c>
      <c r="B284" s="1">
        <v>2022</v>
      </c>
      <c r="C284" s="2">
        <v>44694</v>
      </c>
      <c r="D284" s="1" t="s">
        <v>72</v>
      </c>
      <c r="E284" s="1" t="s">
        <v>35</v>
      </c>
      <c r="F284" s="1" t="s">
        <v>36</v>
      </c>
      <c r="G284" s="12">
        <f>(C284-VLOOKUP(E284,Riders!$A$2:$C$2000,2,FALSE))/365</f>
        <v>24.098630136986301</v>
      </c>
      <c r="H284" s="1">
        <v>15</v>
      </c>
      <c r="I284">
        <v>5.3979999999999997</v>
      </c>
      <c r="J284" s="109">
        <v>5.5230047324353855</v>
      </c>
      <c r="K284" s="35">
        <f t="shared" si="11"/>
        <v>0.12500473243538579</v>
      </c>
      <c r="L284" s="109">
        <v>10.921004732435385</v>
      </c>
      <c r="M284" s="109">
        <v>65.927999999999997</v>
      </c>
    </row>
    <row r="285" spans="1:13" x14ac:dyDescent="0.3">
      <c r="A285" s="1" t="s">
        <v>93</v>
      </c>
      <c r="B285" s="1">
        <v>2022</v>
      </c>
      <c r="C285" s="2">
        <v>44694</v>
      </c>
      <c r="D285" s="1" t="s">
        <v>72</v>
      </c>
      <c r="E285" s="1" t="s">
        <v>42</v>
      </c>
      <c r="F285" s="1" t="s">
        <v>97</v>
      </c>
      <c r="G285" s="12">
        <f>(C285-VLOOKUP(E285,Riders!$A$2:$C$2000,2,FALSE))/365</f>
        <v>23.446575342465753</v>
      </c>
      <c r="H285" s="1">
        <v>16</v>
      </c>
      <c r="I285">
        <v>5.3769999999999998</v>
      </c>
      <c r="J285" s="109">
        <v>5.5509664875694389</v>
      </c>
      <c r="K285" s="35">
        <f t="shared" si="11"/>
        <v>0.17396648756943911</v>
      </c>
      <c r="L285" s="109">
        <v>10.927966487569439</v>
      </c>
      <c r="M285" s="109">
        <v>65.885999999999996</v>
      </c>
    </row>
    <row r="286" spans="1:13" x14ac:dyDescent="0.3">
      <c r="A286" s="1" t="s">
        <v>93</v>
      </c>
      <c r="B286" s="1">
        <v>2022</v>
      </c>
      <c r="C286" s="2">
        <v>44694</v>
      </c>
      <c r="D286" s="1" t="s">
        <v>72</v>
      </c>
      <c r="E286" s="1" t="s">
        <v>98</v>
      </c>
      <c r="F286" s="1" t="s">
        <v>67</v>
      </c>
      <c r="G286" s="12">
        <f>(C286-VLOOKUP(E286,Riders!$A$2:$C$2000,2,FALSE))/365</f>
        <v>30.786301369863015</v>
      </c>
      <c r="H286" s="1">
        <v>17</v>
      </c>
      <c r="I286">
        <v>5.4</v>
      </c>
      <c r="J286" s="109">
        <v>5.5610729672537946</v>
      </c>
      <c r="K286" s="35">
        <f t="shared" si="11"/>
        <v>0.16107296725379427</v>
      </c>
      <c r="L286" s="109">
        <v>10.961072967253795</v>
      </c>
      <c r="M286" s="109">
        <v>65.686999999999998</v>
      </c>
    </row>
    <row r="287" spans="1:13" x14ac:dyDescent="0.3">
      <c r="A287" s="1" t="s">
        <v>93</v>
      </c>
      <c r="B287" s="1">
        <v>2022</v>
      </c>
      <c r="C287" s="2">
        <v>44694</v>
      </c>
      <c r="D287" s="1" t="s">
        <v>72</v>
      </c>
      <c r="E287" s="1" t="s">
        <v>99</v>
      </c>
      <c r="F287" s="1" t="s">
        <v>47</v>
      </c>
      <c r="G287" s="12">
        <f>(C287-VLOOKUP(E287,Riders!$A$2:$C$2000,2,FALSE))/365</f>
        <v>25.241095890410961</v>
      </c>
      <c r="H287" s="1">
        <v>18</v>
      </c>
      <c r="I287">
        <v>5.4169999999999998</v>
      </c>
      <c r="J287" s="109">
        <v>5.580067448680353</v>
      </c>
      <c r="K287" s="35">
        <f t="shared" si="11"/>
        <v>0.16306744868035317</v>
      </c>
      <c r="L287" s="109">
        <v>10.997067448680353</v>
      </c>
      <c r="M287" s="109">
        <v>65.471999999999994</v>
      </c>
    </row>
    <row r="288" spans="1:13" x14ac:dyDescent="0.3">
      <c r="A288" s="1" t="s">
        <v>93</v>
      </c>
      <c r="B288" s="1">
        <v>2022</v>
      </c>
      <c r="C288" s="2">
        <v>44694</v>
      </c>
      <c r="D288" s="1" t="s">
        <v>72</v>
      </c>
      <c r="E288" s="1" t="s">
        <v>100</v>
      </c>
      <c r="F288" s="1" t="s">
        <v>47</v>
      </c>
      <c r="G288" s="12">
        <f>(C288-VLOOKUP(E288,Riders!$A$2:$C$2000,2,FALSE))/365</f>
        <v>28.24931506849315</v>
      </c>
      <c r="H288" s="1">
        <v>19</v>
      </c>
      <c r="I288">
        <v>5.4180000000000001</v>
      </c>
      <c r="J288" s="109">
        <v>5.5829320234075395</v>
      </c>
      <c r="K288" s="35">
        <f t="shared" si="11"/>
        <v>0.16493202340753932</v>
      </c>
      <c r="L288" s="109">
        <v>11.00093202340754</v>
      </c>
      <c r="M288" s="109">
        <v>65.448999999999998</v>
      </c>
    </row>
    <row r="289" spans="1:13" x14ac:dyDescent="0.3">
      <c r="A289" s="1" t="s">
        <v>93</v>
      </c>
      <c r="B289" s="1">
        <v>2022</v>
      </c>
      <c r="C289" s="2">
        <v>44694</v>
      </c>
      <c r="D289" s="1" t="s">
        <v>72</v>
      </c>
      <c r="E289" s="1" t="s">
        <v>45</v>
      </c>
      <c r="F289" s="1" t="s">
        <v>97</v>
      </c>
      <c r="G289" s="12">
        <f>(C289-VLOOKUP(E289,Riders!$A$2:$C$2000,2,FALSE))/365</f>
        <v>31.221917808219178</v>
      </c>
      <c r="H289" s="1">
        <v>20</v>
      </c>
      <c r="I289">
        <v>5.4459999999999997</v>
      </c>
      <c r="J289" s="109">
        <v>5.5660367679672103</v>
      </c>
      <c r="K289" s="35">
        <f t="shared" ref="K289:K352" si="13">J289-I289</f>
        <v>0.12003676796721052</v>
      </c>
      <c r="L289" s="109">
        <v>11.01203676796721</v>
      </c>
      <c r="M289" s="109">
        <v>65.382999999999996</v>
      </c>
    </row>
    <row r="290" spans="1:13" x14ac:dyDescent="0.3">
      <c r="A290" s="1" t="s">
        <v>93</v>
      </c>
      <c r="B290" s="1">
        <v>2022</v>
      </c>
      <c r="C290" s="2">
        <v>44694</v>
      </c>
      <c r="D290" s="1" t="s">
        <v>72</v>
      </c>
      <c r="E290" s="1" t="s">
        <v>50</v>
      </c>
      <c r="F290" s="1" t="s">
        <v>51</v>
      </c>
      <c r="G290" s="12">
        <f>(C290-VLOOKUP(E290,Riders!$A$2:$C$2000,2,FALSE))/365</f>
        <v>25.602739726027398</v>
      </c>
      <c r="H290" s="1">
        <v>21</v>
      </c>
      <c r="I290">
        <v>5.4550000000000001</v>
      </c>
      <c r="J290" s="109">
        <v>5.5710336906584992</v>
      </c>
      <c r="K290" s="35">
        <f t="shared" si="13"/>
        <v>0.11603369065849911</v>
      </c>
      <c r="L290" s="109">
        <v>11.026033690658499</v>
      </c>
      <c r="M290" s="109">
        <v>65.3</v>
      </c>
    </row>
    <row r="291" spans="1:13" x14ac:dyDescent="0.3">
      <c r="A291" s="1" t="s">
        <v>93</v>
      </c>
      <c r="B291" s="1">
        <v>2022</v>
      </c>
      <c r="C291" s="2">
        <v>44694</v>
      </c>
      <c r="D291" s="1" t="s">
        <v>72</v>
      </c>
      <c r="E291" s="1" t="s">
        <v>55</v>
      </c>
      <c r="F291" s="1" t="s">
        <v>56</v>
      </c>
      <c r="G291" s="12">
        <f>(C291-VLOOKUP(E291,Riders!$A$2:$C$2000,2,FALSE))/365</f>
        <v>33.032876712328765</v>
      </c>
      <c r="H291" s="1">
        <v>22</v>
      </c>
      <c r="I291">
        <v>5.468</v>
      </c>
      <c r="J291" s="109">
        <v>5.6340307464573733</v>
      </c>
      <c r="K291" s="35">
        <f t="shared" si="13"/>
        <v>0.16603074645737337</v>
      </c>
      <c r="L291" s="109">
        <v>11.102030746457373</v>
      </c>
      <c r="M291" s="109">
        <v>64.852999999999994</v>
      </c>
    </row>
    <row r="292" spans="1:13" x14ac:dyDescent="0.3">
      <c r="A292" s="1" t="s">
        <v>93</v>
      </c>
      <c r="B292" s="1">
        <v>2022</v>
      </c>
      <c r="C292" s="2">
        <v>44694</v>
      </c>
      <c r="D292" s="1" t="s">
        <v>72</v>
      </c>
      <c r="E292" s="1" t="s">
        <v>101</v>
      </c>
      <c r="F292" s="1" t="s">
        <v>25</v>
      </c>
      <c r="G292" s="12">
        <f>(C292-VLOOKUP(E292,Riders!$A$2:$C$2000,2,FALSE))/365</f>
        <v>22.616438356164384</v>
      </c>
      <c r="H292" s="1">
        <v>23</v>
      </c>
      <c r="I292">
        <v>5.5149999999999997</v>
      </c>
      <c r="J292" s="109">
        <v>5.6029740580605312</v>
      </c>
      <c r="K292" s="35">
        <f t="shared" si="13"/>
        <v>8.797405806053149E-2</v>
      </c>
      <c r="L292" s="109">
        <v>11.117974058060531</v>
      </c>
      <c r="M292" s="109">
        <v>64.760000000000005</v>
      </c>
    </row>
    <row r="293" spans="1:13" x14ac:dyDescent="0.3">
      <c r="A293" s="1" t="s">
        <v>93</v>
      </c>
      <c r="B293" s="1">
        <v>2022</v>
      </c>
      <c r="C293" s="2">
        <v>44694</v>
      </c>
      <c r="D293" s="1" t="s">
        <v>72</v>
      </c>
      <c r="E293" s="3" t="s">
        <v>48</v>
      </c>
      <c r="F293" s="1" t="s">
        <v>49</v>
      </c>
      <c r="G293" s="12">
        <f>(C293-VLOOKUP(E293,Riders!$A$2:$C$2000,2,FALSE))/365</f>
        <v>21.287671232876711</v>
      </c>
      <c r="H293" s="1">
        <v>24</v>
      </c>
      <c r="I293">
        <v>5.5259999999999998</v>
      </c>
      <c r="J293" s="109">
        <v>5.6400799305221696</v>
      </c>
      <c r="K293" s="35">
        <f t="shared" si="13"/>
        <v>0.1140799305221698</v>
      </c>
      <c r="L293" s="109">
        <v>11.166079930522169</v>
      </c>
      <c r="M293" s="109">
        <v>64.480999999999995</v>
      </c>
    </row>
    <row r="294" spans="1:13" x14ac:dyDescent="0.3">
      <c r="A294" s="1" t="s">
        <v>93</v>
      </c>
      <c r="B294" s="1">
        <v>2022</v>
      </c>
      <c r="C294" s="2">
        <v>44694</v>
      </c>
      <c r="D294" s="1" t="s">
        <v>72</v>
      </c>
      <c r="E294" s="1" t="s">
        <v>66</v>
      </c>
      <c r="F294" s="1" t="s">
        <v>67</v>
      </c>
      <c r="G294" s="12">
        <f>(C294-VLOOKUP(E294,Riders!$A$2:$C$2000,2,FALSE))/365</f>
        <v>19.536986301369861</v>
      </c>
      <c r="H294" s="1">
        <v>25</v>
      </c>
      <c r="I294">
        <v>5.673</v>
      </c>
      <c r="J294" s="109">
        <v>5.8429463868718212</v>
      </c>
      <c r="K294" s="35">
        <f t="shared" si="13"/>
        <v>0.16994638687182118</v>
      </c>
      <c r="L294" s="109">
        <v>11.515946386871821</v>
      </c>
      <c r="M294" s="109">
        <v>62.521999999999998</v>
      </c>
    </row>
    <row r="295" spans="1:13" x14ac:dyDescent="0.3">
      <c r="A295" s="1" t="s">
        <v>93</v>
      </c>
      <c r="B295" s="1">
        <v>2022</v>
      </c>
      <c r="C295" s="2">
        <v>44694</v>
      </c>
      <c r="D295" s="1" t="s">
        <v>72</v>
      </c>
      <c r="E295" s="1" t="s">
        <v>54</v>
      </c>
      <c r="F295" s="1" t="s">
        <v>44</v>
      </c>
      <c r="G295" s="12">
        <f>(C295-VLOOKUP(E295,Riders!$A$2:$C$2000,2,FALSE))/365</f>
        <v>24.887671232876713</v>
      </c>
      <c r="H295" s="1">
        <v>26</v>
      </c>
      <c r="I295">
        <v>5.7290000000000001</v>
      </c>
      <c r="J295" s="109">
        <v>5.8300232625343158</v>
      </c>
      <c r="K295" s="35">
        <f t="shared" si="13"/>
        <v>0.10102326253431571</v>
      </c>
      <c r="L295" s="109">
        <v>11.559023262534316</v>
      </c>
      <c r="M295" s="109">
        <v>62.289000000000001</v>
      </c>
    </row>
    <row r="296" spans="1:13" x14ac:dyDescent="0.3">
      <c r="A296" s="1" t="s">
        <v>93</v>
      </c>
      <c r="B296" s="1">
        <v>2022</v>
      </c>
      <c r="C296" s="2">
        <v>44694</v>
      </c>
      <c r="D296" s="1" t="s">
        <v>72</v>
      </c>
      <c r="E296" s="1" t="s">
        <v>83</v>
      </c>
      <c r="F296" s="1" t="s">
        <v>84</v>
      </c>
      <c r="G296" s="12">
        <f>(C296-VLOOKUP(E296,Riders!$A$2:$C$2000,2,FALSE))/365</f>
        <v>29.652054794520549</v>
      </c>
      <c r="H296" s="1">
        <v>27</v>
      </c>
      <c r="I296">
        <v>5.7350000000000003</v>
      </c>
      <c r="J296" s="109">
        <v>5.9409912430065672</v>
      </c>
      <c r="K296" s="35">
        <f t="shared" si="13"/>
        <v>0.2059912430065669</v>
      </c>
      <c r="L296" s="109">
        <v>11.675991243006568</v>
      </c>
      <c r="M296" s="109">
        <v>61.664999999999999</v>
      </c>
    </row>
    <row r="297" spans="1:13" x14ac:dyDescent="0.3">
      <c r="A297" s="4" t="s">
        <v>102</v>
      </c>
      <c r="B297" s="4">
        <v>2022</v>
      </c>
      <c r="C297" s="5">
        <v>44673</v>
      </c>
      <c r="D297" s="4" t="s">
        <v>72</v>
      </c>
      <c r="E297" s="4" t="s">
        <v>33</v>
      </c>
      <c r="F297" s="4" t="s">
        <v>27</v>
      </c>
      <c r="G297" s="13">
        <f>(C297-VLOOKUP(E297,Riders!$A$2:$C$2000,2,FALSE))/365</f>
        <v>28.421917808219177</v>
      </c>
      <c r="H297" s="4">
        <v>1</v>
      </c>
      <c r="I297">
        <v>5.1340000000000003</v>
      </c>
      <c r="J297" s="109">
        <f t="shared" ref="J297:J328" si="14">L297-I297</f>
        <v>5.2470718456680654</v>
      </c>
      <c r="K297" s="35">
        <f t="shared" si="13"/>
        <v>0.11307184566806505</v>
      </c>
      <c r="L297" s="109">
        <v>10.381071845668066</v>
      </c>
      <c r="M297" s="109">
        <v>69.356999999999999</v>
      </c>
    </row>
    <row r="298" spans="1:13" x14ac:dyDescent="0.3">
      <c r="A298" s="4" t="s">
        <v>102</v>
      </c>
      <c r="B298" s="4">
        <v>2022</v>
      </c>
      <c r="C298" s="5">
        <v>44673</v>
      </c>
      <c r="D298" s="4" t="s">
        <v>72</v>
      </c>
      <c r="E298" s="4" t="s">
        <v>16</v>
      </c>
      <c r="F298" s="4" t="s">
        <v>17</v>
      </c>
      <c r="G298" s="13">
        <f>(C298-VLOOKUP(E298,Riders!$A$2:$C$2000,2,FALSE))/365</f>
        <v>23.002739726027396</v>
      </c>
      <c r="H298" s="4">
        <v>2</v>
      </c>
      <c r="I298">
        <v>5.2309999999999999</v>
      </c>
      <c r="J298" s="109">
        <f t="shared" si="14"/>
        <v>5.3050200184380341</v>
      </c>
      <c r="K298" s="35">
        <f t="shared" si="13"/>
        <v>7.4020018438034185E-2</v>
      </c>
      <c r="L298" s="109">
        <v>10.536020018438034</v>
      </c>
      <c r="M298" s="109">
        <v>68.337000000000003</v>
      </c>
    </row>
    <row r="299" spans="1:13" x14ac:dyDescent="0.3">
      <c r="A299" s="4" t="s">
        <v>102</v>
      </c>
      <c r="B299" s="4">
        <v>2022</v>
      </c>
      <c r="C299" s="5">
        <v>44673</v>
      </c>
      <c r="D299" s="4" t="s">
        <v>72</v>
      </c>
      <c r="E299" s="4" t="s">
        <v>26</v>
      </c>
      <c r="F299" s="4" t="s">
        <v>27</v>
      </c>
      <c r="G299" s="13">
        <f>(C299-VLOOKUP(E299,Riders!$A$2:$C$2000,2,FALSE))/365</f>
        <v>23.917808219178081</v>
      </c>
      <c r="H299" s="4">
        <v>3</v>
      </c>
      <c r="I299">
        <v>5.2469999999999999</v>
      </c>
      <c r="J299" s="109">
        <f t="shared" si="14"/>
        <v>5.3259977385532622</v>
      </c>
      <c r="K299" s="35">
        <f t="shared" si="13"/>
        <v>7.8997738553262309E-2</v>
      </c>
      <c r="L299" s="109">
        <v>10.572997738553262</v>
      </c>
      <c r="M299" s="109">
        <v>68.097999999999999</v>
      </c>
    </row>
    <row r="300" spans="1:13" x14ac:dyDescent="0.3">
      <c r="A300" s="4" t="s">
        <v>102</v>
      </c>
      <c r="B300" s="4">
        <v>2022</v>
      </c>
      <c r="C300" s="5">
        <v>44673</v>
      </c>
      <c r="D300" s="4" t="s">
        <v>72</v>
      </c>
      <c r="E300" s="4" t="s">
        <v>22</v>
      </c>
      <c r="F300" s="4" t="s">
        <v>15</v>
      </c>
      <c r="G300" s="13">
        <f>(C300-VLOOKUP(E300,Riders!$A$2:$C$2000,2,FALSE))/365</f>
        <v>24.284931506849315</v>
      </c>
      <c r="H300" s="4">
        <v>4</v>
      </c>
      <c r="I300">
        <v>5.3339999999999996</v>
      </c>
      <c r="J300" s="109">
        <f t="shared" si="14"/>
        <v>5.4429911239503674</v>
      </c>
      <c r="K300" s="35">
        <f t="shared" si="13"/>
        <v>0.10899112395036781</v>
      </c>
      <c r="L300" s="109">
        <v>10.776991123950367</v>
      </c>
      <c r="M300" s="109">
        <v>66.808999999999997</v>
      </c>
    </row>
    <row r="301" spans="1:13" x14ac:dyDescent="0.3">
      <c r="A301" s="4" t="s">
        <v>102</v>
      </c>
      <c r="B301" s="4">
        <v>2022</v>
      </c>
      <c r="C301" s="5">
        <v>44673</v>
      </c>
      <c r="D301" s="4" t="s">
        <v>72</v>
      </c>
      <c r="E301" s="4" t="s">
        <v>30</v>
      </c>
      <c r="F301" s="4" t="s">
        <v>31</v>
      </c>
      <c r="G301" s="13">
        <f>(C301-VLOOKUP(E301,Riders!$A$2:$C$2000,2,FALSE))/365</f>
        <v>26.016438356164382</v>
      </c>
      <c r="H301" s="4">
        <v>5</v>
      </c>
      <c r="I301">
        <v>5.3150000000000004</v>
      </c>
      <c r="J301" s="109">
        <f t="shared" si="14"/>
        <v>5.4629590736942957</v>
      </c>
      <c r="K301" s="35">
        <f t="shared" si="13"/>
        <v>0.14795907369429528</v>
      </c>
      <c r="L301" s="109">
        <v>10.777959073694296</v>
      </c>
      <c r="M301" s="109">
        <v>66.802999999999997</v>
      </c>
    </row>
    <row r="302" spans="1:13" x14ac:dyDescent="0.3">
      <c r="A302" s="4" t="s">
        <v>102</v>
      </c>
      <c r="B302" s="4">
        <v>2022</v>
      </c>
      <c r="C302" s="5">
        <v>44673</v>
      </c>
      <c r="D302" s="4" t="s">
        <v>72</v>
      </c>
      <c r="E302" s="4" t="s">
        <v>20</v>
      </c>
      <c r="F302" s="4" t="s">
        <v>21</v>
      </c>
      <c r="G302" s="13">
        <f>(C302-VLOOKUP(E302,Riders!$A$2:$C$2000,2,FALSE))/365</f>
        <v>26.712328767123289</v>
      </c>
      <c r="H302" s="4">
        <v>6</v>
      </c>
      <c r="I302">
        <v>5.298</v>
      </c>
      <c r="J302" s="109">
        <f t="shared" si="14"/>
        <v>5.4870626881768754</v>
      </c>
      <c r="K302" s="35">
        <f t="shared" si="13"/>
        <v>0.18906268817687533</v>
      </c>
      <c r="L302" s="109">
        <v>10.785062688176875</v>
      </c>
      <c r="M302" s="109">
        <v>66.759</v>
      </c>
    </row>
    <row r="303" spans="1:13" x14ac:dyDescent="0.3">
      <c r="A303" s="4" t="s">
        <v>102</v>
      </c>
      <c r="B303" s="4">
        <v>2022</v>
      </c>
      <c r="C303" s="5">
        <v>44673</v>
      </c>
      <c r="D303" s="4" t="s">
        <v>72</v>
      </c>
      <c r="E303" s="1" t="s">
        <v>34</v>
      </c>
      <c r="F303" s="4" t="s">
        <v>74</v>
      </c>
      <c r="G303" s="13">
        <f>(C303-VLOOKUP(E303,Riders!$A$2:$C$2000,2,FALSE))/365</f>
        <v>34.723287671232875</v>
      </c>
      <c r="H303" s="4">
        <v>7</v>
      </c>
      <c r="I303">
        <v>5.3339999999999996</v>
      </c>
      <c r="J303" s="109">
        <f t="shared" si="14"/>
        <v>5.4789214411221394</v>
      </c>
      <c r="K303" s="35">
        <f t="shared" si="13"/>
        <v>0.14492144112213978</v>
      </c>
      <c r="L303" s="109">
        <v>10.812921441122139</v>
      </c>
      <c r="M303" s="109">
        <v>66.587000000000003</v>
      </c>
    </row>
    <row r="304" spans="1:13" x14ac:dyDescent="0.3">
      <c r="A304" s="4" t="s">
        <v>102</v>
      </c>
      <c r="B304" s="4">
        <v>2022</v>
      </c>
      <c r="C304" s="5">
        <v>44673</v>
      </c>
      <c r="D304" s="4" t="s">
        <v>72</v>
      </c>
      <c r="E304" s="4" t="s">
        <v>24</v>
      </c>
      <c r="F304" s="4" t="s">
        <v>25</v>
      </c>
      <c r="G304" s="13">
        <f>(C304-VLOOKUP(E304,Riders!$A$2:$C$2000,2,FALSE))/365</f>
        <v>23.646575342465752</v>
      </c>
      <c r="H304" s="4">
        <v>8</v>
      </c>
      <c r="I304">
        <v>5.3150000000000004</v>
      </c>
      <c r="J304" s="109">
        <f t="shared" si="14"/>
        <v>5.5239660830686299</v>
      </c>
      <c r="K304" s="35">
        <f t="shared" si="13"/>
        <v>0.20896608306862952</v>
      </c>
      <c r="L304" s="109">
        <v>10.83896608306863</v>
      </c>
      <c r="M304" s="109">
        <v>66.427000000000007</v>
      </c>
    </row>
    <row r="305" spans="1:13" x14ac:dyDescent="0.3">
      <c r="A305" s="4" t="s">
        <v>102</v>
      </c>
      <c r="B305" s="4">
        <v>2022</v>
      </c>
      <c r="C305" s="5">
        <v>44673</v>
      </c>
      <c r="D305" s="4" t="s">
        <v>72</v>
      </c>
      <c r="E305" s="4" t="s">
        <v>103</v>
      </c>
      <c r="F305" s="4" t="s">
        <v>36</v>
      </c>
      <c r="G305" s="13">
        <f>(C305-VLOOKUP(E305,Riders!$A$2:$C$2000,2,FALSE))/365</f>
        <v>39.224657534246575</v>
      </c>
      <c r="H305" s="4">
        <v>9</v>
      </c>
      <c r="I305">
        <v>5.3680000000000003</v>
      </c>
      <c r="J305" s="109">
        <f t="shared" si="14"/>
        <v>5.4799479298499367</v>
      </c>
      <c r="K305" s="35">
        <f t="shared" si="13"/>
        <v>0.1119479298499364</v>
      </c>
      <c r="L305" s="109">
        <v>10.847947929849937</v>
      </c>
      <c r="M305" s="109">
        <v>66.372</v>
      </c>
    </row>
    <row r="306" spans="1:13" x14ac:dyDescent="0.3">
      <c r="A306" s="4" t="s">
        <v>102</v>
      </c>
      <c r="B306" s="4">
        <v>2022</v>
      </c>
      <c r="C306" s="5">
        <v>44673</v>
      </c>
      <c r="D306" s="4" t="s">
        <v>72</v>
      </c>
      <c r="E306" s="4" t="s">
        <v>35</v>
      </c>
      <c r="F306" s="4" t="s">
        <v>36</v>
      </c>
      <c r="G306" s="13">
        <f>(C306-VLOOKUP(E306,Riders!$A$2:$C$2000,2,FALSE))/365</f>
        <v>24.041095890410958</v>
      </c>
      <c r="H306" s="4">
        <v>10</v>
      </c>
      <c r="I306">
        <v>5.3319999999999999</v>
      </c>
      <c r="J306" s="109">
        <f t="shared" si="14"/>
        <v>5.5169286682940077</v>
      </c>
      <c r="K306" s="35">
        <f t="shared" si="13"/>
        <v>0.18492866829400789</v>
      </c>
      <c r="L306" s="109">
        <v>10.848928668294008</v>
      </c>
      <c r="M306" s="109">
        <v>66.366</v>
      </c>
    </row>
    <row r="307" spans="1:13" x14ac:dyDescent="0.3">
      <c r="A307" s="4" t="s">
        <v>102</v>
      </c>
      <c r="B307" s="4">
        <v>2022</v>
      </c>
      <c r="C307" s="5">
        <v>44673</v>
      </c>
      <c r="D307" s="4" t="s">
        <v>72</v>
      </c>
      <c r="E307" s="4" t="s">
        <v>104</v>
      </c>
      <c r="F307" s="4" t="s">
        <v>105</v>
      </c>
      <c r="G307" s="13">
        <f>(C307-VLOOKUP(E307,Riders!$A$2:$C$2000,2,FALSE))/365</f>
        <v>19.063013698630137</v>
      </c>
      <c r="H307" s="4">
        <v>11</v>
      </c>
      <c r="I307">
        <v>5.3609999999999998</v>
      </c>
      <c r="J307" s="109">
        <f t="shared" si="14"/>
        <v>5.5320813803954811</v>
      </c>
      <c r="K307" s="35">
        <f t="shared" si="13"/>
        <v>0.17108138039548137</v>
      </c>
      <c r="L307" s="109">
        <v>10.893081380395481</v>
      </c>
      <c r="M307" s="109">
        <v>66.096999999999994</v>
      </c>
    </row>
    <row r="308" spans="1:13" x14ac:dyDescent="0.3">
      <c r="A308" s="4" t="s">
        <v>102</v>
      </c>
      <c r="B308" s="4">
        <v>2022</v>
      </c>
      <c r="C308" s="5">
        <v>44673</v>
      </c>
      <c r="D308" s="4" t="s">
        <v>72</v>
      </c>
      <c r="E308" s="4" t="s">
        <v>52</v>
      </c>
      <c r="F308" s="4" t="s">
        <v>53</v>
      </c>
      <c r="G308" s="13">
        <f>(C308-VLOOKUP(E308,Riders!$A$2:$C$2000,2,FALSE))/365</f>
        <v>25.117808219178084</v>
      </c>
      <c r="H308" s="4">
        <v>12</v>
      </c>
      <c r="I308">
        <v>5.3550000000000004</v>
      </c>
      <c r="J308" s="109">
        <f t="shared" si="14"/>
        <v>5.5570669273438202</v>
      </c>
      <c r="K308" s="35">
        <f t="shared" si="13"/>
        <v>0.20206692734381981</v>
      </c>
      <c r="L308" s="109">
        <v>10.912066927343821</v>
      </c>
      <c r="M308" s="109">
        <v>65.981999999999999</v>
      </c>
    </row>
    <row r="309" spans="1:13" x14ac:dyDescent="0.3">
      <c r="A309" s="4" t="s">
        <v>102</v>
      </c>
      <c r="B309" s="4">
        <v>2022</v>
      </c>
      <c r="C309" s="5">
        <v>44673</v>
      </c>
      <c r="D309" s="4" t="s">
        <v>72</v>
      </c>
      <c r="E309" s="3" t="s">
        <v>384</v>
      </c>
      <c r="F309" s="4" t="s">
        <v>19</v>
      </c>
      <c r="G309" s="13">
        <f>(C309-VLOOKUP(E309,Riders!$A$2:$C$2000,2,FALSE))/365</f>
        <v>22.63013698630137</v>
      </c>
      <c r="H309" s="4">
        <v>13</v>
      </c>
      <c r="I309">
        <v>5.375</v>
      </c>
      <c r="J309" s="109">
        <f t="shared" si="14"/>
        <v>5.5450109200109221</v>
      </c>
      <c r="K309" s="35">
        <f t="shared" si="13"/>
        <v>0.17001092001092211</v>
      </c>
      <c r="L309" s="109">
        <v>10.920010920010922</v>
      </c>
      <c r="M309" s="109">
        <v>65.933999999999997</v>
      </c>
    </row>
    <row r="310" spans="1:13" x14ac:dyDescent="0.3">
      <c r="A310" s="4" t="s">
        <v>102</v>
      </c>
      <c r="B310" s="4">
        <v>2022</v>
      </c>
      <c r="C310" s="5">
        <v>44673</v>
      </c>
      <c r="D310" s="4" t="s">
        <v>72</v>
      </c>
      <c r="E310" s="1" t="s">
        <v>18</v>
      </c>
      <c r="F310" s="4" t="s">
        <v>19</v>
      </c>
      <c r="G310" s="13">
        <f>(C310-VLOOKUP(E310,Riders!$A$2:$C$2000,2,FALSE))/365</f>
        <v>23.915068493150685</v>
      </c>
      <c r="H310" s="4">
        <v>14</v>
      </c>
      <c r="I310">
        <v>5.3849999999999998</v>
      </c>
      <c r="J310" s="109">
        <f t="shared" si="14"/>
        <v>5.5529272627837045</v>
      </c>
      <c r="K310" s="35">
        <f t="shared" si="13"/>
        <v>0.16792726278370473</v>
      </c>
      <c r="L310" s="109">
        <v>10.937927262783704</v>
      </c>
      <c r="M310" s="109">
        <v>65.825999999999993</v>
      </c>
    </row>
    <row r="311" spans="1:13" x14ac:dyDescent="0.3">
      <c r="A311" s="4" t="s">
        <v>102</v>
      </c>
      <c r="B311" s="4">
        <v>2022</v>
      </c>
      <c r="C311" s="5">
        <v>44673</v>
      </c>
      <c r="D311" s="4" t="s">
        <v>72</v>
      </c>
      <c r="E311" s="4" t="s">
        <v>382</v>
      </c>
      <c r="F311" s="4" t="s">
        <v>15</v>
      </c>
      <c r="G311" s="13">
        <f>(C311-VLOOKUP(E311,Riders!$A$2:$C$2000,2,FALSE))/365</f>
        <v>21.147945205479452</v>
      </c>
      <c r="H311" s="4">
        <v>15</v>
      </c>
      <c r="I311">
        <v>5.4189999999999996</v>
      </c>
      <c r="J311" s="109">
        <f t="shared" si="14"/>
        <v>5.5290726830380903</v>
      </c>
      <c r="K311" s="35">
        <f t="shared" si="13"/>
        <v>0.1100726830380907</v>
      </c>
      <c r="L311" s="109">
        <v>10.94807268303809</v>
      </c>
      <c r="M311" s="109">
        <v>65.765000000000001</v>
      </c>
    </row>
    <row r="312" spans="1:13" x14ac:dyDescent="0.3">
      <c r="A312" s="4" t="s">
        <v>102</v>
      </c>
      <c r="B312" s="4">
        <v>2022</v>
      </c>
      <c r="C312" s="5">
        <v>44673</v>
      </c>
      <c r="D312" s="4" t="s">
        <v>72</v>
      </c>
      <c r="E312" s="4" t="s">
        <v>32</v>
      </c>
      <c r="F312" s="4" t="s">
        <v>78</v>
      </c>
      <c r="G312" s="13">
        <f>(C312-VLOOKUP(E312,Riders!$A$2:$C$2000,2,FALSE))/365</f>
        <v>19.742465753424657</v>
      </c>
      <c r="H312" s="4">
        <v>16</v>
      </c>
      <c r="I312">
        <v>5.4080000000000004</v>
      </c>
      <c r="J312" s="109">
        <f t="shared" si="14"/>
        <v>5.6420629239694273</v>
      </c>
      <c r="K312" s="35">
        <f t="shared" si="13"/>
        <v>0.23406292396942696</v>
      </c>
      <c r="L312" s="109">
        <v>11.050062923969428</v>
      </c>
      <c r="M312" s="109">
        <v>65.158000000000001</v>
      </c>
    </row>
    <row r="313" spans="1:13" x14ac:dyDescent="0.3">
      <c r="A313" s="4" t="s">
        <v>102</v>
      </c>
      <c r="B313" s="4">
        <v>2022</v>
      </c>
      <c r="C313" s="5">
        <v>44673</v>
      </c>
      <c r="D313" s="4" t="s">
        <v>72</v>
      </c>
      <c r="E313" s="4" t="s">
        <v>106</v>
      </c>
      <c r="F313" s="4" t="s">
        <v>63</v>
      </c>
      <c r="G313" s="13" t="e">
        <f>(C313-VLOOKUP(E313,Riders!$A$2:$C$2000,2,FALSE))/365</f>
        <v>#N/A</v>
      </c>
      <c r="H313" s="4">
        <v>17</v>
      </c>
      <c r="I313">
        <v>5.4509999999999996</v>
      </c>
      <c r="J313" s="109">
        <f t="shared" si="14"/>
        <v>5.6109469026548693</v>
      </c>
      <c r="K313" s="35">
        <f t="shared" si="13"/>
        <v>0.15994690265486966</v>
      </c>
      <c r="L313" s="109">
        <v>11.061946902654869</v>
      </c>
      <c r="M313" s="109">
        <v>65.087999999999994</v>
      </c>
    </row>
    <row r="314" spans="1:13" x14ac:dyDescent="0.3">
      <c r="A314" s="4" t="s">
        <v>102</v>
      </c>
      <c r="B314" s="4">
        <v>2022</v>
      </c>
      <c r="C314" s="5">
        <v>44673</v>
      </c>
      <c r="D314" s="4" t="s">
        <v>72</v>
      </c>
      <c r="E314" s="4" t="s">
        <v>80</v>
      </c>
      <c r="F314" s="4" t="s">
        <v>17</v>
      </c>
      <c r="G314" s="13">
        <f>(C314-VLOOKUP(E314,Riders!$A$2:$C$2000,2,FALSE))/365</f>
        <v>20.202739726027396</v>
      </c>
      <c r="H314" s="4">
        <v>18</v>
      </c>
      <c r="I314">
        <v>5.51</v>
      </c>
      <c r="J314" s="109">
        <f t="shared" si="14"/>
        <v>5.594941699056081</v>
      </c>
      <c r="K314" s="35">
        <f t="shared" si="13"/>
        <v>8.4941699056081177E-2</v>
      </c>
      <c r="L314" s="109">
        <v>11.104941699056081</v>
      </c>
      <c r="M314" s="109">
        <v>64.835999999999999</v>
      </c>
    </row>
    <row r="315" spans="1:13" x14ac:dyDescent="0.3">
      <c r="A315" s="4" t="s">
        <v>102</v>
      </c>
      <c r="B315" s="4">
        <v>2022</v>
      </c>
      <c r="C315" s="5">
        <v>44673</v>
      </c>
      <c r="D315" s="4" t="s">
        <v>72</v>
      </c>
      <c r="E315" s="4" t="s">
        <v>50</v>
      </c>
      <c r="F315" s="4" t="s">
        <v>51</v>
      </c>
      <c r="G315" s="13">
        <f>(C315-VLOOKUP(E315,Riders!$A$2:$C$2000,2,FALSE))/365</f>
        <v>25.545205479452054</v>
      </c>
      <c r="H315" s="4">
        <v>19</v>
      </c>
      <c r="I315">
        <v>5.5090000000000003</v>
      </c>
      <c r="J315" s="109">
        <f t="shared" si="14"/>
        <v>5.612065150906675</v>
      </c>
      <c r="K315" s="35">
        <f t="shared" si="13"/>
        <v>0.10306515090667467</v>
      </c>
      <c r="L315" s="109">
        <v>11.121065150906675</v>
      </c>
      <c r="M315" s="109">
        <v>64.742000000000004</v>
      </c>
    </row>
    <row r="316" spans="1:13" x14ac:dyDescent="0.3">
      <c r="A316" s="4" t="s">
        <v>102</v>
      </c>
      <c r="B316" s="4">
        <v>2022</v>
      </c>
      <c r="C316" s="5">
        <v>44673</v>
      </c>
      <c r="D316" s="4" t="s">
        <v>72</v>
      </c>
      <c r="E316" s="4" t="s">
        <v>57</v>
      </c>
      <c r="F316" s="4" t="s">
        <v>47</v>
      </c>
      <c r="G316" s="13">
        <f>(C316-VLOOKUP(E316,Riders!$A$2:$C$2000,2,FALSE))/365</f>
        <v>22.230136986301371</v>
      </c>
      <c r="H316" s="4">
        <v>20</v>
      </c>
      <c r="I316">
        <v>5.516</v>
      </c>
      <c r="J316" s="109">
        <f t="shared" si="14"/>
        <v>5.6469637668801091</v>
      </c>
      <c r="K316" s="35">
        <f t="shared" si="13"/>
        <v>0.13096376688010913</v>
      </c>
      <c r="L316" s="109">
        <v>11.162963766880109</v>
      </c>
      <c r="M316" s="109">
        <v>64.498999999999995</v>
      </c>
    </row>
    <row r="317" spans="1:13" x14ac:dyDescent="0.3">
      <c r="A317" s="4" t="s">
        <v>102</v>
      </c>
      <c r="B317" s="4">
        <v>2022</v>
      </c>
      <c r="C317" s="5">
        <v>44673</v>
      </c>
      <c r="D317" s="4" t="s">
        <v>72</v>
      </c>
      <c r="E317" s="4" t="s">
        <v>85</v>
      </c>
      <c r="F317" s="4" t="s">
        <v>21</v>
      </c>
      <c r="G317" s="13">
        <f>(C317-VLOOKUP(E317,Riders!$A$2:$C$2000,2,FALSE))/365</f>
        <v>18.961643835616439</v>
      </c>
      <c r="H317" s="4">
        <v>21</v>
      </c>
      <c r="I317">
        <v>5.5979999999999999</v>
      </c>
      <c r="J317" s="109">
        <f t="shared" si="14"/>
        <v>5.6539339261435577</v>
      </c>
      <c r="K317" s="35">
        <f t="shared" si="13"/>
        <v>5.5933926143557855E-2</v>
      </c>
      <c r="L317" s="109">
        <v>11.251933926143558</v>
      </c>
      <c r="M317" s="109">
        <v>63.988999999999997</v>
      </c>
    </row>
    <row r="318" spans="1:13" x14ac:dyDescent="0.3">
      <c r="A318" s="4" t="s">
        <v>102</v>
      </c>
      <c r="B318" s="4">
        <v>2022</v>
      </c>
      <c r="C318" s="5">
        <v>44673</v>
      </c>
      <c r="D318" s="4" t="s">
        <v>72</v>
      </c>
      <c r="E318" s="4" t="s">
        <v>58</v>
      </c>
      <c r="F318" s="4" t="s">
        <v>59</v>
      </c>
      <c r="G318" s="13">
        <f>(C318-VLOOKUP(E318,Riders!$A$2:$C$2000,2,FALSE))/365</f>
        <v>24.268493150684932</v>
      </c>
      <c r="H318" s="4">
        <v>22</v>
      </c>
      <c r="I318">
        <v>5.5949999999999998</v>
      </c>
      <c r="J318" s="109">
        <f t="shared" si="14"/>
        <v>5.7019529607430881</v>
      </c>
      <c r="K318" s="35">
        <f t="shared" si="13"/>
        <v>0.10695296074308835</v>
      </c>
      <c r="L318" s="109">
        <v>11.296952960743088</v>
      </c>
      <c r="M318" s="109">
        <v>63.734000000000002</v>
      </c>
    </row>
    <row r="319" spans="1:13" x14ac:dyDescent="0.3">
      <c r="A319" s="4" t="s">
        <v>102</v>
      </c>
      <c r="B319" s="4">
        <v>2022</v>
      </c>
      <c r="C319" s="5">
        <v>44673</v>
      </c>
      <c r="D319" s="4" t="s">
        <v>72</v>
      </c>
      <c r="E319" s="4" t="s">
        <v>46</v>
      </c>
      <c r="F319" s="4" t="s">
        <v>47</v>
      </c>
      <c r="G319" s="13">
        <f>(C319-VLOOKUP(E319,Riders!$A$2:$C$2000,2,FALSE))/365</f>
        <v>21.849315068493151</v>
      </c>
      <c r="H319" s="4">
        <v>23</v>
      </c>
      <c r="I319">
        <v>5.6040000000000001</v>
      </c>
      <c r="J319" s="109">
        <f t="shared" si="14"/>
        <v>5.7759807172548969</v>
      </c>
      <c r="K319" s="35">
        <f t="shared" si="13"/>
        <v>0.17198071725489683</v>
      </c>
      <c r="L319" s="109">
        <v>11.379980717254897</v>
      </c>
      <c r="M319" s="109">
        <v>63.268999999999998</v>
      </c>
    </row>
    <row r="320" spans="1:13" x14ac:dyDescent="0.3">
      <c r="A320" s="4" t="s">
        <v>102</v>
      </c>
      <c r="B320" s="4">
        <v>2022</v>
      </c>
      <c r="C320" s="5">
        <v>44673</v>
      </c>
      <c r="D320" s="4" t="s">
        <v>72</v>
      </c>
      <c r="E320" s="4" t="s">
        <v>60</v>
      </c>
      <c r="F320" s="4" t="s">
        <v>61</v>
      </c>
      <c r="G320" s="13">
        <f>(C320-VLOOKUP(E320,Riders!$A$2:$C$2000,2,FALSE))/365</f>
        <v>33.767123287671232</v>
      </c>
      <c r="H320" s="4">
        <v>24</v>
      </c>
      <c r="I320">
        <v>5.5819999999999999</v>
      </c>
      <c r="J320" s="109">
        <f t="shared" si="14"/>
        <v>5.8170785744818962</v>
      </c>
      <c r="K320" s="35">
        <f t="shared" si="13"/>
        <v>0.2350785744818964</v>
      </c>
      <c r="L320" s="109">
        <v>11.399078574481896</v>
      </c>
      <c r="M320" s="109">
        <v>63.162999999999997</v>
      </c>
    </row>
    <row r="321" spans="1:13" x14ac:dyDescent="0.3">
      <c r="A321" s="4" t="s">
        <v>102</v>
      </c>
      <c r="B321" s="4">
        <v>2022</v>
      </c>
      <c r="C321" s="5">
        <v>44673</v>
      </c>
      <c r="D321" s="4" t="s">
        <v>72</v>
      </c>
      <c r="E321" s="4" t="s">
        <v>107</v>
      </c>
      <c r="F321" s="4" t="s">
        <v>59</v>
      </c>
      <c r="G321" s="13">
        <f>(C321-VLOOKUP(E321,Riders!$A$2:$C$2000,2,FALSE))/365</f>
        <v>18.624657534246577</v>
      </c>
      <c r="H321" s="4">
        <v>25</v>
      </c>
      <c r="I321">
        <v>5.6630000000000003</v>
      </c>
      <c r="J321" s="109">
        <f t="shared" si="14"/>
        <v>5.8349239859469826</v>
      </c>
      <c r="K321" s="35">
        <f t="shared" si="13"/>
        <v>0.17192398594698233</v>
      </c>
      <c r="L321" s="109">
        <v>11.497923985946983</v>
      </c>
      <c r="M321" s="109">
        <v>62.62</v>
      </c>
    </row>
    <row r="322" spans="1:13" x14ac:dyDescent="0.3">
      <c r="A322" s="4" t="s">
        <v>102</v>
      </c>
      <c r="B322" s="4">
        <v>2022</v>
      </c>
      <c r="C322" s="5">
        <v>44673</v>
      </c>
      <c r="D322" s="4" t="s">
        <v>72</v>
      </c>
      <c r="E322" s="4" t="s">
        <v>83</v>
      </c>
      <c r="F322" s="4" t="s">
        <v>84</v>
      </c>
      <c r="G322" s="13">
        <f>(C322-VLOOKUP(E322,Riders!$A$2:$C$2000,2,FALSE))/365</f>
        <v>29.594520547945205</v>
      </c>
      <c r="H322" s="4">
        <v>26</v>
      </c>
      <c r="I322">
        <v>5.7389999999999999</v>
      </c>
      <c r="J322" s="109">
        <f t="shared" si="14"/>
        <v>6.0049812096300643</v>
      </c>
      <c r="K322" s="35">
        <f t="shared" si="13"/>
        <v>0.26598120963006444</v>
      </c>
      <c r="L322" s="109">
        <v>11.743981209630064</v>
      </c>
      <c r="M322" s="109">
        <v>61.308</v>
      </c>
    </row>
    <row r="323" spans="1:13" x14ac:dyDescent="0.3">
      <c r="A323" s="4" t="s">
        <v>102</v>
      </c>
      <c r="B323" s="4">
        <v>2022</v>
      </c>
      <c r="C323" s="5">
        <v>44673</v>
      </c>
      <c r="D323" s="4" t="s">
        <v>72</v>
      </c>
      <c r="E323" s="4" t="s">
        <v>86</v>
      </c>
      <c r="F323" s="4" t="s">
        <v>87</v>
      </c>
      <c r="G323" s="13">
        <f>(C323-VLOOKUP(E323,Riders!$A$2:$C$2000,2,FALSE))/365</f>
        <v>21.638356164383563</v>
      </c>
      <c r="H323" s="4">
        <v>27</v>
      </c>
      <c r="I323">
        <v>5.7939999999999996</v>
      </c>
      <c r="J323" s="109">
        <f t="shared" si="14"/>
        <v>6.0650746627575645</v>
      </c>
      <c r="K323" s="35">
        <f t="shared" si="13"/>
        <v>0.27107466275756487</v>
      </c>
      <c r="L323" s="109">
        <v>11.859074662757564</v>
      </c>
      <c r="M323" s="109">
        <v>60.713000000000001</v>
      </c>
    </row>
    <row r="324" spans="1:13" x14ac:dyDescent="0.3">
      <c r="A324" s="1" t="s">
        <v>108</v>
      </c>
      <c r="B324" s="1">
        <v>2021</v>
      </c>
      <c r="C324" s="2">
        <v>44490</v>
      </c>
      <c r="D324" s="1" t="s">
        <v>13</v>
      </c>
      <c r="E324" s="1" t="s">
        <v>14</v>
      </c>
      <c r="F324" s="1" t="s">
        <v>15</v>
      </c>
      <c r="G324" s="13">
        <f>(C324-VLOOKUP(E324,Riders!$A$2:$C$2000,2,FALSE))/365</f>
        <v>21.802739726027397</v>
      </c>
      <c r="H324" s="1">
        <v>1</v>
      </c>
      <c r="I324">
        <v>5.202</v>
      </c>
      <c r="J324" s="109">
        <f t="shared" si="14"/>
        <v>5.2870520519208082</v>
      </c>
      <c r="K324" s="35">
        <f t="shared" si="13"/>
        <v>8.5052051920808225E-2</v>
      </c>
      <c r="L324">
        <v>10.489052051920808</v>
      </c>
      <c r="M324" s="109">
        <v>68.643000000000001</v>
      </c>
    </row>
    <row r="325" spans="1:13" x14ac:dyDescent="0.3">
      <c r="A325" s="1" t="s">
        <v>108</v>
      </c>
      <c r="B325" s="1">
        <v>2021</v>
      </c>
      <c r="C325" s="2">
        <v>44490</v>
      </c>
      <c r="D325" s="1" t="s">
        <v>13</v>
      </c>
      <c r="E325" s="1" t="s">
        <v>23</v>
      </c>
      <c r="F325" s="1" t="s">
        <v>15</v>
      </c>
      <c r="G325" s="13">
        <f>(C325-VLOOKUP(E325,Riders!$A$2:$C$2000,2,FALSE))/365</f>
        <v>24.109589041095891</v>
      </c>
      <c r="H325" s="1">
        <v>2</v>
      </c>
      <c r="I325">
        <v>5.2279999999999998</v>
      </c>
      <c r="J325" s="109">
        <f t="shared" si="14"/>
        <v>5.2909340813464247</v>
      </c>
      <c r="K325" s="35">
        <f t="shared" si="13"/>
        <v>6.2934081346424975E-2</v>
      </c>
      <c r="L325">
        <v>10.518934081346424</v>
      </c>
      <c r="M325" s="109">
        <v>68.447999999999993</v>
      </c>
    </row>
    <row r="326" spans="1:13" x14ac:dyDescent="0.3">
      <c r="A326" s="1" t="s">
        <v>108</v>
      </c>
      <c r="B326" s="1">
        <v>2021</v>
      </c>
      <c r="C326" s="2">
        <v>44490</v>
      </c>
      <c r="D326" s="1" t="s">
        <v>13</v>
      </c>
      <c r="E326" s="1" t="s">
        <v>33</v>
      </c>
      <c r="F326" s="1" t="s">
        <v>27</v>
      </c>
      <c r="G326" s="13">
        <f>(C326-VLOOKUP(E326,Riders!$A$2:$C$2000,2,FALSE))/365</f>
        <v>27.920547945205481</v>
      </c>
      <c r="H326" s="1">
        <v>3</v>
      </c>
      <c r="I326">
        <v>5.2060000000000004</v>
      </c>
      <c r="J326" s="109">
        <f t="shared" si="14"/>
        <v>5.3140099355649388</v>
      </c>
      <c r="K326" s="35">
        <f t="shared" si="13"/>
        <v>0.10800993556493843</v>
      </c>
      <c r="L326">
        <v>10.520009935564939</v>
      </c>
      <c r="M326" s="109">
        <v>68.441000000000003</v>
      </c>
    </row>
    <row r="327" spans="1:13" x14ac:dyDescent="0.3">
      <c r="A327" s="1" t="s">
        <v>108</v>
      </c>
      <c r="B327" s="1">
        <v>2021</v>
      </c>
      <c r="C327" s="2">
        <v>44490</v>
      </c>
      <c r="D327" s="1" t="s">
        <v>13</v>
      </c>
      <c r="E327" s="1" t="s">
        <v>16</v>
      </c>
      <c r="F327" s="1" t="s">
        <v>17</v>
      </c>
      <c r="G327" s="13">
        <f>(C327-VLOOKUP(E327,Riders!$A$2:$C$2000,2,FALSE))/365</f>
        <v>22.5013698630137</v>
      </c>
      <c r="H327" s="1">
        <v>4</v>
      </c>
      <c r="I327">
        <v>5.1859999999999999</v>
      </c>
      <c r="J327" s="109">
        <f t="shared" si="14"/>
        <v>5.3469373729098706</v>
      </c>
      <c r="K327" s="35">
        <f t="shared" si="13"/>
        <v>0.16093737290987065</v>
      </c>
      <c r="L327">
        <v>10.532937372909871</v>
      </c>
      <c r="M327" s="109">
        <v>68.356999999999999</v>
      </c>
    </row>
    <row r="328" spans="1:13" x14ac:dyDescent="0.3">
      <c r="A328" s="1" t="s">
        <v>108</v>
      </c>
      <c r="B328" s="1">
        <v>2021</v>
      </c>
      <c r="C328" s="2">
        <v>44490</v>
      </c>
      <c r="D328" s="1" t="s">
        <v>13</v>
      </c>
      <c r="E328" s="1" t="s">
        <v>26</v>
      </c>
      <c r="F328" s="1" t="s">
        <v>27</v>
      </c>
      <c r="G328" s="13">
        <f>(C328-VLOOKUP(E328,Riders!$A$2:$C$2000,2,FALSE))/365</f>
        <v>23.416438356164385</v>
      </c>
      <c r="H328" s="1">
        <v>5</v>
      </c>
      <c r="I328">
        <v>5.2140000000000004</v>
      </c>
      <c r="J328" s="109">
        <f t="shared" si="14"/>
        <v>5.3309699028984028</v>
      </c>
      <c r="K328" s="35">
        <f t="shared" si="13"/>
        <v>0.11696990289840237</v>
      </c>
      <c r="L328">
        <v>10.544969902898403</v>
      </c>
      <c r="M328" s="109">
        <v>68.278999999999996</v>
      </c>
    </row>
    <row r="329" spans="1:13" x14ac:dyDescent="0.3">
      <c r="A329" s="1" t="s">
        <v>108</v>
      </c>
      <c r="B329" s="1">
        <v>2021</v>
      </c>
      <c r="C329" s="2">
        <v>44490</v>
      </c>
      <c r="D329" s="1" t="s">
        <v>13</v>
      </c>
      <c r="E329" s="1" t="s">
        <v>22</v>
      </c>
      <c r="F329" s="1" t="s">
        <v>15</v>
      </c>
      <c r="G329" s="13">
        <f>(C329-VLOOKUP(E329,Riders!$A$2:$C$2000,2,FALSE))/365</f>
        <v>23.783561643835615</v>
      </c>
      <c r="H329" s="1">
        <v>6</v>
      </c>
      <c r="I329">
        <v>5.218</v>
      </c>
      <c r="J329" s="109">
        <f t="shared" ref="J329:J347" si="15">L329-I329</f>
        <v>5.3540662516151762</v>
      </c>
      <c r="K329" s="35">
        <f t="shared" si="13"/>
        <v>0.13606625161517627</v>
      </c>
      <c r="L329">
        <v>10.572066251615176</v>
      </c>
      <c r="M329" s="109">
        <v>68.103999999999999</v>
      </c>
    </row>
    <row r="330" spans="1:13" x14ac:dyDescent="0.3">
      <c r="A330" s="1" t="s">
        <v>108</v>
      </c>
      <c r="B330" s="1">
        <v>2021</v>
      </c>
      <c r="C330" s="2">
        <v>44490</v>
      </c>
      <c r="D330" s="1" t="s">
        <v>13</v>
      </c>
      <c r="E330" s="1" t="s">
        <v>77</v>
      </c>
      <c r="F330" s="1" t="s">
        <v>19</v>
      </c>
      <c r="G330" s="13">
        <f>(C330-VLOOKUP(E330,Riders!$A$2:$C$2000,2,FALSE))/365</f>
        <v>30.449315068493149</v>
      </c>
      <c r="H330" s="1">
        <v>7</v>
      </c>
      <c r="I330">
        <v>5.2560000000000002</v>
      </c>
      <c r="J330" s="109">
        <f t="shared" si="15"/>
        <v>5.3450188757030528</v>
      </c>
      <c r="K330" s="35">
        <f t="shared" si="13"/>
        <v>8.9018875703052558E-2</v>
      </c>
      <c r="L330">
        <v>10.601018875703053</v>
      </c>
      <c r="M330" s="109">
        <v>67.918000000000006</v>
      </c>
    </row>
    <row r="331" spans="1:13" x14ac:dyDescent="0.3">
      <c r="A331" s="1" t="s">
        <v>108</v>
      </c>
      <c r="B331" s="1">
        <v>2021</v>
      </c>
      <c r="C331" s="2">
        <v>44490</v>
      </c>
      <c r="D331" s="1" t="s">
        <v>13</v>
      </c>
      <c r="E331" s="1" t="s">
        <v>20</v>
      </c>
      <c r="F331" s="1" t="s">
        <v>21</v>
      </c>
      <c r="G331" s="13">
        <f>(C331-VLOOKUP(E331,Riders!$A$2:$C$2000,2,FALSE))/365</f>
        <v>26.210958904109589</v>
      </c>
      <c r="H331" s="1">
        <v>8</v>
      </c>
      <c r="I331">
        <v>5.266</v>
      </c>
      <c r="J331" s="109">
        <f t="shared" si="15"/>
        <v>5.4879729955789234</v>
      </c>
      <c r="K331" s="35">
        <f t="shared" si="13"/>
        <v>0.22197299557892336</v>
      </c>
      <c r="L331">
        <v>10.753972995578923</v>
      </c>
      <c r="M331" s="109">
        <v>66.951999999999998</v>
      </c>
    </row>
    <row r="332" spans="1:13" x14ac:dyDescent="0.3">
      <c r="A332" s="1" t="s">
        <v>108</v>
      </c>
      <c r="B332" s="1">
        <v>2021</v>
      </c>
      <c r="C332" s="2">
        <v>44490</v>
      </c>
      <c r="D332" s="1" t="s">
        <v>13</v>
      </c>
      <c r="E332" s="1" t="s">
        <v>52</v>
      </c>
      <c r="F332" s="1" t="s">
        <v>53</v>
      </c>
      <c r="G332" s="13">
        <f>(C332-VLOOKUP(E332,Riders!$A$2:$C$2000,2,FALSE))/365</f>
        <v>24.616438356164384</v>
      </c>
      <c r="H332" s="1">
        <v>9</v>
      </c>
      <c r="I332">
        <v>5.3380000000000001</v>
      </c>
      <c r="J332" s="109">
        <f t="shared" si="15"/>
        <v>5.4520731327179002</v>
      </c>
      <c r="K332" s="35">
        <f t="shared" si="13"/>
        <v>0.11407313271790009</v>
      </c>
      <c r="L332">
        <v>10.7900731327179</v>
      </c>
      <c r="M332" s="109">
        <v>66.727999999999994</v>
      </c>
    </row>
    <row r="333" spans="1:13" x14ac:dyDescent="0.3">
      <c r="A333" s="1" t="s">
        <v>108</v>
      </c>
      <c r="B333" s="1">
        <v>2021</v>
      </c>
      <c r="C333" s="2">
        <v>44490</v>
      </c>
      <c r="D333" s="1" t="s">
        <v>13</v>
      </c>
      <c r="E333" s="1" t="s">
        <v>39</v>
      </c>
      <c r="F333" s="1" t="s">
        <v>40</v>
      </c>
      <c r="G333" s="13">
        <f>(C333-VLOOKUP(E333,Riders!$A$2:$C$2000,2,FALSE))/365</f>
        <v>27.197260273972603</v>
      </c>
      <c r="H333" s="1">
        <v>10</v>
      </c>
      <c r="I333">
        <v>5.3440000000000003</v>
      </c>
      <c r="J333" s="109">
        <f t="shared" si="15"/>
        <v>5.4470434339498217</v>
      </c>
      <c r="K333" s="35">
        <f t="shared" si="13"/>
        <v>0.10304343394982141</v>
      </c>
      <c r="L333">
        <v>10.791043433949822</v>
      </c>
      <c r="M333" s="109">
        <v>66.721999999999994</v>
      </c>
    </row>
    <row r="334" spans="1:13" x14ac:dyDescent="0.3">
      <c r="A334" s="1" t="s">
        <v>108</v>
      </c>
      <c r="B334" s="1">
        <v>2021</v>
      </c>
      <c r="C334" s="2">
        <v>44490</v>
      </c>
      <c r="D334" s="1" t="s">
        <v>13</v>
      </c>
      <c r="E334" s="1" t="s">
        <v>24</v>
      </c>
      <c r="F334" s="1" t="s">
        <v>25</v>
      </c>
      <c r="G334" s="13">
        <f>(C334-VLOOKUP(E334,Riders!$A$2:$C$2000,2,FALSE))/365</f>
        <v>23.145205479452056</v>
      </c>
      <c r="H334" s="1">
        <v>11</v>
      </c>
      <c r="I334">
        <v>5.3319999999999999</v>
      </c>
      <c r="J334" s="109">
        <f t="shared" si="15"/>
        <v>5.4890469362910848</v>
      </c>
      <c r="K334" s="35">
        <f t="shared" si="13"/>
        <v>0.1570469362910849</v>
      </c>
      <c r="L334">
        <v>10.821046936291085</v>
      </c>
      <c r="M334" s="109">
        <v>66.537000000000006</v>
      </c>
    </row>
    <row r="335" spans="1:13" x14ac:dyDescent="0.3">
      <c r="A335" s="1" t="s">
        <v>108</v>
      </c>
      <c r="B335" s="1">
        <v>2021</v>
      </c>
      <c r="C335" s="2">
        <v>44490</v>
      </c>
      <c r="D335" s="1" t="s">
        <v>13</v>
      </c>
      <c r="E335" s="1" t="s">
        <v>41</v>
      </c>
      <c r="F335" s="1" t="s">
        <v>27</v>
      </c>
      <c r="G335" s="13">
        <f>(C335-VLOOKUP(E335,Riders!$A$2:$C$2000,2,FALSE))/365</f>
        <v>26.016438356164382</v>
      </c>
      <c r="H335" s="1">
        <v>12</v>
      </c>
      <c r="I335">
        <v>5.35</v>
      </c>
      <c r="J335" s="109">
        <f t="shared" si="15"/>
        <v>5.4759280977942169</v>
      </c>
      <c r="K335" s="35">
        <f t="shared" si="13"/>
        <v>0.12592809779421721</v>
      </c>
      <c r="L335">
        <v>10.825928097794216</v>
      </c>
      <c r="M335" s="109">
        <v>66.507000000000005</v>
      </c>
    </row>
    <row r="336" spans="1:13" x14ac:dyDescent="0.3">
      <c r="A336" s="1" t="s">
        <v>108</v>
      </c>
      <c r="B336" s="1">
        <v>2021</v>
      </c>
      <c r="C336" s="2">
        <v>44490</v>
      </c>
      <c r="D336" s="1" t="s">
        <v>13</v>
      </c>
      <c r="E336" s="1" t="s">
        <v>109</v>
      </c>
      <c r="F336" s="1" t="s">
        <v>110</v>
      </c>
      <c r="G336" s="13">
        <f>(C336-VLOOKUP(E336,Riders!$A$2:$C$2000,2,FALSE))/365</f>
        <v>28.726027397260275</v>
      </c>
      <c r="H336" s="1">
        <v>13</v>
      </c>
      <c r="I336">
        <v>5.3979999999999997</v>
      </c>
      <c r="J336" s="109">
        <f t="shared" si="15"/>
        <v>5.4440672208167697</v>
      </c>
      <c r="K336" s="35">
        <f t="shared" si="13"/>
        <v>4.606722081677006E-2</v>
      </c>
      <c r="L336">
        <v>10.842067220816769</v>
      </c>
      <c r="M336" s="109">
        <v>66.408000000000001</v>
      </c>
    </row>
    <row r="337" spans="1:13" x14ac:dyDescent="0.3">
      <c r="A337" s="1" t="s">
        <v>108</v>
      </c>
      <c r="B337" s="1">
        <v>2021</v>
      </c>
      <c r="C337" s="2">
        <v>44490</v>
      </c>
      <c r="D337" s="1" t="s">
        <v>13</v>
      </c>
      <c r="E337" s="1" t="s">
        <v>111</v>
      </c>
      <c r="F337" s="1" t="s">
        <v>110</v>
      </c>
      <c r="G337" s="13">
        <f>(C337-VLOOKUP(E337,Riders!$A$2:$C$2000,2,FALSE))/365</f>
        <v>27.005479452054793</v>
      </c>
      <c r="H337" s="1">
        <v>14</v>
      </c>
      <c r="I337">
        <v>5.39</v>
      </c>
      <c r="J337" s="109">
        <f t="shared" si="15"/>
        <v>5.475956355075307</v>
      </c>
      <c r="K337" s="35">
        <f t="shared" si="13"/>
        <v>8.59563550753073E-2</v>
      </c>
      <c r="L337">
        <v>10.865956355075307</v>
      </c>
      <c r="M337" s="109">
        <v>66.262</v>
      </c>
    </row>
    <row r="338" spans="1:13" x14ac:dyDescent="0.3">
      <c r="A338" s="1" t="s">
        <v>108</v>
      </c>
      <c r="B338" s="1">
        <v>2021</v>
      </c>
      <c r="C338" s="2">
        <v>44490</v>
      </c>
      <c r="D338" s="1" t="s">
        <v>13</v>
      </c>
      <c r="E338" s="1" t="s">
        <v>98</v>
      </c>
      <c r="F338" s="1" t="s">
        <v>67</v>
      </c>
      <c r="G338" s="13">
        <f>(C338-VLOOKUP(E338,Riders!$A$2:$C$2000,2,FALSE))/365</f>
        <v>30.227397260273971</v>
      </c>
      <c r="H338" s="1">
        <v>15</v>
      </c>
      <c r="I338">
        <v>5.415</v>
      </c>
      <c r="J338" s="109">
        <f t="shared" si="15"/>
        <v>5.536070010798972</v>
      </c>
      <c r="K338" s="35">
        <f t="shared" si="13"/>
        <v>0.12107001079897195</v>
      </c>
      <c r="L338">
        <v>10.951070010798972</v>
      </c>
      <c r="M338" s="109">
        <v>65.747</v>
      </c>
    </row>
    <row r="339" spans="1:13" x14ac:dyDescent="0.3">
      <c r="A339" s="1" t="s">
        <v>108</v>
      </c>
      <c r="B339" s="1">
        <v>2021</v>
      </c>
      <c r="C339" s="2">
        <v>44490</v>
      </c>
      <c r="D339" s="1" t="s">
        <v>13</v>
      </c>
      <c r="E339" s="1" t="s">
        <v>54</v>
      </c>
      <c r="F339" s="1" t="s">
        <v>44</v>
      </c>
      <c r="G339" s="13">
        <f>(C339-VLOOKUP(E339,Riders!$A$2:$C$2000,2,FALSE))/365</f>
        <v>24.328767123287673</v>
      </c>
      <c r="H339" s="1">
        <v>16</v>
      </c>
      <c r="I339">
        <v>5.399</v>
      </c>
      <c r="J339" s="109">
        <f t="shared" si="15"/>
        <v>5.5530694847963984</v>
      </c>
      <c r="K339" s="35">
        <f t="shared" si="13"/>
        <v>0.15406948479639837</v>
      </c>
      <c r="L339">
        <v>10.952069484796398</v>
      </c>
      <c r="M339" s="109">
        <v>65.741</v>
      </c>
    </row>
    <row r="340" spans="1:13" x14ac:dyDescent="0.3">
      <c r="A340" s="1" t="s">
        <v>108</v>
      </c>
      <c r="B340" s="1">
        <v>2021</v>
      </c>
      <c r="C340" s="2">
        <v>44490</v>
      </c>
      <c r="D340" s="1" t="s">
        <v>13</v>
      </c>
      <c r="E340" s="1" t="s">
        <v>45</v>
      </c>
      <c r="F340" s="1" t="s">
        <v>40</v>
      </c>
      <c r="G340" s="13">
        <f>(C340-VLOOKUP(E340,Riders!$A$2:$C$2000,2,FALSE))/365</f>
        <v>30.663013698630138</v>
      </c>
      <c r="H340" s="1">
        <v>17</v>
      </c>
      <c r="I340">
        <v>5.4710000000000001</v>
      </c>
      <c r="J340" s="109">
        <f t="shared" si="15"/>
        <v>5.545080417387048</v>
      </c>
      <c r="K340" s="35">
        <f t="shared" si="13"/>
        <v>7.4080417387047959E-2</v>
      </c>
      <c r="L340">
        <v>11.016080417387048</v>
      </c>
      <c r="M340" s="109">
        <v>65.358999999999995</v>
      </c>
    </row>
    <row r="341" spans="1:13" x14ac:dyDescent="0.3">
      <c r="A341" s="1" t="s">
        <v>108</v>
      </c>
      <c r="B341" s="1">
        <v>2021</v>
      </c>
      <c r="C341" s="2">
        <v>44490</v>
      </c>
      <c r="D341" s="1" t="s">
        <v>13</v>
      </c>
      <c r="E341" s="1" t="s">
        <v>82</v>
      </c>
      <c r="F341" s="1" t="s">
        <v>67</v>
      </c>
      <c r="G341" s="13">
        <f>(C341-VLOOKUP(E341,Riders!$A$2:$C$2000,2,FALSE))/365</f>
        <v>29.145205479452056</v>
      </c>
      <c r="H341" s="1">
        <v>18</v>
      </c>
      <c r="I341">
        <v>5.4740000000000002</v>
      </c>
      <c r="J341" s="109">
        <f t="shared" si="15"/>
        <v>5.570977603239859</v>
      </c>
      <c r="K341" s="35">
        <f t="shared" si="13"/>
        <v>9.6977603239858823E-2</v>
      </c>
      <c r="L341">
        <v>11.044977603239859</v>
      </c>
      <c r="M341" s="109">
        <v>65.188000000000002</v>
      </c>
    </row>
    <row r="342" spans="1:13" x14ac:dyDescent="0.3">
      <c r="A342" s="1" t="s">
        <v>108</v>
      </c>
      <c r="B342" s="1">
        <v>2021</v>
      </c>
      <c r="C342" s="2">
        <v>44490</v>
      </c>
      <c r="D342" s="1" t="s">
        <v>13</v>
      </c>
      <c r="E342" s="1" t="s">
        <v>112</v>
      </c>
      <c r="F342" s="1" t="s">
        <v>25</v>
      </c>
      <c r="G342" s="13">
        <f>(C342-VLOOKUP(E342,Riders!$A$2:$C$2000,2,FALSE))/365</f>
        <v>22.473972602739725</v>
      </c>
      <c r="H342" s="1">
        <v>19</v>
      </c>
      <c r="I342">
        <v>5.4930000000000003</v>
      </c>
      <c r="J342" s="109">
        <f t="shared" si="15"/>
        <v>5.6179396459931166</v>
      </c>
      <c r="K342" s="35">
        <f t="shared" si="13"/>
        <v>0.12493964599311624</v>
      </c>
      <c r="L342">
        <v>11.110939645993117</v>
      </c>
      <c r="M342" s="109">
        <v>64.801000000000002</v>
      </c>
    </row>
    <row r="343" spans="1:13" x14ac:dyDescent="0.3">
      <c r="A343" s="1" t="s">
        <v>108</v>
      </c>
      <c r="B343" s="1">
        <v>2021</v>
      </c>
      <c r="C343" s="2">
        <v>44490</v>
      </c>
      <c r="D343" s="1" t="s">
        <v>13</v>
      </c>
      <c r="E343" s="1" t="s">
        <v>106</v>
      </c>
      <c r="F343" s="1" t="s">
        <v>63</v>
      </c>
      <c r="G343" s="13" t="e">
        <f>(C343-VLOOKUP(E343,Riders!$A$2:$C$2000,2,FALSE))/365</f>
        <v>#N/A</v>
      </c>
      <c r="H343" s="1">
        <v>20</v>
      </c>
      <c r="I343">
        <v>5.4770000000000003</v>
      </c>
      <c r="J343" s="109">
        <f t="shared" si="15"/>
        <v>5.6859637668801071</v>
      </c>
      <c r="K343" s="35">
        <f t="shared" si="13"/>
        <v>0.20896376688010676</v>
      </c>
      <c r="L343">
        <v>11.162963766880107</v>
      </c>
      <c r="M343" s="109">
        <v>64.498999999999995</v>
      </c>
    </row>
    <row r="344" spans="1:13" x14ac:dyDescent="0.3">
      <c r="A344" s="1" t="s">
        <v>108</v>
      </c>
      <c r="B344" s="1">
        <v>2021</v>
      </c>
      <c r="C344" s="2">
        <v>44490</v>
      </c>
      <c r="D344" s="1" t="s">
        <v>13</v>
      </c>
      <c r="E344" s="1" t="s">
        <v>113</v>
      </c>
      <c r="F344" s="1" t="s">
        <v>31</v>
      </c>
      <c r="G344" s="13">
        <f>(C344-VLOOKUP(E344,Riders!$A$2:$C$2000,2,FALSE))/365</f>
        <v>18.438356164383563</v>
      </c>
      <c r="H344" s="1">
        <v>21</v>
      </c>
      <c r="I344">
        <v>5.5759999999999996</v>
      </c>
      <c r="J344" s="109">
        <f t="shared" si="15"/>
        <v>5.6970745745197204</v>
      </c>
      <c r="K344" s="35">
        <f t="shared" si="13"/>
        <v>0.12107457451972081</v>
      </c>
      <c r="L344">
        <v>11.27307457451972</v>
      </c>
      <c r="M344" s="109">
        <v>63.869</v>
      </c>
    </row>
    <row r="345" spans="1:13" x14ac:dyDescent="0.3">
      <c r="A345" s="1" t="s">
        <v>108</v>
      </c>
      <c r="B345" s="1">
        <v>2021</v>
      </c>
      <c r="C345" s="2">
        <v>44490</v>
      </c>
      <c r="D345" s="1" t="s">
        <v>13</v>
      </c>
      <c r="E345" s="3" t="s">
        <v>48</v>
      </c>
      <c r="F345" s="1" t="s">
        <v>49</v>
      </c>
      <c r="G345" s="13">
        <f>(C345-VLOOKUP(E345,Riders!$A$2:$C$2000,2,FALSE))/365</f>
        <v>20.728767123287671</v>
      </c>
      <c r="H345" s="1">
        <v>22</v>
      </c>
      <c r="I345">
        <v>5.5540000000000003</v>
      </c>
      <c r="J345" s="109">
        <f t="shared" si="15"/>
        <v>5.7190745745197198</v>
      </c>
      <c r="K345" s="35">
        <f t="shared" si="13"/>
        <v>0.16507457451971952</v>
      </c>
      <c r="L345">
        <v>11.27307457451972</v>
      </c>
      <c r="M345" s="109">
        <v>63.869</v>
      </c>
    </row>
    <row r="346" spans="1:13" x14ac:dyDescent="0.3">
      <c r="A346" s="1" t="s">
        <v>108</v>
      </c>
      <c r="B346" s="1">
        <v>2021</v>
      </c>
      <c r="C346" s="2">
        <v>44490</v>
      </c>
      <c r="D346" s="1" t="s">
        <v>13</v>
      </c>
      <c r="E346" s="1" t="s">
        <v>60</v>
      </c>
      <c r="F346" s="1" t="s">
        <v>61</v>
      </c>
      <c r="G346" s="13">
        <f>(C346-VLOOKUP(E346,Riders!$A$2:$C$2000,2,FALSE))/365</f>
        <v>33.265753424657532</v>
      </c>
      <c r="H346" s="1">
        <v>23</v>
      </c>
      <c r="I346">
        <v>5.5510000000000002</v>
      </c>
      <c r="J346" s="109">
        <f t="shared" si="15"/>
        <v>5.7349740422597026</v>
      </c>
      <c r="K346" s="35">
        <f t="shared" si="13"/>
        <v>0.18397404225970249</v>
      </c>
      <c r="L346">
        <v>11.285974042259703</v>
      </c>
      <c r="M346" s="109">
        <v>63.795999999999999</v>
      </c>
    </row>
    <row r="347" spans="1:13" x14ac:dyDescent="0.3">
      <c r="A347" s="1" t="s">
        <v>108</v>
      </c>
      <c r="B347" s="1">
        <v>2021</v>
      </c>
      <c r="C347" s="2">
        <v>44490</v>
      </c>
      <c r="D347" s="1" t="s">
        <v>13</v>
      </c>
      <c r="E347" s="1" t="s">
        <v>114</v>
      </c>
      <c r="F347" s="1" t="s">
        <v>21</v>
      </c>
      <c r="G347" s="13">
        <f>(C347-VLOOKUP(E347,Riders!$A$2:$C$2000,2,FALSE))/365</f>
        <v>19.86849315068493</v>
      </c>
      <c r="H347" s="1">
        <v>24</v>
      </c>
      <c r="I347">
        <v>5.593</v>
      </c>
      <c r="J347" s="109">
        <f t="shared" si="15"/>
        <v>5.8160131203650884</v>
      </c>
      <c r="K347" s="35">
        <f t="shared" si="13"/>
        <v>0.22301312036508847</v>
      </c>
      <c r="L347">
        <v>11.409013120365088</v>
      </c>
      <c r="M347" s="109">
        <v>63.107999999999997</v>
      </c>
    </row>
    <row r="348" spans="1:13" x14ac:dyDescent="0.3">
      <c r="A348" s="4" t="s">
        <v>71</v>
      </c>
      <c r="B348" s="4">
        <v>2021</v>
      </c>
      <c r="C348" s="5">
        <v>44449</v>
      </c>
      <c r="D348" s="4" t="s">
        <v>72</v>
      </c>
      <c r="E348" s="4" t="s">
        <v>16</v>
      </c>
      <c r="F348" s="4" t="s">
        <v>17</v>
      </c>
      <c r="G348" s="13">
        <f>(C348-VLOOKUP(E348,Riders!$A$2:$C$2000,2,FALSE))/365</f>
        <v>22.389041095890413</v>
      </c>
      <c r="H348" s="4">
        <v>1</v>
      </c>
      <c r="I348" s="47">
        <v>5.3070000000000004</v>
      </c>
      <c r="J348" s="68">
        <v>5.3810427521710089</v>
      </c>
      <c r="K348" s="35">
        <f t="shared" si="13"/>
        <v>7.404275217100853E-2</v>
      </c>
      <c r="L348" s="47">
        <v>10.688042752171009</v>
      </c>
      <c r="M348" s="68">
        <v>67.364999999999995</v>
      </c>
    </row>
    <row r="349" spans="1:13" x14ac:dyDescent="0.3">
      <c r="A349" s="4" t="s">
        <v>71</v>
      </c>
      <c r="B349" s="4">
        <v>2021</v>
      </c>
      <c r="C349" s="5">
        <v>44449</v>
      </c>
      <c r="D349" s="4" t="s">
        <v>72</v>
      </c>
      <c r="E349" s="4" t="s">
        <v>20</v>
      </c>
      <c r="F349" s="4" t="s">
        <v>21</v>
      </c>
      <c r="G349" s="13">
        <f>(C349-VLOOKUP(E349,Riders!$A$2:$C$2000,2,FALSE))/365</f>
        <v>26.098630136986301</v>
      </c>
      <c r="H349" s="4">
        <v>2</v>
      </c>
      <c r="I349" s="47">
        <v>5.2869999999999999</v>
      </c>
      <c r="J349" s="68">
        <v>5.4159775088819844</v>
      </c>
      <c r="K349" s="35">
        <f t="shared" si="13"/>
        <v>0.12897750888198445</v>
      </c>
      <c r="L349" s="47">
        <v>10.702977508881984</v>
      </c>
      <c r="M349" s="68">
        <v>67.271000000000001</v>
      </c>
    </row>
    <row r="350" spans="1:13" x14ac:dyDescent="0.3">
      <c r="A350" s="4" t="s">
        <v>71</v>
      </c>
      <c r="B350" s="4">
        <v>2021</v>
      </c>
      <c r="C350" s="5">
        <v>44449</v>
      </c>
      <c r="D350" s="4" t="s">
        <v>72</v>
      </c>
      <c r="E350" s="4" t="s">
        <v>41</v>
      </c>
      <c r="F350" s="4" t="s">
        <v>27</v>
      </c>
      <c r="G350" s="13">
        <f>(C350-VLOOKUP(E350,Riders!$A$2:$C$2000,2,FALSE))/365</f>
        <v>25.904109589041095</v>
      </c>
      <c r="H350" s="4">
        <v>3</v>
      </c>
      <c r="I350" s="47">
        <v>5.3159999999999998</v>
      </c>
      <c r="J350" s="68">
        <v>5.450033165363279</v>
      </c>
      <c r="K350" s="35">
        <f t="shared" si="13"/>
        <v>0.13403316536327914</v>
      </c>
      <c r="L350" s="47">
        <v>10.766033165363279</v>
      </c>
      <c r="M350" s="68">
        <v>66.876999999999995</v>
      </c>
    </row>
    <row r="351" spans="1:13" x14ac:dyDescent="0.3">
      <c r="A351" s="4" t="s">
        <v>71</v>
      </c>
      <c r="B351" s="4">
        <v>2021</v>
      </c>
      <c r="C351" s="5">
        <v>44449</v>
      </c>
      <c r="D351" s="4" t="s">
        <v>72</v>
      </c>
      <c r="E351" s="4" t="s">
        <v>115</v>
      </c>
      <c r="F351" s="4" t="s">
        <v>27</v>
      </c>
      <c r="G351" s="13">
        <f>(C351-VLOOKUP(E351,Riders!$A$2:$C$2000,2,FALSE))/365</f>
        <v>24.109589041095891</v>
      </c>
      <c r="H351" s="4">
        <v>4</v>
      </c>
      <c r="I351" s="47">
        <v>5.3490000000000002</v>
      </c>
      <c r="J351" s="68">
        <v>5.5460593932057218</v>
      </c>
      <c r="K351" s="35">
        <f t="shared" si="13"/>
        <v>0.19705939320572163</v>
      </c>
      <c r="L351" s="47">
        <v>10.895059393205722</v>
      </c>
      <c r="M351" s="68">
        <v>66.084999999999994</v>
      </c>
    </row>
    <row r="352" spans="1:13" x14ac:dyDescent="0.3">
      <c r="A352" s="4" t="s">
        <v>71</v>
      </c>
      <c r="B352" s="4">
        <v>2021</v>
      </c>
      <c r="C352" s="5">
        <v>44449</v>
      </c>
      <c r="D352" s="4" t="s">
        <v>72</v>
      </c>
      <c r="E352" s="4" t="s">
        <v>54</v>
      </c>
      <c r="F352" s="4" t="s">
        <v>44</v>
      </c>
      <c r="G352" s="13">
        <f>(C352-VLOOKUP(E352,Riders!$A$2:$C$2000,2,FALSE))/365</f>
        <v>24.216438356164385</v>
      </c>
      <c r="H352" s="4">
        <v>5</v>
      </c>
      <c r="I352" s="47">
        <v>5.4690000000000003</v>
      </c>
      <c r="J352" s="68">
        <v>5.5639609709005642</v>
      </c>
      <c r="K352" s="35">
        <f t="shared" si="13"/>
        <v>9.4960970900563879E-2</v>
      </c>
      <c r="L352" s="47">
        <v>11.032960970900564</v>
      </c>
      <c r="M352" s="68">
        <v>65.259</v>
      </c>
    </row>
    <row r="353" spans="1:13" x14ac:dyDescent="0.3">
      <c r="A353" s="4" t="s">
        <v>71</v>
      </c>
      <c r="B353" s="4">
        <v>2021</v>
      </c>
      <c r="C353" s="5">
        <v>44449</v>
      </c>
      <c r="D353" s="4" t="s">
        <v>72</v>
      </c>
      <c r="E353" s="4" t="s">
        <v>58</v>
      </c>
      <c r="F353" s="4" t="s">
        <v>59</v>
      </c>
      <c r="G353" s="13">
        <f>(C353-VLOOKUP(E353,Riders!$A$2:$C$2000,2,FALSE))/365</f>
        <v>23.654794520547945</v>
      </c>
      <c r="H353" s="4">
        <v>6</v>
      </c>
      <c r="I353" s="47">
        <v>5.48</v>
      </c>
      <c r="J353" s="68">
        <v>5.6300823997777982</v>
      </c>
      <c r="K353" s="35">
        <f t="shared" ref="K353:K416" si="16">J353-I353</f>
        <v>0.1500823997777978</v>
      </c>
      <c r="L353" s="47">
        <v>11.110082399777799</v>
      </c>
      <c r="M353" s="68">
        <v>64.805999999999997</v>
      </c>
    </row>
    <row r="354" spans="1:13" x14ac:dyDescent="0.3">
      <c r="A354" s="4" t="s">
        <v>71</v>
      </c>
      <c r="B354" s="4">
        <v>2021</v>
      </c>
      <c r="C354" s="5">
        <v>44449</v>
      </c>
      <c r="D354" s="4" t="s">
        <v>72</v>
      </c>
      <c r="E354" s="4" t="s">
        <v>116</v>
      </c>
      <c r="F354" s="4" t="s">
        <v>21</v>
      </c>
      <c r="G354" s="13">
        <f>(C354-VLOOKUP(E354,Riders!$A$2:$C$2000,2,FALSE))/365</f>
        <v>30.468493150684932</v>
      </c>
      <c r="H354" s="4">
        <v>7</v>
      </c>
      <c r="I354" s="47">
        <v>5.5380000000000003</v>
      </c>
      <c r="J354" s="68">
        <v>5.6339707666764927</v>
      </c>
      <c r="K354" s="35">
        <f t="shared" si="16"/>
        <v>9.5970766676492403E-2</v>
      </c>
      <c r="L354" s="47">
        <v>11.171970766676493</v>
      </c>
      <c r="M354" s="68">
        <v>64.447000000000003</v>
      </c>
    </row>
    <row r="355" spans="1:13" x14ac:dyDescent="0.3">
      <c r="A355" s="4" t="s">
        <v>71</v>
      </c>
      <c r="B355" s="4">
        <v>2021</v>
      </c>
      <c r="C355" s="5">
        <v>44449</v>
      </c>
      <c r="D355" s="4" t="s">
        <v>72</v>
      </c>
      <c r="E355" s="3" t="s">
        <v>48</v>
      </c>
      <c r="F355" s="4" t="s">
        <v>49</v>
      </c>
      <c r="G355" s="13">
        <f>(C355-VLOOKUP(E355,Riders!$A$2:$C$2000,2,FALSE))/365</f>
        <v>20.616438356164384</v>
      </c>
      <c r="H355" s="4">
        <v>8</v>
      </c>
      <c r="I355" s="47">
        <v>5.55</v>
      </c>
      <c r="J355" s="68">
        <v>5.6959584836699326</v>
      </c>
      <c r="K355" s="35">
        <f t="shared" si="16"/>
        <v>0.1459584836699328</v>
      </c>
      <c r="L355" s="47">
        <v>11.245958483669932</v>
      </c>
      <c r="M355" s="68">
        <v>64.022999999999996</v>
      </c>
    </row>
    <row r="356" spans="1:13" x14ac:dyDescent="0.3">
      <c r="A356" s="4" t="s">
        <v>71</v>
      </c>
      <c r="B356" s="4">
        <v>2021</v>
      </c>
      <c r="C356" s="5">
        <v>44449</v>
      </c>
      <c r="D356" s="4" t="s">
        <v>72</v>
      </c>
      <c r="E356" s="4" t="s">
        <v>100</v>
      </c>
      <c r="F356" s="4" t="s">
        <v>47</v>
      </c>
      <c r="G356" s="13">
        <f>(C356-VLOOKUP(E356,Riders!$A$2:$C$2000,2,FALSE))/365</f>
        <v>27.578082191780823</v>
      </c>
      <c r="H356" s="4">
        <v>9</v>
      </c>
      <c r="I356" s="47">
        <v>5.6449999999999996</v>
      </c>
      <c r="J356" s="68">
        <v>5.7979204875955563</v>
      </c>
      <c r="K356" s="35">
        <f t="shared" si="16"/>
        <v>0.15292048759555676</v>
      </c>
      <c r="L356" s="47">
        <v>11.442920487595556</v>
      </c>
      <c r="M356" s="68">
        <v>62.920999999999999</v>
      </c>
    </row>
    <row r="357" spans="1:13" x14ac:dyDescent="0.3">
      <c r="A357" s="4" t="s">
        <v>71</v>
      </c>
      <c r="B357" s="4">
        <v>2021</v>
      </c>
      <c r="C357" s="5">
        <v>44449</v>
      </c>
      <c r="D357" s="4" t="s">
        <v>72</v>
      </c>
      <c r="E357" s="4" t="s">
        <v>50</v>
      </c>
      <c r="F357" s="4" t="s">
        <v>51</v>
      </c>
      <c r="G357" s="13">
        <f>(C357-VLOOKUP(E357,Riders!$A$2:$C$2000,2,FALSE))/365</f>
        <v>24.931506849315067</v>
      </c>
      <c r="H357" s="4">
        <v>10</v>
      </c>
      <c r="I357" s="47">
        <v>5.6859999999999999</v>
      </c>
      <c r="J357" s="68">
        <v>5.8949621849415337</v>
      </c>
      <c r="K357" s="35">
        <f t="shared" si="16"/>
        <v>0.20896218494153374</v>
      </c>
      <c r="L357" s="47">
        <v>11.580962184941534</v>
      </c>
      <c r="M357" s="68">
        <v>62.170999999999999</v>
      </c>
    </row>
    <row r="358" spans="1:13" x14ac:dyDescent="0.3">
      <c r="A358" s="4" t="s">
        <v>71</v>
      </c>
      <c r="B358" s="4">
        <v>2021</v>
      </c>
      <c r="C358" s="5">
        <v>44449</v>
      </c>
      <c r="D358" s="4" t="s">
        <v>72</v>
      </c>
      <c r="E358" s="4" t="s">
        <v>99</v>
      </c>
      <c r="F358" s="4" t="s">
        <v>47</v>
      </c>
      <c r="G358" s="13">
        <f>(C358-VLOOKUP(E358,Riders!$A$2:$C$2000,2,FALSE))/365</f>
        <v>24.56986301369863</v>
      </c>
      <c r="H358" s="4">
        <v>11</v>
      </c>
      <c r="I358" s="47">
        <v>5.7060000000000004</v>
      </c>
      <c r="J358" s="68">
        <v>5.8900702206474458</v>
      </c>
      <c r="K358" s="35">
        <f t="shared" si="16"/>
        <v>0.18407022064744538</v>
      </c>
      <c r="L358" s="47">
        <v>11.596070220647446</v>
      </c>
      <c r="M358" s="68">
        <v>62.09</v>
      </c>
    </row>
    <row r="359" spans="1:13" x14ac:dyDescent="0.3">
      <c r="A359" s="4" t="s">
        <v>71</v>
      </c>
      <c r="B359" s="4">
        <v>2021</v>
      </c>
      <c r="C359" s="5">
        <v>44449</v>
      </c>
      <c r="D359" s="4" t="s">
        <v>72</v>
      </c>
      <c r="E359" s="4" t="s">
        <v>86</v>
      </c>
      <c r="F359" s="4" t="s">
        <v>87</v>
      </c>
      <c r="G359" s="13">
        <f>(C359-VLOOKUP(E359,Riders!$A$2:$C$2000,2,FALSE))/365</f>
        <v>21.024657534246575</v>
      </c>
      <c r="H359" s="4">
        <v>12</v>
      </c>
      <c r="I359" s="47">
        <v>5.9509999999999996</v>
      </c>
      <c r="J359" s="68">
        <v>6.2480477965469925</v>
      </c>
      <c r="K359" s="35">
        <f t="shared" si="16"/>
        <v>0.29704779654699287</v>
      </c>
      <c r="L359" s="47">
        <v>12.199047796546992</v>
      </c>
      <c r="M359" s="68">
        <v>59.021000000000001</v>
      </c>
    </row>
    <row r="360" spans="1:13" x14ac:dyDescent="0.3">
      <c r="A360" s="1" t="s">
        <v>862</v>
      </c>
      <c r="B360" s="1">
        <v>2021</v>
      </c>
      <c r="C360" s="19">
        <v>44414</v>
      </c>
      <c r="D360" s="1" t="s">
        <v>654</v>
      </c>
      <c r="E360" t="s">
        <v>14</v>
      </c>
      <c r="F360" s="3" t="s">
        <v>15</v>
      </c>
      <c r="G360" s="13">
        <f>(C360-VLOOKUP(E360,Riders!$A$2:$C$2000,2,FALSE))/365</f>
        <v>21.594520547945205</v>
      </c>
      <c r="H360" s="4">
        <v>1</v>
      </c>
      <c r="I360">
        <v>5.0949999999999998</v>
      </c>
      <c r="J360" s="68">
        <f t="shared" ref="J360:J388" si="17">L360-I360</f>
        <v>5.2150164673874135</v>
      </c>
      <c r="K360" s="35">
        <f t="shared" si="16"/>
        <v>0.12001646738741378</v>
      </c>
      <c r="L360" s="68">
        <f t="shared" ref="L360:L388" si="18">720/M360</f>
        <v>10.310016467387413</v>
      </c>
      <c r="M360" s="109">
        <v>69.834999999999994</v>
      </c>
    </row>
    <row r="361" spans="1:13" x14ac:dyDescent="0.3">
      <c r="A361" s="1" t="s">
        <v>862</v>
      </c>
      <c r="B361" s="1">
        <v>2021</v>
      </c>
      <c r="C361" s="19">
        <v>44414</v>
      </c>
      <c r="D361" s="1" t="s">
        <v>654</v>
      </c>
      <c r="E361" s="3" t="s">
        <v>33</v>
      </c>
      <c r="F361" s="3" t="s">
        <v>27</v>
      </c>
      <c r="G361" s="13">
        <f>(C361-VLOOKUP(E361,Riders!$A$2:$C$2000,2,FALSE))/365</f>
        <v>27.712328767123289</v>
      </c>
      <c r="H361" s="4">
        <v>2</v>
      </c>
      <c r="I361">
        <v>5.1449999999999996</v>
      </c>
      <c r="J361" s="68">
        <f t="shared" si="17"/>
        <v>5.2010167835383392</v>
      </c>
      <c r="K361" s="35">
        <f t="shared" si="16"/>
        <v>5.601678353833961E-2</v>
      </c>
      <c r="L361" s="68">
        <f t="shared" si="18"/>
        <v>10.346016783538339</v>
      </c>
      <c r="M361" s="109">
        <v>69.591999999999999</v>
      </c>
    </row>
    <row r="362" spans="1:13" x14ac:dyDescent="0.3">
      <c r="A362" s="1" t="s">
        <v>862</v>
      </c>
      <c r="B362" s="1">
        <v>2021</v>
      </c>
      <c r="C362" s="19">
        <v>44414</v>
      </c>
      <c r="D362" s="1" t="s">
        <v>654</v>
      </c>
      <c r="E362" s="3" t="s">
        <v>23</v>
      </c>
      <c r="F362" s="3" t="s">
        <v>15</v>
      </c>
      <c r="G362" s="13">
        <f>(C362-VLOOKUP(E362,Riders!$A$2:$C$2000,2,FALSE))/365</f>
        <v>23.901369863013699</v>
      </c>
      <c r="H362" s="4">
        <v>3</v>
      </c>
      <c r="I362">
        <v>5.1420000000000003</v>
      </c>
      <c r="J362" s="68">
        <f t="shared" si="17"/>
        <v>5.2390718456680654</v>
      </c>
      <c r="K362" s="35">
        <f t="shared" si="16"/>
        <v>9.7071845668065038E-2</v>
      </c>
      <c r="L362" s="68">
        <f t="shared" si="18"/>
        <v>10.381071845668066</v>
      </c>
      <c r="M362" s="109">
        <v>69.356999999999999</v>
      </c>
    </row>
    <row r="363" spans="1:13" x14ac:dyDescent="0.3">
      <c r="A363" s="1" t="s">
        <v>862</v>
      </c>
      <c r="B363" s="1">
        <v>2021</v>
      </c>
      <c r="C363" s="19">
        <v>44414</v>
      </c>
      <c r="D363" s="1" t="s">
        <v>654</v>
      </c>
      <c r="E363" s="3" t="s">
        <v>16</v>
      </c>
      <c r="F363" s="3" t="s">
        <v>17</v>
      </c>
      <c r="G363" s="13">
        <f>(C363-VLOOKUP(E363,Riders!$A$2:$C$2000,2,FALSE))/365</f>
        <v>22.293150684931508</v>
      </c>
      <c r="H363" s="4">
        <v>4</v>
      </c>
      <c r="I363">
        <v>5.1639999999999997</v>
      </c>
      <c r="J363" s="68">
        <f t="shared" si="17"/>
        <v>5.23596533344889</v>
      </c>
      <c r="K363" s="35">
        <f t="shared" si="16"/>
        <v>7.1965333448890334E-2</v>
      </c>
      <c r="L363" s="68">
        <f t="shared" si="18"/>
        <v>10.39996533344889</v>
      </c>
      <c r="M363" s="109">
        <v>69.230999999999995</v>
      </c>
    </row>
    <row r="364" spans="1:13" x14ac:dyDescent="0.3">
      <c r="A364" s="1" t="s">
        <v>862</v>
      </c>
      <c r="B364" s="1">
        <v>2021</v>
      </c>
      <c r="C364" s="19">
        <v>44414</v>
      </c>
      <c r="D364" s="1" t="s">
        <v>654</v>
      </c>
      <c r="E364" s="3" t="s">
        <v>26</v>
      </c>
      <c r="F364" s="3" t="s">
        <v>27</v>
      </c>
      <c r="G364" s="13">
        <f>(C364-VLOOKUP(E364,Riders!$A$2:$C$2000,2,FALSE))/365</f>
        <v>23.208219178082192</v>
      </c>
      <c r="H364" s="4">
        <v>5</v>
      </c>
      <c r="I364">
        <v>5.1660000000000004</v>
      </c>
      <c r="J364" s="68">
        <f t="shared" si="17"/>
        <v>5.2939471191562308</v>
      </c>
      <c r="K364" s="35">
        <f t="shared" si="16"/>
        <v>0.12794711915623047</v>
      </c>
      <c r="L364" s="68">
        <f t="shared" si="18"/>
        <v>10.459947119156231</v>
      </c>
      <c r="M364" s="109">
        <v>68.834000000000003</v>
      </c>
    </row>
    <row r="365" spans="1:13" x14ac:dyDescent="0.3">
      <c r="A365" s="1" t="s">
        <v>862</v>
      </c>
      <c r="B365" s="1">
        <v>2021</v>
      </c>
      <c r="C365" s="19">
        <v>44414</v>
      </c>
      <c r="D365" s="1" t="s">
        <v>654</v>
      </c>
      <c r="E365" s="3" t="s">
        <v>30</v>
      </c>
      <c r="F365" s="3" t="s">
        <v>31</v>
      </c>
      <c r="G365" s="13">
        <f>(C365-VLOOKUP(E365,Riders!$A$2:$C$2000,2,FALSE))/365</f>
        <v>25.306849315068494</v>
      </c>
      <c r="H365" s="4">
        <v>6</v>
      </c>
      <c r="I365">
        <v>5.1980000000000004</v>
      </c>
      <c r="J365" s="68">
        <f t="shared" si="17"/>
        <v>5.2630109404739418</v>
      </c>
      <c r="K365" s="35">
        <f t="shared" si="16"/>
        <v>6.5010940473941403E-2</v>
      </c>
      <c r="L365" s="68">
        <f t="shared" si="18"/>
        <v>10.461010940473942</v>
      </c>
      <c r="M365" s="109">
        <v>68.826999999999998</v>
      </c>
    </row>
    <row r="366" spans="1:13" x14ac:dyDescent="0.3">
      <c r="A366" s="1" t="s">
        <v>862</v>
      </c>
      <c r="B366" s="1">
        <v>2021</v>
      </c>
      <c r="C366" s="19">
        <v>44414</v>
      </c>
      <c r="D366" s="1" t="s">
        <v>654</v>
      </c>
      <c r="E366" s="3" t="s">
        <v>77</v>
      </c>
      <c r="F366" s="3" t="s">
        <v>19</v>
      </c>
      <c r="G366" s="13">
        <f>(C366-VLOOKUP(E366,Riders!$A$2:$C$2000,2,FALSE))/365</f>
        <v>30.241095890410961</v>
      </c>
      <c r="H366" s="4">
        <v>7</v>
      </c>
      <c r="I366">
        <v>5.1769999999999996</v>
      </c>
      <c r="J366" s="68">
        <f t="shared" si="17"/>
        <v>5.3019765532899612</v>
      </c>
      <c r="K366" s="35">
        <f t="shared" si="16"/>
        <v>0.1249765532899616</v>
      </c>
      <c r="L366" s="68">
        <f t="shared" si="18"/>
        <v>10.478976553289961</v>
      </c>
      <c r="M366" s="109">
        <v>68.709000000000003</v>
      </c>
    </row>
    <row r="367" spans="1:13" x14ac:dyDescent="0.3">
      <c r="A367" s="1" t="s">
        <v>862</v>
      </c>
      <c r="B367" s="1">
        <v>2021</v>
      </c>
      <c r="C367" s="19">
        <v>44414</v>
      </c>
      <c r="D367" s="1" t="s">
        <v>654</v>
      </c>
      <c r="E367" s="3" t="s">
        <v>133</v>
      </c>
      <c r="F367" s="3" t="s">
        <v>25</v>
      </c>
      <c r="G367" s="13">
        <f>(C367-VLOOKUP(E367,Riders!$A$2:$C$2000,2,FALSE))/365</f>
        <v>28.534246575342465</v>
      </c>
      <c r="H367" s="4">
        <v>8</v>
      </c>
      <c r="I367">
        <v>5.2119999999999997</v>
      </c>
      <c r="J367" s="68">
        <f t="shared" si="17"/>
        <v>5.2830148679377302</v>
      </c>
      <c r="K367" s="35">
        <f t="shared" si="16"/>
        <v>7.1014867937730486E-2</v>
      </c>
      <c r="L367" s="68">
        <f t="shared" si="18"/>
        <v>10.49501486793773</v>
      </c>
      <c r="M367" s="109">
        <v>68.603999999999999</v>
      </c>
    </row>
    <row r="368" spans="1:13" x14ac:dyDescent="0.3">
      <c r="A368" s="1" t="s">
        <v>862</v>
      </c>
      <c r="B368" s="1">
        <v>2021</v>
      </c>
      <c r="C368" s="19">
        <v>44414</v>
      </c>
      <c r="D368" s="1" t="s">
        <v>654</v>
      </c>
      <c r="E368" s="3" t="s">
        <v>79</v>
      </c>
      <c r="F368" s="3" t="s">
        <v>65</v>
      </c>
      <c r="G368" s="13">
        <f>(C368-VLOOKUP(E368,Riders!$A$2:$C$2000,2,FALSE))/365</f>
        <v>34.260273972602739</v>
      </c>
      <c r="H368" s="4">
        <v>9</v>
      </c>
      <c r="I368">
        <v>5.1870000000000003</v>
      </c>
      <c r="J368" s="68">
        <f t="shared" si="17"/>
        <v>5.3510247058134768</v>
      </c>
      <c r="K368" s="35">
        <f t="shared" si="16"/>
        <v>0.1640247058134765</v>
      </c>
      <c r="L368" s="68">
        <f t="shared" si="18"/>
        <v>10.538024705813477</v>
      </c>
      <c r="M368" s="109">
        <v>68.323999999999998</v>
      </c>
    </row>
    <row r="369" spans="1:13" x14ac:dyDescent="0.3">
      <c r="A369" s="1" t="s">
        <v>862</v>
      </c>
      <c r="B369" s="1">
        <v>2021</v>
      </c>
      <c r="C369" s="19">
        <v>44414</v>
      </c>
      <c r="D369" s="1" t="s">
        <v>654</v>
      </c>
      <c r="E369" s="3" t="s">
        <v>134</v>
      </c>
      <c r="F369" s="3" t="s">
        <v>38</v>
      </c>
      <c r="G369" s="13">
        <f>(C369-VLOOKUP(E369,Riders!$A$2:$C$2000,2,FALSE))/365</f>
        <v>30.528767123287672</v>
      </c>
      <c r="H369" s="4">
        <v>10</v>
      </c>
      <c r="I369">
        <v>5.2249999999999996</v>
      </c>
      <c r="J369" s="68">
        <f t="shared" si="17"/>
        <v>5.3340426468000235</v>
      </c>
      <c r="K369" s="35">
        <f t="shared" si="16"/>
        <v>0.10904264680002385</v>
      </c>
      <c r="L369" s="68">
        <f t="shared" si="18"/>
        <v>10.559042646800023</v>
      </c>
      <c r="M369" s="109">
        <v>68.188000000000002</v>
      </c>
    </row>
    <row r="370" spans="1:13" x14ac:dyDescent="0.3">
      <c r="A370" s="1" t="s">
        <v>862</v>
      </c>
      <c r="B370" s="1">
        <v>2021</v>
      </c>
      <c r="C370" s="19">
        <v>44414</v>
      </c>
      <c r="D370" s="1" t="s">
        <v>654</v>
      </c>
      <c r="E370" s="3" t="s">
        <v>28</v>
      </c>
      <c r="F370" s="3" t="s">
        <v>29</v>
      </c>
      <c r="G370" s="13">
        <f>(C370-VLOOKUP(E370,Riders!$A$2:$C$2000,2,FALSE))/365</f>
        <v>21.613698630136987</v>
      </c>
      <c r="H370" s="4">
        <v>11</v>
      </c>
      <c r="I370">
        <v>5.2320000000000002</v>
      </c>
      <c r="J370" s="68">
        <f t="shared" si="17"/>
        <v>5.3310703324432955</v>
      </c>
      <c r="K370" s="35">
        <f t="shared" si="16"/>
        <v>9.9070332443295328E-2</v>
      </c>
      <c r="L370" s="68">
        <f t="shared" si="18"/>
        <v>10.563070332443296</v>
      </c>
      <c r="M370" s="109">
        <v>68.162000000000006</v>
      </c>
    </row>
    <row r="371" spans="1:13" x14ac:dyDescent="0.3">
      <c r="A371" s="1" t="s">
        <v>862</v>
      </c>
      <c r="B371" s="1">
        <v>2021</v>
      </c>
      <c r="C371" s="19">
        <v>44414</v>
      </c>
      <c r="D371" s="1" t="s">
        <v>654</v>
      </c>
      <c r="E371" s="3" t="s">
        <v>111</v>
      </c>
      <c r="F371" s="3" t="s">
        <v>863</v>
      </c>
      <c r="G371" s="13">
        <f>(C371-VLOOKUP(E371,Riders!$A$2:$C$2000,2,FALSE))/365</f>
        <v>26.797260273972604</v>
      </c>
      <c r="H371" s="4">
        <v>12</v>
      </c>
      <c r="I371">
        <v>5.2720000000000002</v>
      </c>
      <c r="J371" s="68">
        <f t="shared" si="17"/>
        <v>5.394982725414085</v>
      </c>
      <c r="K371" s="35">
        <f t="shared" si="16"/>
        <v>0.12298272541408473</v>
      </c>
      <c r="L371" s="68">
        <f t="shared" si="18"/>
        <v>10.666982725414085</v>
      </c>
      <c r="M371" s="109">
        <v>67.498000000000005</v>
      </c>
    </row>
    <row r="372" spans="1:13" x14ac:dyDescent="0.3">
      <c r="A372" s="1" t="s">
        <v>862</v>
      </c>
      <c r="B372" s="1">
        <v>2021</v>
      </c>
      <c r="C372" s="19">
        <v>44414</v>
      </c>
      <c r="D372" s="1" t="s">
        <v>654</v>
      </c>
      <c r="E372" s="3" t="s">
        <v>109</v>
      </c>
      <c r="F372" s="3" t="s">
        <v>863</v>
      </c>
      <c r="G372" s="13">
        <f>(C372-VLOOKUP(E372,Riders!$A$2:$C$2000,2,FALSE))/365</f>
        <v>28.517808219178082</v>
      </c>
      <c r="H372" s="4">
        <v>13</v>
      </c>
      <c r="I372">
        <v>5.2720000000000002</v>
      </c>
      <c r="J372" s="68">
        <f t="shared" si="17"/>
        <v>5.3970375639030888</v>
      </c>
      <c r="K372" s="35">
        <f t="shared" si="16"/>
        <v>0.12503756390308851</v>
      </c>
      <c r="L372" s="68">
        <f t="shared" si="18"/>
        <v>10.669037563903089</v>
      </c>
      <c r="M372" s="109">
        <v>67.484999999999999</v>
      </c>
    </row>
    <row r="373" spans="1:13" x14ac:dyDescent="0.3">
      <c r="A373" s="15" t="s">
        <v>862</v>
      </c>
      <c r="B373" s="15">
        <v>2021</v>
      </c>
      <c r="C373" s="138">
        <v>44414</v>
      </c>
      <c r="D373" s="15" t="s">
        <v>654</v>
      </c>
      <c r="E373" s="8" t="s">
        <v>136</v>
      </c>
      <c r="F373" s="8" t="s">
        <v>36</v>
      </c>
      <c r="G373" s="13">
        <f>(C373-VLOOKUP(E373,Riders!$A$2:$C$2000,2,FALSE))/365</f>
        <v>33.56712328767123</v>
      </c>
      <c r="H373" s="27">
        <v>14</v>
      </c>
      <c r="I373">
        <v>5.274</v>
      </c>
      <c r="J373" s="68">
        <f t="shared" si="17"/>
        <v>5.4050068523627308</v>
      </c>
      <c r="K373" s="35">
        <f t="shared" si="16"/>
        <v>0.1310068523627308</v>
      </c>
      <c r="L373" s="68">
        <f t="shared" si="18"/>
        <v>10.679006852362731</v>
      </c>
      <c r="M373" s="109">
        <v>67.421999999999997</v>
      </c>
    </row>
    <row r="374" spans="1:13" x14ac:dyDescent="0.3">
      <c r="A374" s="1" t="s">
        <v>862</v>
      </c>
      <c r="B374" s="1">
        <v>2021</v>
      </c>
      <c r="C374" s="19">
        <v>44414</v>
      </c>
      <c r="D374" s="1" t="s">
        <v>654</v>
      </c>
      <c r="E374" s="3" t="s">
        <v>43</v>
      </c>
      <c r="F374" s="3" t="s">
        <v>44</v>
      </c>
      <c r="G374" s="13">
        <f>(C374-VLOOKUP(E374,Riders!$A$2:$C$2000,2,FALSE))/365</f>
        <v>28.715068493150685</v>
      </c>
      <c r="H374" s="4">
        <v>15</v>
      </c>
      <c r="I374" s="3">
        <v>5.2469999999999999</v>
      </c>
      <c r="J374" s="35">
        <f t="shared" si="17"/>
        <v>5.435017120899662</v>
      </c>
      <c r="K374" s="35">
        <f t="shared" si="16"/>
        <v>0.18801712089966216</v>
      </c>
      <c r="L374" s="35">
        <f t="shared" si="18"/>
        <v>10.682017120899662</v>
      </c>
      <c r="M374" s="24">
        <v>67.403000000000006</v>
      </c>
    </row>
    <row r="375" spans="1:13" x14ac:dyDescent="0.3">
      <c r="A375" s="1" t="s">
        <v>862</v>
      </c>
      <c r="B375" s="1">
        <v>2021</v>
      </c>
      <c r="C375" s="19">
        <v>44414</v>
      </c>
      <c r="D375" s="1" t="s">
        <v>654</v>
      </c>
      <c r="E375" s="3" t="s">
        <v>119</v>
      </c>
      <c r="F375" s="3" t="s">
        <v>120</v>
      </c>
      <c r="G375" s="13" t="e">
        <f>(C375-VLOOKUP(E375,Riders!$A$2:$C$2000,2,FALSE))/365</f>
        <v>#N/A</v>
      </c>
      <c r="H375" s="4">
        <v>16</v>
      </c>
      <c r="I375" s="3">
        <v>5.2830000000000004</v>
      </c>
      <c r="J375" s="35">
        <f t="shared" si="17"/>
        <v>5.4230013085112718</v>
      </c>
      <c r="K375" s="35">
        <f t="shared" si="16"/>
        <v>0.14000130851127146</v>
      </c>
      <c r="L375" s="35">
        <f t="shared" si="18"/>
        <v>10.706001308511272</v>
      </c>
      <c r="M375" s="24">
        <v>67.251999999999995</v>
      </c>
    </row>
    <row r="376" spans="1:13" x14ac:dyDescent="0.3">
      <c r="A376" s="1" t="s">
        <v>862</v>
      </c>
      <c r="B376" s="1">
        <v>2021</v>
      </c>
      <c r="C376" s="19">
        <v>44414</v>
      </c>
      <c r="D376" s="1" t="s">
        <v>654</v>
      </c>
      <c r="E376" s="3" t="s">
        <v>96</v>
      </c>
      <c r="F376" s="3" t="s">
        <v>40</v>
      </c>
      <c r="G376" s="13">
        <f>(C376-VLOOKUP(E376,Riders!$A$2:$C$2000,2,FALSE))/365</f>
        <v>27.567123287671233</v>
      </c>
      <c r="H376" s="4">
        <v>17</v>
      </c>
      <c r="I376" s="3">
        <v>5.3150000000000004</v>
      </c>
      <c r="J376" s="35">
        <f t="shared" si="17"/>
        <v>5.3959385459900906</v>
      </c>
      <c r="K376" s="35">
        <f t="shared" si="16"/>
        <v>8.0938545990090205E-2</v>
      </c>
      <c r="L376" s="35">
        <f t="shared" si="18"/>
        <v>10.710938545990091</v>
      </c>
      <c r="M376" s="24">
        <v>67.221000000000004</v>
      </c>
    </row>
    <row r="377" spans="1:13" x14ac:dyDescent="0.3">
      <c r="A377" s="1" t="s">
        <v>862</v>
      </c>
      <c r="B377" s="1">
        <v>2021</v>
      </c>
      <c r="C377" s="19">
        <v>44414</v>
      </c>
      <c r="D377" s="1" t="s">
        <v>654</v>
      </c>
      <c r="E377" s="3" t="s">
        <v>94</v>
      </c>
      <c r="F377" s="3" t="s">
        <v>38</v>
      </c>
      <c r="G377" s="13">
        <f>(C377-VLOOKUP(E377,Riders!$A$2:$C$2000,2,FALSE))/365</f>
        <v>23.772602739726029</v>
      </c>
      <c r="H377" s="4">
        <v>18</v>
      </c>
      <c r="I377" s="3">
        <v>5.2789999999999999</v>
      </c>
      <c r="J377" s="35">
        <f t="shared" si="17"/>
        <v>5.4440620299352158</v>
      </c>
      <c r="K377" s="35">
        <f t="shared" si="16"/>
        <v>0.1650620299352159</v>
      </c>
      <c r="L377" s="35">
        <f t="shared" si="18"/>
        <v>10.723062029935216</v>
      </c>
      <c r="M377" s="24">
        <v>67.144999999999996</v>
      </c>
    </row>
    <row r="378" spans="1:13" x14ac:dyDescent="0.3">
      <c r="A378" s="1" t="s">
        <v>862</v>
      </c>
      <c r="B378" s="1">
        <v>2021</v>
      </c>
      <c r="C378" s="19">
        <v>44414</v>
      </c>
      <c r="D378" s="1" t="s">
        <v>654</v>
      </c>
      <c r="E378" s="3" t="s">
        <v>54</v>
      </c>
      <c r="F378" s="3" t="s">
        <v>44</v>
      </c>
      <c r="G378" s="13">
        <f>(C378-VLOOKUP(E378,Riders!$A$2:$C$2000,2,FALSE))/365</f>
        <v>24.12054794520548</v>
      </c>
      <c r="H378" s="4">
        <v>19</v>
      </c>
      <c r="I378" s="3">
        <v>5.3390000000000004</v>
      </c>
      <c r="J378" s="35">
        <f t="shared" si="17"/>
        <v>5.4789578099645411</v>
      </c>
      <c r="K378" s="35">
        <f t="shared" si="16"/>
        <v>0.13995780996454066</v>
      </c>
      <c r="L378" s="35">
        <f t="shared" si="18"/>
        <v>10.817957809964541</v>
      </c>
      <c r="M378" s="24">
        <v>66.555999999999997</v>
      </c>
    </row>
    <row r="379" spans="1:13" x14ac:dyDescent="0.3">
      <c r="A379" s="1" t="s">
        <v>862</v>
      </c>
      <c r="B379" s="1">
        <v>2021</v>
      </c>
      <c r="C379" s="19">
        <v>44414</v>
      </c>
      <c r="D379" s="1" t="s">
        <v>654</v>
      </c>
      <c r="E379" s="3" t="s">
        <v>82</v>
      </c>
      <c r="F379" s="3" t="s">
        <v>67</v>
      </c>
      <c r="G379" s="13">
        <f>(C379-VLOOKUP(E379,Riders!$A$2:$C$2000,2,FALSE))/365</f>
        <v>28.936986301369863</v>
      </c>
      <c r="H379" s="4">
        <v>20</v>
      </c>
      <c r="I379" s="3">
        <v>5.3419999999999996</v>
      </c>
      <c r="J379" s="35">
        <f t="shared" si="17"/>
        <v>5.5270729586522362</v>
      </c>
      <c r="K379" s="35">
        <f t="shared" si="16"/>
        <v>0.18507295865223661</v>
      </c>
      <c r="L379" s="35">
        <f t="shared" si="18"/>
        <v>10.869072958652236</v>
      </c>
      <c r="M379" s="24">
        <v>66.242999999999995</v>
      </c>
    </row>
    <row r="380" spans="1:13" x14ac:dyDescent="0.3">
      <c r="A380" s="1" t="s">
        <v>862</v>
      </c>
      <c r="B380" s="1">
        <v>2021</v>
      </c>
      <c r="C380" s="19">
        <v>44414</v>
      </c>
      <c r="D380" s="1" t="s">
        <v>654</v>
      </c>
      <c r="E380" s="3" t="s">
        <v>174</v>
      </c>
      <c r="F380" s="3" t="s">
        <v>156</v>
      </c>
      <c r="G380" s="13">
        <f>(C380-VLOOKUP(E380,Riders!$A$2:$C$2000,2,FALSE))/365</f>
        <v>29.556164383561644</v>
      </c>
      <c r="H380" s="4">
        <v>21</v>
      </c>
      <c r="I380" s="3">
        <v>5.3760000000000003</v>
      </c>
      <c r="J380" s="35">
        <f t="shared" si="17"/>
        <v>5.5279693477306102</v>
      </c>
      <c r="K380" s="35">
        <f t="shared" si="16"/>
        <v>0.15196934773060988</v>
      </c>
      <c r="L380" s="35">
        <f t="shared" si="18"/>
        <v>10.903969347730611</v>
      </c>
      <c r="M380" s="24">
        <v>66.031000000000006</v>
      </c>
    </row>
    <row r="381" spans="1:13" x14ac:dyDescent="0.3">
      <c r="A381" s="1" t="s">
        <v>862</v>
      </c>
      <c r="B381" s="1">
        <v>2021</v>
      </c>
      <c r="C381" s="19">
        <v>44414</v>
      </c>
      <c r="D381" s="1" t="s">
        <v>654</v>
      </c>
      <c r="E381" s="3" t="s">
        <v>141</v>
      </c>
      <c r="F381" s="3" t="s">
        <v>142</v>
      </c>
      <c r="G381" s="13">
        <f>(C381-VLOOKUP(E381,Riders!$A$2:$C$2000,2,FALSE))/365</f>
        <v>33.695890410958903</v>
      </c>
      <c r="H381" s="4">
        <v>22</v>
      </c>
      <c r="I381" s="3">
        <v>5.3929999999999998</v>
      </c>
      <c r="J381" s="35">
        <f t="shared" si="17"/>
        <v>5.5809368998628264</v>
      </c>
      <c r="K381" s="35">
        <f t="shared" si="16"/>
        <v>0.18793689986282658</v>
      </c>
      <c r="L381" s="35">
        <f t="shared" si="18"/>
        <v>10.973936899862826</v>
      </c>
      <c r="M381" s="24">
        <v>65.61</v>
      </c>
    </row>
    <row r="382" spans="1:13" x14ac:dyDescent="0.3">
      <c r="A382" s="1" t="s">
        <v>862</v>
      </c>
      <c r="B382" s="1">
        <v>2021</v>
      </c>
      <c r="C382" s="19">
        <v>44414</v>
      </c>
      <c r="D382" s="1" t="s">
        <v>654</v>
      </c>
      <c r="E382" s="3" t="s">
        <v>147</v>
      </c>
      <c r="F382" s="3" t="s">
        <v>31</v>
      </c>
      <c r="G382" s="13">
        <f>(C382-VLOOKUP(E382,Riders!$A$2:$C$2000,2,FALSE))/365</f>
        <v>33.079452054794523</v>
      </c>
      <c r="H382" s="4">
        <v>23</v>
      </c>
      <c r="I382" s="3">
        <v>5.4109999999999996</v>
      </c>
      <c r="J382" s="35">
        <f t="shared" si="17"/>
        <v>5.5699663250366047</v>
      </c>
      <c r="K382" s="35">
        <f t="shared" si="16"/>
        <v>0.15896632503660513</v>
      </c>
      <c r="L382" s="35">
        <f t="shared" si="18"/>
        <v>10.980966325036604</v>
      </c>
      <c r="M382" s="24">
        <v>65.567999999999998</v>
      </c>
    </row>
    <row r="383" spans="1:13" x14ac:dyDescent="0.3">
      <c r="A383" s="1" t="s">
        <v>862</v>
      </c>
      <c r="B383" s="1">
        <v>2021</v>
      </c>
      <c r="C383" s="19">
        <v>44414</v>
      </c>
      <c r="D383" s="1" t="s">
        <v>654</v>
      </c>
      <c r="E383" s="3" t="s">
        <v>121</v>
      </c>
      <c r="F383" s="3" t="s">
        <v>120</v>
      </c>
      <c r="G383" s="13">
        <f>(C383-VLOOKUP(E383,Riders!$A$2:$C$2000,2,FALSE))/365</f>
        <v>25.424657534246574</v>
      </c>
      <c r="H383" s="4">
        <v>24</v>
      </c>
      <c r="I383" s="3">
        <v>5.399</v>
      </c>
      <c r="J383" s="35">
        <f t="shared" si="17"/>
        <v>5.6319325734246446</v>
      </c>
      <c r="K383" s="35">
        <f t="shared" si="16"/>
        <v>0.23293257342464457</v>
      </c>
      <c r="L383" s="35">
        <f t="shared" si="18"/>
        <v>11.030932573424645</v>
      </c>
      <c r="M383" s="24">
        <v>65.271000000000001</v>
      </c>
    </row>
    <row r="384" spans="1:13" x14ac:dyDescent="0.3">
      <c r="A384" s="1" t="s">
        <v>862</v>
      </c>
      <c r="B384" s="1">
        <v>2021</v>
      </c>
      <c r="C384" s="19">
        <v>44414</v>
      </c>
      <c r="D384" s="1" t="s">
        <v>654</v>
      </c>
      <c r="E384" s="3" t="s">
        <v>100</v>
      </c>
      <c r="F384" s="3" t="s">
        <v>47</v>
      </c>
      <c r="G384" s="13">
        <f>(C384-VLOOKUP(E384,Riders!$A$2:$C$2000,2,FALSE))/365</f>
        <v>27.482191780821918</v>
      </c>
      <c r="H384" s="4">
        <v>25</v>
      </c>
      <c r="I384" s="3">
        <v>5.4470000000000001</v>
      </c>
      <c r="J384" s="35">
        <f t="shared" si="17"/>
        <v>5.6000111697557378</v>
      </c>
      <c r="K384" s="35">
        <f t="shared" si="16"/>
        <v>0.1530111697557377</v>
      </c>
      <c r="L384" s="35">
        <f t="shared" si="18"/>
        <v>11.047011169755738</v>
      </c>
      <c r="M384" s="24">
        <v>65.176000000000002</v>
      </c>
    </row>
    <row r="385" spans="1:13" x14ac:dyDescent="0.3">
      <c r="A385" s="1" t="s">
        <v>862</v>
      </c>
      <c r="B385" s="1">
        <v>2021</v>
      </c>
      <c r="C385" s="19">
        <v>44414</v>
      </c>
      <c r="D385" s="1" t="s">
        <v>654</v>
      </c>
      <c r="E385" s="3" t="s">
        <v>99</v>
      </c>
      <c r="F385" s="3" t="s">
        <v>47</v>
      </c>
      <c r="G385" s="13">
        <f>(C385-VLOOKUP(E385,Riders!$A$2:$C$2000,2,FALSE))/365</f>
        <v>24.473972602739725</v>
      </c>
      <c r="H385" s="4">
        <v>26</v>
      </c>
      <c r="I385" s="3">
        <v>5.4349999999999996</v>
      </c>
      <c r="J385" s="35">
        <f t="shared" si="17"/>
        <v>5.6480613878455772</v>
      </c>
      <c r="K385" s="35">
        <f t="shared" si="16"/>
        <v>0.2130613878455776</v>
      </c>
      <c r="L385" s="35">
        <f t="shared" si="18"/>
        <v>11.083061387845577</v>
      </c>
      <c r="M385" s="24">
        <v>64.963999999999999</v>
      </c>
    </row>
    <row r="386" spans="1:13" x14ac:dyDescent="0.3">
      <c r="A386" s="1" t="s">
        <v>862</v>
      </c>
      <c r="B386" s="1">
        <v>2021</v>
      </c>
      <c r="C386" s="19">
        <v>44414</v>
      </c>
      <c r="D386" s="1" t="s">
        <v>654</v>
      </c>
      <c r="E386" s="3" t="s">
        <v>526</v>
      </c>
      <c r="F386" s="3" t="s">
        <v>29</v>
      </c>
      <c r="G386" s="13">
        <f>(C386-VLOOKUP(E386,Riders!$A$2:$C$2000,2,FALSE))/365</f>
        <v>32.221917808219175</v>
      </c>
      <c r="H386" s="4">
        <v>27</v>
      </c>
      <c r="I386" s="3">
        <v>5.4710000000000001</v>
      </c>
      <c r="J386" s="35">
        <f t="shared" si="17"/>
        <v>5.6449142839498538</v>
      </c>
      <c r="K386" s="35">
        <f t="shared" si="16"/>
        <v>0.17391428394985375</v>
      </c>
      <c r="L386" s="35">
        <f t="shared" si="18"/>
        <v>11.115914283949854</v>
      </c>
      <c r="M386" s="24">
        <v>64.772000000000006</v>
      </c>
    </row>
    <row r="387" spans="1:13" x14ac:dyDescent="0.3">
      <c r="A387" s="1" t="s">
        <v>862</v>
      </c>
      <c r="B387" s="1">
        <v>2021</v>
      </c>
      <c r="C387" s="19">
        <v>44414</v>
      </c>
      <c r="D387" s="1" t="s">
        <v>654</v>
      </c>
      <c r="E387" t="s">
        <v>129</v>
      </c>
      <c r="F387" s="3" t="s">
        <v>65</v>
      </c>
      <c r="G387" s="13">
        <f>(C387-VLOOKUP(E387,Riders!$A$2:$C$2000,2,FALSE))/365</f>
        <v>31.065753424657533</v>
      </c>
      <c r="H387" s="4">
        <v>28</v>
      </c>
      <c r="I387" s="3">
        <v>5.5039999999999996</v>
      </c>
      <c r="J387" s="35">
        <f t="shared" si="17"/>
        <v>5.7279236229193664</v>
      </c>
      <c r="K387" s="35">
        <f t="shared" si="16"/>
        <v>0.22392362291936685</v>
      </c>
      <c r="L387" s="35">
        <f t="shared" si="18"/>
        <v>11.231923622919366</v>
      </c>
      <c r="M387" s="24">
        <v>64.102999999999994</v>
      </c>
    </row>
    <row r="388" spans="1:13" x14ac:dyDescent="0.3">
      <c r="A388" s="1" t="s">
        <v>862</v>
      </c>
      <c r="B388" s="1">
        <v>2021</v>
      </c>
      <c r="C388" s="19">
        <v>44414</v>
      </c>
      <c r="D388" s="1" t="s">
        <v>654</v>
      </c>
      <c r="E388" s="3" t="s">
        <v>327</v>
      </c>
      <c r="F388" s="3" t="s">
        <v>17</v>
      </c>
      <c r="G388" s="13">
        <f>(C388-VLOOKUP(E388,Riders!$A$2:$C$2000,2,FALSE))/365</f>
        <v>28.841095890410958</v>
      </c>
      <c r="H388" s="4">
        <v>29</v>
      </c>
      <c r="I388" s="3">
        <v>5.85</v>
      </c>
      <c r="J388" s="35">
        <f t="shared" si="17"/>
        <v>5.9989261910639353</v>
      </c>
      <c r="K388" s="35">
        <f t="shared" si="16"/>
        <v>0.14892619106393568</v>
      </c>
      <c r="L388" s="35">
        <f t="shared" si="18"/>
        <v>11.848926191063935</v>
      </c>
      <c r="M388" s="24">
        <v>60.765000000000001</v>
      </c>
    </row>
    <row r="389" spans="1:13" x14ac:dyDescent="0.3">
      <c r="A389" s="1" t="s">
        <v>117</v>
      </c>
      <c r="B389" s="1">
        <v>2021</v>
      </c>
      <c r="C389" s="2">
        <v>44386</v>
      </c>
      <c r="D389" s="1" t="s">
        <v>72</v>
      </c>
      <c r="E389" s="1" t="s">
        <v>109</v>
      </c>
      <c r="F389" s="1" t="s">
        <v>118</v>
      </c>
      <c r="G389" s="13">
        <f>(C389-VLOOKUP(E389,Riders!$A$2:$C$2000,2,FALSE))/365</f>
        <v>28.44109589041096</v>
      </c>
      <c r="H389" s="1">
        <v>1</v>
      </c>
      <c r="I389" s="3">
        <v>5.2249999999999996</v>
      </c>
      <c r="J389" s="24">
        <v>5.3899287178050699</v>
      </c>
      <c r="K389" s="35">
        <f t="shared" si="16"/>
        <v>0.16492871780507024</v>
      </c>
      <c r="L389" s="3">
        <v>10.61492871780507</v>
      </c>
      <c r="M389" s="24">
        <v>67.828999999999994</v>
      </c>
    </row>
    <row r="390" spans="1:13" x14ac:dyDescent="0.3">
      <c r="A390" s="1" t="s">
        <v>117</v>
      </c>
      <c r="B390" s="1">
        <v>2021</v>
      </c>
      <c r="C390" s="2">
        <v>44386</v>
      </c>
      <c r="D390" s="1" t="s">
        <v>72</v>
      </c>
      <c r="E390" s="1" t="s">
        <v>119</v>
      </c>
      <c r="F390" s="1" t="s">
        <v>120</v>
      </c>
      <c r="G390" s="13" t="e">
        <f>(C390-VLOOKUP(E390,Riders!$A$2:$C$2000,2,FALSE))/365</f>
        <v>#N/A</v>
      </c>
      <c r="H390" s="1">
        <v>2</v>
      </c>
      <c r="I390" s="3">
        <v>5.2690000000000001</v>
      </c>
      <c r="J390" s="24">
        <v>5.4609335340228302</v>
      </c>
      <c r="K390" s="35">
        <f t="shared" si="16"/>
        <v>0.19193353402283009</v>
      </c>
      <c r="L390" s="3">
        <v>10.72993353402283</v>
      </c>
      <c r="M390" s="24">
        <v>67.102000000000004</v>
      </c>
    </row>
    <row r="391" spans="1:13" x14ac:dyDescent="0.3">
      <c r="A391" s="1" t="s">
        <v>117</v>
      </c>
      <c r="B391" s="1">
        <v>2021</v>
      </c>
      <c r="C391" s="2">
        <v>44386</v>
      </c>
      <c r="D391" s="1" t="s">
        <v>72</v>
      </c>
      <c r="E391" s="1" t="s">
        <v>20</v>
      </c>
      <c r="F391" s="1" t="s">
        <v>21</v>
      </c>
      <c r="G391" s="13">
        <f>(C391-VLOOKUP(E391,Riders!$A$2:$C$2000,2,FALSE))/365</f>
        <v>25.926027397260274</v>
      </c>
      <c r="H391" s="1">
        <v>3</v>
      </c>
      <c r="I391" s="3">
        <v>5.28</v>
      </c>
      <c r="J391" s="24">
        <v>5.4520126995483595</v>
      </c>
      <c r="K391" s="35">
        <f t="shared" si="16"/>
        <v>0.17201269954835929</v>
      </c>
      <c r="L391" s="3">
        <v>10.73201269954836</v>
      </c>
      <c r="M391" s="24">
        <v>67.088999999999999</v>
      </c>
    </row>
    <row r="392" spans="1:13" x14ac:dyDescent="0.3">
      <c r="A392" s="1" t="s">
        <v>117</v>
      </c>
      <c r="B392" s="1">
        <v>2021</v>
      </c>
      <c r="C392" s="2">
        <v>44386</v>
      </c>
      <c r="D392" s="1" t="s">
        <v>72</v>
      </c>
      <c r="E392" s="1" t="s">
        <v>382</v>
      </c>
      <c r="F392" s="1" t="s">
        <v>15</v>
      </c>
      <c r="G392" s="13">
        <f>(C392-VLOOKUP(E392,Riders!$A$2:$C$2000,2,FALSE))/365</f>
        <v>20.361643835616437</v>
      </c>
      <c r="H392" s="1">
        <v>4</v>
      </c>
      <c r="I392" s="3">
        <v>5.3410000000000002</v>
      </c>
      <c r="J392" s="24">
        <v>5.4750076913832482</v>
      </c>
      <c r="K392" s="35">
        <f t="shared" si="16"/>
        <v>0.13400769138324797</v>
      </c>
      <c r="L392" s="3">
        <v>10.816007691383248</v>
      </c>
      <c r="M392" s="24">
        <v>66.567999999999998</v>
      </c>
    </row>
    <row r="393" spans="1:13" x14ac:dyDescent="0.3">
      <c r="A393" s="1" t="s">
        <v>117</v>
      </c>
      <c r="B393" s="1">
        <v>2021</v>
      </c>
      <c r="C393" s="2">
        <v>44386</v>
      </c>
      <c r="D393" s="1" t="s">
        <v>72</v>
      </c>
      <c r="E393" s="1" t="s">
        <v>121</v>
      </c>
      <c r="F393" s="1" t="s">
        <v>120</v>
      </c>
      <c r="G393" s="13">
        <f>(C393-VLOOKUP(E393,Riders!$A$2:$C$2000,2,FALSE))/365</f>
        <v>25.347945205479451</v>
      </c>
      <c r="H393" s="1">
        <v>5</v>
      </c>
      <c r="I393" s="3">
        <v>5.3460000000000001</v>
      </c>
      <c r="J393" s="24">
        <v>5.5409870263404599</v>
      </c>
      <c r="K393" s="35">
        <f t="shared" si="16"/>
        <v>0.19498702634045983</v>
      </c>
      <c r="L393" s="3">
        <v>10.88698702634046</v>
      </c>
      <c r="M393" s="24">
        <v>66.134</v>
      </c>
    </row>
    <row r="394" spans="1:13" x14ac:dyDescent="0.3">
      <c r="A394" s="1" t="s">
        <v>117</v>
      </c>
      <c r="B394" s="1">
        <v>2021</v>
      </c>
      <c r="C394" s="2">
        <v>44386</v>
      </c>
      <c r="D394" s="1" t="s">
        <v>72</v>
      </c>
      <c r="E394" s="1" t="s">
        <v>122</v>
      </c>
      <c r="F394" s="1" t="s">
        <v>118</v>
      </c>
      <c r="G394" s="13" t="e">
        <f>(C394-VLOOKUP(E394,Riders!$A$2:$C$2000,2,FALSE))/365</f>
        <v>#N/A</v>
      </c>
      <c r="H394" s="1">
        <v>6</v>
      </c>
      <c r="I394" s="3">
        <v>5.3890000000000002</v>
      </c>
      <c r="J394" s="24">
        <v>5.5149693477306103</v>
      </c>
      <c r="K394" s="35">
        <f t="shared" si="16"/>
        <v>0.12596934773061008</v>
      </c>
      <c r="L394" s="3">
        <v>10.903969347730611</v>
      </c>
      <c r="M394" s="24">
        <v>66.031000000000006</v>
      </c>
    </row>
    <row r="395" spans="1:13" x14ac:dyDescent="0.3">
      <c r="A395" s="1" t="s">
        <v>117</v>
      </c>
      <c r="B395" s="1">
        <v>2021</v>
      </c>
      <c r="C395" s="2">
        <v>44386</v>
      </c>
      <c r="D395" s="1" t="s">
        <v>72</v>
      </c>
      <c r="E395" s="1" t="s">
        <v>123</v>
      </c>
      <c r="F395" s="1" t="s">
        <v>124</v>
      </c>
      <c r="G395" s="13">
        <f>(C395-VLOOKUP(E395,Riders!$A$2:$C$2000,2,FALSE))/365</f>
        <v>22.358904109589041</v>
      </c>
      <c r="H395" s="1">
        <v>7</v>
      </c>
      <c r="I395" s="3">
        <v>5.3970000000000002</v>
      </c>
      <c r="J395" s="24">
        <v>5.6099863788543569</v>
      </c>
      <c r="K395" s="35">
        <f t="shared" si="16"/>
        <v>0.21298637885435667</v>
      </c>
      <c r="L395" s="3">
        <v>11.006986378854357</v>
      </c>
      <c r="M395" s="24">
        <v>65.412999999999997</v>
      </c>
    </row>
    <row r="396" spans="1:13" x14ac:dyDescent="0.3">
      <c r="A396" s="1" t="s">
        <v>117</v>
      </c>
      <c r="B396" s="1">
        <v>2021</v>
      </c>
      <c r="C396" s="2">
        <v>44386</v>
      </c>
      <c r="D396" s="1" t="s">
        <v>72</v>
      </c>
      <c r="E396" s="1" t="s">
        <v>55</v>
      </c>
      <c r="F396" s="1" t="s">
        <v>56</v>
      </c>
      <c r="G396" s="13">
        <f>(C396-VLOOKUP(E396,Riders!$A$2:$C$2000,2,FALSE))/365</f>
        <v>32.18904109589041</v>
      </c>
      <c r="H396" s="1">
        <v>8</v>
      </c>
      <c r="I396" s="3">
        <v>5.4829999999999997</v>
      </c>
      <c r="J396" s="24">
        <v>5.7569893844544699</v>
      </c>
      <c r="K396" s="35">
        <f t="shared" si="16"/>
        <v>0.2739893844544703</v>
      </c>
      <c r="L396" s="3">
        <v>11.23998938445447</v>
      </c>
      <c r="M396" s="24">
        <v>64.057000000000002</v>
      </c>
    </row>
    <row r="397" spans="1:13" x14ac:dyDescent="0.3">
      <c r="A397" s="1" t="s">
        <v>117</v>
      </c>
      <c r="B397" s="1">
        <v>2021</v>
      </c>
      <c r="C397" s="2">
        <v>44386</v>
      </c>
      <c r="D397" s="1" t="s">
        <v>72</v>
      </c>
      <c r="E397" s="1" t="s">
        <v>125</v>
      </c>
      <c r="F397" s="1" t="s">
        <v>15</v>
      </c>
      <c r="G397" s="13">
        <f>(C397-VLOOKUP(E397,Riders!$A$2:$C$2000,2,FALSE))/365</f>
        <v>20.13150684931507</v>
      </c>
      <c r="H397" s="1">
        <v>9</v>
      </c>
      <c r="I397" s="3">
        <v>5.5819999999999999</v>
      </c>
      <c r="J397" s="24">
        <v>5.7209827315541597</v>
      </c>
      <c r="K397" s="35">
        <f t="shared" si="16"/>
        <v>0.13898273155415986</v>
      </c>
      <c r="L397" s="3">
        <v>11.30298273155416</v>
      </c>
      <c r="M397" s="24">
        <v>63.7</v>
      </c>
    </row>
    <row r="398" spans="1:13" x14ac:dyDescent="0.3">
      <c r="A398" s="1" t="s">
        <v>117</v>
      </c>
      <c r="B398" s="1">
        <v>2021</v>
      </c>
      <c r="C398" s="2">
        <v>44386</v>
      </c>
      <c r="D398" s="1" t="s">
        <v>72</v>
      </c>
      <c r="E398" s="1" t="s">
        <v>126</v>
      </c>
      <c r="F398" s="1" t="s">
        <v>31</v>
      </c>
      <c r="G398" s="13">
        <f>(C398-VLOOKUP(E398,Riders!$A$2:$C$2000,2,FALSE))/365</f>
        <v>23.175342465753424</v>
      </c>
      <c r="H398" s="1">
        <v>10</v>
      </c>
      <c r="I398" s="3">
        <v>5.6139999999999999</v>
      </c>
      <c r="J398" s="24">
        <v>5.7629238062130641</v>
      </c>
      <c r="K398" s="35">
        <f t="shared" si="16"/>
        <v>0.14892380621306422</v>
      </c>
      <c r="L398" s="3">
        <v>11.376923806213064</v>
      </c>
      <c r="M398" s="24">
        <v>63.286000000000001</v>
      </c>
    </row>
    <row r="399" spans="1:13" x14ac:dyDescent="0.3">
      <c r="A399" s="1" t="s">
        <v>117</v>
      </c>
      <c r="B399" s="1">
        <v>2021</v>
      </c>
      <c r="C399" s="2">
        <v>44386</v>
      </c>
      <c r="D399" s="1" t="s">
        <v>72</v>
      </c>
      <c r="E399" s="1" t="s">
        <v>113</v>
      </c>
      <c r="F399" s="1" t="s">
        <v>31</v>
      </c>
      <c r="G399" s="13">
        <f>(C399-VLOOKUP(E399,Riders!$A$2:$C$2000,2,FALSE))/365</f>
        <v>18.153424657534245</v>
      </c>
      <c r="H399" s="1">
        <v>11</v>
      </c>
      <c r="I399" s="3">
        <v>5.67</v>
      </c>
      <c r="J399" s="24">
        <v>5.8910649025338007</v>
      </c>
      <c r="K399" s="35">
        <f t="shared" si="16"/>
        <v>0.22106490253380073</v>
      </c>
      <c r="L399" s="3">
        <v>11.561064902533801</v>
      </c>
      <c r="M399" s="24">
        <v>62.277999999999999</v>
      </c>
    </row>
    <row r="400" spans="1:13" x14ac:dyDescent="0.3">
      <c r="A400" s="4" t="s">
        <v>127</v>
      </c>
      <c r="B400" s="4">
        <v>2021</v>
      </c>
      <c r="C400" s="5">
        <v>44330</v>
      </c>
      <c r="D400" s="4" t="s">
        <v>72</v>
      </c>
      <c r="E400" s="4" t="s">
        <v>79</v>
      </c>
      <c r="F400" s="4" t="s">
        <v>65</v>
      </c>
      <c r="G400" s="13">
        <f>(C400-VLOOKUP(E400,Riders!$A$2:$C$2000,2,FALSE))/365</f>
        <v>34.030136986301372</v>
      </c>
      <c r="H400" s="4">
        <v>1</v>
      </c>
      <c r="I400" s="1">
        <v>5.2629999999999999</v>
      </c>
      <c r="J400" s="35">
        <v>5.4009809233230168</v>
      </c>
      <c r="K400" s="35">
        <f t="shared" si="16"/>
        <v>0.13798092332301692</v>
      </c>
      <c r="L400" s="1">
        <v>10.663980923323017</v>
      </c>
      <c r="M400" s="35">
        <v>67.516999999999996</v>
      </c>
    </row>
    <row r="401" spans="1:13" x14ac:dyDescent="0.3">
      <c r="A401" s="4" t="s">
        <v>127</v>
      </c>
      <c r="B401" s="4">
        <v>2021</v>
      </c>
      <c r="C401" s="5">
        <v>44330</v>
      </c>
      <c r="D401" s="4" t="s">
        <v>72</v>
      </c>
      <c r="E401" s="4" t="s">
        <v>96</v>
      </c>
      <c r="F401" s="4" t="s">
        <v>40</v>
      </c>
      <c r="G401" s="13">
        <f>(C401-VLOOKUP(E401,Riders!$A$2:$C$2000,2,FALSE))/365</f>
        <v>27.336986301369862</v>
      </c>
      <c r="H401" s="4">
        <v>2</v>
      </c>
      <c r="I401" s="1">
        <v>5.38</v>
      </c>
      <c r="J401" s="35">
        <v>5.4389331329827195</v>
      </c>
      <c r="K401" s="35">
        <f t="shared" si="16"/>
        <v>5.8933132982719627E-2</v>
      </c>
      <c r="L401" s="1">
        <v>10.818933132982719</v>
      </c>
      <c r="M401" s="35">
        <v>66.55</v>
      </c>
    </row>
    <row r="402" spans="1:13" x14ac:dyDescent="0.3">
      <c r="A402" s="4" t="s">
        <v>127</v>
      </c>
      <c r="B402" s="4">
        <v>2021</v>
      </c>
      <c r="C402" s="5">
        <v>44330</v>
      </c>
      <c r="D402" s="4" t="s">
        <v>72</v>
      </c>
      <c r="E402" s="4" t="s">
        <v>39</v>
      </c>
      <c r="F402" s="4" t="s">
        <v>128</v>
      </c>
      <c r="G402" s="13">
        <f>(C402-VLOOKUP(E402,Riders!$A$2:$C$2000,2,FALSE))/365</f>
        <v>26.758904109589039</v>
      </c>
      <c r="H402" s="4">
        <v>3</v>
      </c>
      <c r="I402" s="1">
        <v>5.3570000000000002</v>
      </c>
      <c r="J402" s="35">
        <v>5.5289993952222547</v>
      </c>
      <c r="K402" s="35">
        <f t="shared" si="16"/>
        <v>0.17199939522225449</v>
      </c>
      <c r="L402" s="1">
        <v>10.885999395222255</v>
      </c>
      <c r="M402" s="35">
        <v>66.14</v>
      </c>
    </row>
    <row r="403" spans="1:13" x14ac:dyDescent="0.3">
      <c r="A403" s="4" t="s">
        <v>127</v>
      </c>
      <c r="B403" s="4">
        <v>2021</v>
      </c>
      <c r="C403" s="5">
        <v>44330</v>
      </c>
      <c r="D403" s="4" t="s">
        <v>72</v>
      </c>
      <c r="E403" s="4" t="s">
        <v>45</v>
      </c>
      <c r="F403" s="4" t="s">
        <v>97</v>
      </c>
      <c r="G403" s="13">
        <f>(C403-VLOOKUP(E403,Riders!$A$2:$C$2000,2,FALSE))/365</f>
        <v>30.224657534246575</v>
      </c>
      <c r="H403" s="4">
        <v>4</v>
      </c>
      <c r="I403" s="1">
        <v>5.4390000000000001</v>
      </c>
      <c r="J403" s="35">
        <v>5.5100716099697387</v>
      </c>
      <c r="K403" s="35">
        <f t="shared" si="16"/>
        <v>7.1071609969738603E-2</v>
      </c>
      <c r="L403" s="1">
        <v>10.949071609969739</v>
      </c>
      <c r="M403" s="35">
        <v>65.759</v>
      </c>
    </row>
    <row r="404" spans="1:13" x14ac:dyDescent="0.3">
      <c r="A404" s="4" t="s">
        <v>127</v>
      </c>
      <c r="B404" s="4">
        <v>2021</v>
      </c>
      <c r="C404" s="5">
        <v>44330</v>
      </c>
      <c r="D404" s="4" t="s">
        <v>72</v>
      </c>
      <c r="E404" s="4" t="s">
        <v>52</v>
      </c>
      <c r="F404" s="4" t="s">
        <v>53</v>
      </c>
      <c r="G404" s="13">
        <f>(C404-VLOOKUP(E404,Riders!$A$2:$C$2000,2,FALSE))/365</f>
        <v>24.17808219178082</v>
      </c>
      <c r="H404" s="4">
        <v>5</v>
      </c>
      <c r="I404" s="1">
        <v>5.4320000000000004</v>
      </c>
      <c r="J404" s="35">
        <v>5.5389270433351605</v>
      </c>
      <c r="K404" s="35">
        <f t="shared" si="16"/>
        <v>0.10692704333516012</v>
      </c>
      <c r="L404" s="1">
        <v>10.970927043335161</v>
      </c>
      <c r="M404" s="35">
        <v>65.628</v>
      </c>
    </row>
    <row r="405" spans="1:13" x14ac:dyDescent="0.3">
      <c r="A405" s="4" t="s">
        <v>127</v>
      </c>
      <c r="B405" s="4">
        <v>2021</v>
      </c>
      <c r="C405" s="5">
        <v>44330</v>
      </c>
      <c r="D405" s="4" t="s">
        <v>72</v>
      </c>
      <c r="E405" s="4" t="s">
        <v>42</v>
      </c>
      <c r="F405" s="4" t="s">
        <v>97</v>
      </c>
      <c r="G405" s="13">
        <f>(C405-VLOOKUP(E405,Riders!$A$2:$C$2000,2,FALSE))/365</f>
        <v>22.449315068493149</v>
      </c>
      <c r="H405" s="4">
        <v>6</v>
      </c>
      <c r="I405" s="1">
        <v>5.4649999999999999</v>
      </c>
      <c r="J405" s="35">
        <v>5.5240109890109892</v>
      </c>
      <c r="K405" s="35">
        <f t="shared" si="16"/>
        <v>5.9010989010989334E-2</v>
      </c>
      <c r="L405" s="1">
        <v>10.989010989010989</v>
      </c>
      <c r="M405" s="35">
        <v>65.52</v>
      </c>
    </row>
    <row r="406" spans="1:13" x14ac:dyDescent="0.3">
      <c r="A406" s="4" t="s">
        <v>127</v>
      </c>
      <c r="B406" s="4">
        <v>2021</v>
      </c>
      <c r="C406" s="5">
        <v>44330</v>
      </c>
      <c r="D406" s="4" t="s">
        <v>72</v>
      </c>
      <c r="E406" s="4" t="s">
        <v>82</v>
      </c>
      <c r="F406" s="4" t="s">
        <v>67</v>
      </c>
      <c r="G406" s="13">
        <f>(C406-VLOOKUP(E406,Riders!$A$2:$C$2000,2,FALSE))/365</f>
        <v>28.706849315068492</v>
      </c>
      <c r="H406" s="4">
        <v>7</v>
      </c>
      <c r="I406" s="1">
        <v>5.4290000000000003</v>
      </c>
      <c r="J406" s="35">
        <v>5.580005978501859</v>
      </c>
      <c r="K406" s="35">
        <f t="shared" si="16"/>
        <v>0.15100597850185871</v>
      </c>
      <c r="L406" s="1">
        <v>11.009005978501859</v>
      </c>
      <c r="M406" s="35">
        <v>65.400999999999996</v>
      </c>
    </row>
    <row r="407" spans="1:13" x14ac:dyDescent="0.3">
      <c r="A407" s="4" t="s">
        <v>127</v>
      </c>
      <c r="B407" s="4">
        <v>2021</v>
      </c>
      <c r="C407" s="5">
        <v>44330</v>
      </c>
      <c r="D407" s="4" t="s">
        <v>72</v>
      </c>
      <c r="E407" s="4" t="s">
        <v>106</v>
      </c>
      <c r="F407" s="4" t="s">
        <v>63</v>
      </c>
      <c r="G407" s="13" t="e">
        <f>(C407-VLOOKUP(E407,Riders!$A$2:$C$2000,2,FALSE))/365</f>
        <v>#N/A</v>
      </c>
      <c r="H407" s="4">
        <v>8</v>
      </c>
      <c r="I407" s="1">
        <v>5.4370000000000003</v>
      </c>
      <c r="J407" s="35">
        <v>5.626986723215933</v>
      </c>
      <c r="K407" s="35">
        <f t="shared" si="16"/>
        <v>0.18998672321593268</v>
      </c>
      <c r="L407" s="1">
        <v>11.063986723215933</v>
      </c>
      <c r="M407" s="35">
        <v>65.075999999999993</v>
      </c>
    </row>
    <row r="408" spans="1:13" x14ac:dyDescent="0.3">
      <c r="A408" s="4" t="s">
        <v>127</v>
      </c>
      <c r="B408" s="4">
        <v>2021</v>
      </c>
      <c r="C408" s="5">
        <v>44330</v>
      </c>
      <c r="D408" s="4" t="s">
        <v>72</v>
      </c>
      <c r="E408" s="4" t="s">
        <v>98</v>
      </c>
      <c r="F408" s="4" t="s">
        <v>67</v>
      </c>
      <c r="G408" s="13">
        <f>(C408-VLOOKUP(E408,Riders!$A$2:$C$2000,2,FALSE))/365</f>
        <v>29.789041095890411</v>
      </c>
      <c r="H408" s="4">
        <v>9</v>
      </c>
      <c r="I408" s="1">
        <v>5.4880000000000004</v>
      </c>
      <c r="J408" s="35">
        <v>5.6499246333766466</v>
      </c>
      <c r="K408" s="35">
        <f t="shared" si="16"/>
        <v>0.1619246333766462</v>
      </c>
      <c r="L408" s="1">
        <v>11.137924633376647</v>
      </c>
      <c r="M408" s="35">
        <v>64.644000000000005</v>
      </c>
    </row>
    <row r="409" spans="1:13" x14ac:dyDescent="0.3">
      <c r="A409" s="4" t="s">
        <v>127</v>
      </c>
      <c r="B409" s="4">
        <v>2021</v>
      </c>
      <c r="C409" s="5">
        <v>44330</v>
      </c>
      <c r="D409" s="4" t="s">
        <v>72</v>
      </c>
      <c r="E409" s="4" t="s">
        <v>129</v>
      </c>
      <c r="F409" s="4" t="s">
        <v>65</v>
      </c>
      <c r="G409" s="13">
        <f>(C409-VLOOKUP(E409,Riders!$A$2:$C$2000,2,FALSE))/365</f>
        <v>30.835616438356166</v>
      </c>
      <c r="H409" s="4">
        <v>10</v>
      </c>
      <c r="I409" s="1">
        <v>5.556</v>
      </c>
      <c r="J409" s="35">
        <v>5.7729486106303289</v>
      </c>
      <c r="K409" s="35">
        <f t="shared" si="16"/>
        <v>0.21694861063032889</v>
      </c>
      <c r="L409" s="1">
        <v>11.328948610630329</v>
      </c>
      <c r="M409" s="35">
        <v>63.554000000000002</v>
      </c>
    </row>
    <row r="410" spans="1:13" x14ac:dyDescent="0.3">
      <c r="A410" s="4" t="s">
        <v>127</v>
      </c>
      <c r="B410" s="4">
        <v>2021</v>
      </c>
      <c r="C410" s="5">
        <v>44330</v>
      </c>
      <c r="D410" s="4" t="s">
        <v>72</v>
      </c>
      <c r="E410" s="4" t="s">
        <v>58</v>
      </c>
      <c r="F410" s="4" t="s">
        <v>130</v>
      </c>
      <c r="G410" s="13">
        <f>(C410-VLOOKUP(E410,Riders!$A$2:$C$2000,2,FALSE))/365</f>
        <v>23.328767123287673</v>
      </c>
      <c r="H410" s="4">
        <v>11</v>
      </c>
      <c r="I410" s="1">
        <v>5.6260000000000003</v>
      </c>
      <c r="J410" s="35">
        <v>5.7120470214005641</v>
      </c>
      <c r="K410" s="35">
        <f t="shared" si="16"/>
        <v>8.604702140056375E-2</v>
      </c>
      <c r="L410" s="1">
        <v>11.338047021400564</v>
      </c>
      <c r="M410" s="35">
        <v>63.503</v>
      </c>
    </row>
    <row r="411" spans="1:13" x14ac:dyDescent="0.3">
      <c r="A411" s="4" t="s">
        <v>127</v>
      </c>
      <c r="B411" s="4">
        <v>2021</v>
      </c>
      <c r="C411" s="5">
        <v>44330</v>
      </c>
      <c r="D411" s="4" t="s">
        <v>72</v>
      </c>
      <c r="E411" s="4" t="s">
        <v>60</v>
      </c>
      <c r="F411" s="4" t="s">
        <v>61</v>
      </c>
      <c r="G411" s="13">
        <f>(C411-VLOOKUP(E411,Riders!$A$2:$C$2000,2,FALSE))/365</f>
        <v>32.827397260273976</v>
      </c>
      <c r="H411" s="4">
        <v>12</v>
      </c>
      <c r="I411" s="1">
        <v>5.617</v>
      </c>
      <c r="J411" s="35">
        <v>5.8899281296447255</v>
      </c>
      <c r="K411" s="35">
        <f t="shared" si="16"/>
        <v>0.27292812964472546</v>
      </c>
      <c r="L411" s="1">
        <v>11.506928129644725</v>
      </c>
      <c r="M411" s="35">
        <v>62.570999999999998</v>
      </c>
    </row>
    <row r="412" spans="1:13" x14ac:dyDescent="0.3">
      <c r="A412" s="1" t="s">
        <v>131</v>
      </c>
      <c r="B412" s="1">
        <v>2020</v>
      </c>
      <c r="C412" s="2">
        <v>43888</v>
      </c>
      <c r="D412" s="1" t="s">
        <v>13</v>
      </c>
      <c r="E412" s="1" t="s">
        <v>23</v>
      </c>
      <c r="F412" s="1" t="s">
        <v>15</v>
      </c>
      <c r="G412" s="13">
        <f>(C412-VLOOKUP(E412,Riders!$A$2:$C$2000,2,FALSE))/365</f>
        <v>22.460273972602739</v>
      </c>
      <c r="H412" s="1">
        <v>1</v>
      </c>
      <c r="I412" s="3">
        <v>5.141</v>
      </c>
      <c r="J412" s="24">
        <v>5.2230367923306122</v>
      </c>
      <c r="K412" s="35">
        <f t="shared" si="16"/>
        <v>8.2036792330612229E-2</v>
      </c>
      <c r="L412" s="3">
        <v>10.364036792330612</v>
      </c>
      <c r="M412" s="24">
        <v>69.471000000000004</v>
      </c>
    </row>
    <row r="413" spans="1:13" x14ac:dyDescent="0.3">
      <c r="A413" s="1" t="s">
        <v>131</v>
      </c>
      <c r="B413" s="1">
        <v>2020</v>
      </c>
      <c r="C413" s="2">
        <v>43888</v>
      </c>
      <c r="D413" s="1" t="s">
        <v>13</v>
      </c>
      <c r="E413" s="1" t="s">
        <v>14</v>
      </c>
      <c r="F413" s="1" t="s">
        <v>15</v>
      </c>
      <c r="G413" s="13">
        <f>(C413-VLOOKUP(E413,Riders!$A$2:$C$2000,2,FALSE))/365</f>
        <v>20.153424657534245</v>
      </c>
      <c r="H413" s="1">
        <v>2</v>
      </c>
      <c r="I413" s="3">
        <v>5.1479999999999997</v>
      </c>
      <c r="J413" s="24">
        <v>5.3130109404739425</v>
      </c>
      <c r="K413" s="35">
        <f t="shared" si="16"/>
        <v>0.16501094047394282</v>
      </c>
      <c r="L413" s="3">
        <v>10.461010940473942</v>
      </c>
      <c r="M413" s="24">
        <v>68.826999999999998</v>
      </c>
    </row>
    <row r="414" spans="1:13" x14ac:dyDescent="0.3">
      <c r="A414" s="1" t="s">
        <v>131</v>
      </c>
      <c r="B414" s="1">
        <v>2020</v>
      </c>
      <c r="C414" s="2">
        <v>43888</v>
      </c>
      <c r="D414" s="1" t="s">
        <v>13</v>
      </c>
      <c r="E414" s="1" t="s">
        <v>77</v>
      </c>
      <c r="F414" s="1" t="s">
        <v>19</v>
      </c>
      <c r="G414" s="13">
        <f>(C414-VLOOKUP(E414,Riders!$A$2:$C$2000,2,FALSE))/365</f>
        <v>28.8</v>
      </c>
      <c r="H414" s="1">
        <v>3</v>
      </c>
      <c r="I414" s="3">
        <v>5.1740000000000004</v>
      </c>
      <c r="J414" s="24">
        <v>5.3040615586116564</v>
      </c>
      <c r="K414" s="35">
        <f t="shared" si="16"/>
        <v>0.13006155861165603</v>
      </c>
      <c r="L414" s="3">
        <v>10.478061558611657</v>
      </c>
      <c r="M414" s="24">
        <v>68.715000000000003</v>
      </c>
    </row>
    <row r="415" spans="1:13" x14ac:dyDescent="0.3">
      <c r="A415" s="1" t="s">
        <v>131</v>
      </c>
      <c r="B415" s="1">
        <v>2020</v>
      </c>
      <c r="C415" s="2">
        <v>43888</v>
      </c>
      <c r="D415" s="1" t="s">
        <v>13</v>
      </c>
      <c r="E415" s="1" t="s">
        <v>79</v>
      </c>
      <c r="F415" s="1" t="s">
        <v>65</v>
      </c>
      <c r="G415" s="13">
        <f>(C415-VLOOKUP(E415,Riders!$A$2:$C$2000,2,FALSE))/365</f>
        <v>32.819178082191783</v>
      </c>
      <c r="H415" s="1">
        <v>4</v>
      </c>
      <c r="I415" s="3">
        <v>5.1639999999999997</v>
      </c>
      <c r="J415" s="24">
        <v>5.3140615586116571</v>
      </c>
      <c r="K415" s="35">
        <f t="shared" si="16"/>
        <v>0.15006155861165738</v>
      </c>
      <c r="L415" s="3">
        <v>10.478061558611657</v>
      </c>
      <c r="M415" s="24">
        <v>68.715000000000003</v>
      </c>
    </row>
    <row r="416" spans="1:13" x14ac:dyDescent="0.3">
      <c r="A416" s="1" t="s">
        <v>131</v>
      </c>
      <c r="B416" s="1">
        <v>2020</v>
      </c>
      <c r="C416" s="2">
        <v>43888</v>
      </c>
      <c r="D416" s="1" t="s">
        <v>13</v>
      </c>
      <c r="E416" s="1" t="s">
        <v>132</v>
      </c>
      <c r="F416" s="1" t="s">
        <v>36</v>
      </c>
      <c r="G416" s="13">
        <f>(C416-VLOOKUP(E416,Riders!$A$2:$C$2000,2,FALSE))/365</f>
        <v>29.268493150684932</v>
      </c>
      <c r="H416" s="1">
        <v>5</v>
      </c>
      <c r="I416" s="3">
        <v>5.2089999999999996</v>
      </c>
      <c r="J416" s="24">
        <v>5.2739433775461162</v>
      </c>
      <c r="K416" s="35">
        <f t="shared" si="16"/>
        <v>6.4943377546116565E-2</v>
      </c>
      <c r="L416" s="3">
        <v>10.482943377546116</v>
      </c>
      <c r="M416" s="24">
        <v>68.683000000000007</v>
      </c>
    </row>
    <row r="417" spans="1:13" x14ac:dyDescent="0.3">
      <c r="A417" s="1" t="s">
        <v>131</v>
      </c>
      <c r="B417" s="1">
        <v>2020</v>
      </c>
      <c r="C417" s="2">
        <v>43888</v>
      </c>
      <c r="D417" s="1" t="s">
        <v>13</v>
      </c>
      <c r="E417" s="1" t="s">
        <v>26</v>
      </c>
      <c r="F417" s="1" t="s">
        <v>27</v>
      </c>
      <c r="G417" s="13">
        <f>(C417-VLOOKUP(E417,Riders!$A$2:$C$2000,2,FALSE))/365</f>
        <v>21.767123287671232</v>
      </c>
      <c r="H417" s="1">
        <v>6</v>
      </c>
      <c r="I417" s="3">
        <v>5.1509999999999998</v>
      </c>
      <c r="J417" s="24">
        <v>5.3360659519925413</v>
      </c>
      <c r="K417" s="35">
        <f t="shared" ref="K417:K480" si="19">J417-I417</f>
        <v>0.1850659519925415</v>
      </c>
      <c r="L417" s="3">
        <v>10.487065951992541</v>
      </c>
      <c r="M417" s="24">
        <v>68.656000000000006</v>
      </c>
    </row>
    <row r="418" spans="1:13" x14ac:dyDescent="0.3">
      <c r="A418" s="1" t="s">
        <v>131</v>
      </c>
      <c r="B418" s="1">
        <v>2020</v>
      </c>
      <c r="C418" s="2">
        <v>43888</v>
      </c>
      <c r="D418" s="1" t="s">
        <v>13</v>
      </c>
      <c r="E418" s="1" t="s">
        <v>33</v>
      </c>
      <c r="F418" s="1" t="s">
        <v>27</v>
      </c>
      <c r="G418" s="13">
        <f>(C418-VLOOKUP(E418,Riders!$A$2:$C$2000,2,FALSE))/365</f>
        <v>26.271232876712329</v>
      </c>
      <c r="H418" s="1">
        <v>7</v>
      </c>
      <c r="I418" s="3">
        <v>5.1989999999999998</v>
      </c>
      <c r="J418" s="24">
        <v>5.3050484353344523</v>
      </c>
      <c r="K418" s="35">
        <f t="shared" si="19"/>
        <v>0.10604843533445241</v>
      </c>
      <c r="L418" s="3">
        <v>10.504048435334452</v>
      </c>
      <c r="M418" s="24">
        <v>68.545000000000002</v>
      </c>
    </row>
    <row r="419" spans="1:13" x14ac:dyDescent="0.3">
      <c r="A419" s="1" t="s">
        <v>131</v>
      </c>
      <c r="B419" s="1">
        <v>2020</v>
      </c>
      <c r="C419" s="2">
        <v>43888</v>
      </c>
      <c r="D419" s="1" t="s">
        <v>13</v>
      </c>
      <c r="E419" s="1" t="s">
        <v>34</v>
      </c>
      <c r="F419" s="1" t="s">
        <v>19</v>
      </c>
      <c r="G419" s="13">
        <f>(C419-VLOOKUP(E419,Riders!$A$2:$C$2000,2,FALSE))/365</f>
        <v>32.57260273972603</v>
      </c>
      <c r="H419" s="1">
        <v>8</v>
      </c>
      <c r="I419" s="3">
        <v>5.2030000000000003</v>
      </c>
      <c r="J419" s="24">
        <v>5.3099440623768013</v>
      </c>
      <c r="K419" s="35">
        <f t="shared" si="19"/>
        <v>0.10694406237680099</v>
      </c>
      <c r="L419" s="3">
        <v>10.512944062376802</v>
      </c>
      <c r="M419" s="24">
        <v>68.486999999999995</v>
      </c>
    </row>
    <row r="420" spans="1:13" x14ac:dyDescent="0.3">
      <c r="A420" s="1" t="s">
        <v>131</v>
      </c>
      <c r="B420" s="1">
        <v>2020</v>
      </c>
      <c r="C420" s="2">
        <v>43888</v>
      </c>
      <c r="D420" s="1" t="s">
        <v>13</v>
      </c>
      <c r="E420" s="1" t="s">
        <v>16</v>
      </c>
      <c r="F420" s="1" t="s">
        <v>17</v>
      </c>
      <c r="G420" s="13">
        <f>(C420-VLOOKUP(E420,Riders!$A$2:$C$2000,2,FALSE))/365</f>
        <v>20.852054794520548</v>
      </c>
      <c r="H420" s="1">
        <v>9</v>
      </c>
      <c r="I420" s="3">
        <v>5.2149999999999999</v>
      </c>
      <c r="J420" s="24">
        <v>5.3179373729098707</v>
      </c>
      <c r="K420" s="35">
        <f t="shared" si="19"/>
        <v>0.10293737290987082</v>
      </c>
      <c r="L420" s="3">
        <v>10.532937372909871</v>
      </c>
      <c r="M420" s="24">
        <v>68.356999999999999</v>
      </c>
    </row>
    <row r="421" spans="1:13" x14ac:dyDescent="0.3">
      <c r="A421" s="1" t="s">
        <v>131</v>
      </c>
      <c r="B421" s="1">
        <v>2020</v>
      </c>
      <c r="C421" s="2">
        <v>43888</v>
      </c>
      <c r="D421" s="1" t="s">
        <v>13</v>
      </c>
      <c r="E421" s="1" t="s">
        <v>133</v>
      </c>
      <c r="F421" s="1" t="s">
        <v>25</v>
      </c>
      <c r="G421" s="13">
        <f>(C421-VLOOKUP(E421,Riders!$A$2:$C$2000,2,FALSE))/365</f>
        <v>27.093150684931508</v>
      </c>
      <c r="H421" s="1">
        <v>10</v>
      </c>
      <c r="I421" s="3">
        <v>5.2240000000000002</v>
      </c>
      <c r="J421" s="24">
        <v>5.3350426468000229</v>
      </c>
      <c r="K421" s="35">
        <f t="shared" si="19"/>
        <v>0.11104264680002274</v>
      </c>
      <c r="L421" s="3">
        <v>10.559042646800023</v>
      </c>
      <c r="M421" s="24">
        <v>68.188000000000002</v>
      </c>
    </row>
    <row r="422" spans="1:13" x14ac:dyDescent="0.3">
      <c r="A422" s="1" t="s">
        <v>131</v>
      </c>
      <c r="B422" s="1">
        <v>2020</v>
      </c>
      <c r="C422" s="2">
        <v>43888</v>
      </c>
      <c r="D422" s="1" t="s">
        <v>13</v>
      </c>
      <c r="E422" s="1" t="s">
        <v>52</v>
      </c>
      <c r="F422" s="1" t="s">
        <v>53</v>
      </c>
      <c r="G422" s="13">
        <f>(C422-VLOOKUP(E422,Riders!$A$2:$C$2000,2,FALSE))/365</f>
        <v>22.967123287671232</v>
      </c>
      <c r="H422" s="1">
        <v>11</v>
      </c>
      <c r="I422" s="3">
        <v>5.2309999999999999</v>
      </c>
      <c r="J422" s="24">
        <v>5.3489891261222873</v>
      </c>
      <c r="K422" s="35">
        <f t="shared" si="19"/>
        <v>0.1179891261222874</v>
      </c>
      <c r="L422" s="3">
        <v>10.579989126122287</v>
      </c>
      <c r="M422" s="24">
        <v>68.052999999999997</v>
      </c>
    </row>
    <row r="423" spans="1:13" x14ac:dyDescent="0.3">
      <c r="A423" s="1" t="s">
        <v>131</v>
      </c>
      <c r="B423" s="1">
        <v>2020</v>
      </c>
      <c r="C423" s="2">
        <v>43888</v>
      </c>
      <c r="D423" s="1" t="s">
        <v>13</v>
      </c>
      <c r="E423" s="1" t="s">
        <v>43</v>
      </c>
      <c r="F423" s="1" t="s">
        <v>44</v>
      </c>
      <c r="G423" s="13">
        <f>(C423-VLOOKUP(E423,Riders!$A$2:$C$2000,2,FALSE))/365</f>
        <v>27.273972602739725</v>
      </c>
      <c r="H423" s="1">
        <v>12</v>
      </c>
      <c r="I423" s="3">
        <v>5.1950000000000003</v>
      </c>
      <c r="J423" s="24">
        <v>5.3879438222065428</v>
      </c>
      <c r="K423" s="35">
        <f t="shared" si="19"/>
        <v>0.19294382220654249</v>
      </c>
      <c r="L423" s="3">
        <v>10.582943822206543</v>
      </c>
      <c r="M423" s="24">
        <v>68.034000000000006</v>
      </c>
    </row>
    <row r="424" spans="1:13" x14ac:dyDescent="0.3">
      <c r="A424" s="1" t="s">
        <v>131</v>
      </c>
      <c r="B424" s="1">
        <v>2020</v>
      </c>
      <c r="C424" s="2">
        <v>43888</v>
      </c>
      <c r="D424" s="1" t="s">
        <v>13</v>
      </c>
      <c r="E424" s="1" t="s">
        <v>134</v>
      </c>
      <c r="F424" s="1" t="s">
        <v>38</v>
      </c>
      <c r="G424" s="13">
        <f>(C424-VLOOKUP(E424,Riders!$A$2:$C$2000,2,FALSE))/365</f>
        <v>29.087671232876712</v>
      </c>
      <c r="H424" s="1">
        <v>13</v>
      </c>
      <c r="I424" s="3">
        <v>5.2629999999999999</v>
      </c>
      <c r="J424" s="24">
        <v>5.3249238845916302</v>
      </c>
      <c r="K424" s="35">
        <f t="shared" si="19"/>
        <v>6.192388459163034E-2</v>
      </c>
      <c r="L424" s="3">
        <v>10.58792388459163</v>
      </c>
      <c r="M424" s="24">
        <v>68.001999999999995</v>
      </c>
    </row>
    <row r="425" spans="1:13" x14ac:dyDescent="0.3">
      <c r="A425" s="1" t="s">
        <v>131</v>
      </c>
      <c r="B425" s="1">
        <v>2020</v>
      </c>
      <c r="C425" s="2">
        <v>43888</v>
      </c>
      <c r="D425" s="1" t="s">
        <v>13</v>
      </c>
      <c r="E425" s="1" t="s">
        <v>109</v>
      </c>
      <c r="F425" s="1" t="s">
        <v>118</v>
      </c>
      <c r="G425" s="13">
        <f>(C425-VLOOKUP(E425,Riders!$A$2:$C$2000,2,FALSE))/365</f>
        <v>27.076712328767123</v>
      </c>
      <c r="H425" s="1">
        <v>14</v>
      </c>
      <c r="I425" s="3">
        <v>5.2590000000000003</v>
      </c>
      <c r="J425" s="24">
        <v>5.3629756874778689</v>
      </c>
      <c r="K425" s="35">
        <f t="shared" si="19"/>
        <v>0.10397568747786856</v>
      </c>
      <c r="L425" s="3">
        <v>10.621975687477869</v>
      </c>
      <c r="M425" s="24">
        <v>67.784000000000006</v>
      </c>
    </row>
    <row r="426" spans="1:13" x14ac:dyDescent="0.3">
      <c r="A426" s="1" t="s">
        <v>131</v>
      </c>
      <c r="B426" s="1">
        <v>2020</v>
      </c>
      <c r="C426" s="2">
        <v>43888</v>
      </c>
      <c r="D426" s="1" t="s">
        <v>13</v>
      </c>
      <c r="E426" s="1" t="s">
        <v>24</v>
      </c>
      <c r="F426" s="1" t="s">
        <v>25</v>
      </c>
      <c r="G426" s="13">
        <f>(C426-VLOOKUP(E426,Riders!$A$2:$C$2000,2,FALSE))/365</f>
        <v>21.495890410958904</v>
      </c>
      <c r="H426" s="1">
        <v>15</v>
      </c>
      <c r="I426" s="3">
        <v>5.2329999999999997</v>
      </c>
      <c r="J426" s="24">
        <v>5.3919538847487649</v>
      </c>
      <c r="K426" s="35">
        <f t="shared" si="19"/>
        <v>0.15895388474876526</v>
      </c>
      <c r="L426" s="3">
        <v>10.624953884748765</v>
      </c>
      <c r="M426" s="24">
        <v>67.765000000000001</v>
      </c>
    </row>
    <row r="427" spans="1:13" x14ac:dyDescent="0.3">
      <c r="A427" s="1" t="s">
        <v>131</v>
      </c>
      <c r="B427" s="1">
        <v>2020</v>
      </c>
      <c r="C427" s="2">
        <v>43888</v>
      </c>
      <c r="D427" s="1" t="s">
        <v>13</v>
      </c>
      <c r="E427" s="1" t="s">
        <v>30</v>
      </c>
      <c r="F427" s="1" t="s">
        <v>31</v>
      </c>
      <c r="G427" s="13">
        <f>(C427-VLOOKUP(E427,Riders!$A$2:$C$2000,2,FALSE))/365</f>
        <v>23.865753424657534</v>
      </c>
      <c r="H427" s="1">
        <v>16</v>
      </c>
      <c r="I427" s="3">
        <v>5.2569999999999997</v>
      </c>
      <c r="J427" s="24">
        <v>5.3770555629403169</v>
      </c>
      <c r="K427" s="35">
        <f t="shared" si="19"/>
        <v>0.12005556294031727</v>
      </c>
      <c r="L427" s="3">
        <v>10.634055562940317</v>
      </c>
      <c r="M427" s="24">
        <v>67.706999999999994</v>
      </c>
    </row>
    <row r="428" spans="1:13" x14ac:dyDescent="0.3">
      <c r="A428" s="1" t="s">
        <v>131</v>
      </c>
      <c r="B428" s="1">
        <v>2020</v>
      </c>
      <c r="C428" s="2">
        <v>43888</v>
      </c>
      <c r="D428" s="1" t="s">
        <v>13</v>
      </c>
      <c r="E428" s="1" t="s">
        <v>135</v>
      </c>
      <c r="F428" s="1" t="s">
        <v>29</v>
      </c>
      <c r="G428" s="13">
        <f>(C428-VLOOKUP(E428,Riders!$A$2:$C$2000,2,FALSE))/365</f>
        <v>30.304109589041097</v>
      </c>
      <c r="H428" s="1">
        <v>17</v>
      </c>
      <c r="I428" s="3">
        <v>5.2939999999999996</v>
      </c>
      <c r="J428" s="24">
        <v>5.3439835111255585</v>
      </c>
      <c r="K428" s="35">
        <f t="shared" si="19"/>
        <v>4.9983511125558877E-2</v>
      </c>
      <c r="L428" s="3">
        <v>10.637983511125558</v>
      </c>
      <c r="M428" s="24">
        <v>67.682000000000002</v>
      </c>
    </row>
    <row r="429" spans="1:13" x14ac:dyDescent="0.3">
      <c r="A429" s="1" t="s">
        <v>131</v>
      </c>
      <c r="B429" s="1">
        <v>2020</v>
      </c>
      <c r="C429" s="2">
        <v>43888</v>
      </c>
      <c r="D429" s="1" t="s">
        <v>13</v>
      </c>
      <c r="E429" s="1" t="s">
        <v>96</v>
      </c>
      <c r="F429" s="1" t="s">
        <v>40</v>
      </c>
      <c r="G429" s="13">
        <f>(C429-VLOOKUP(E429,Riders!$A$2:$C$2000,2,FALSE))/365</f>
        <v>26.126027397260273</v>
      </c>
      <c r="H429" s="1">
        <v>18</v>
      </c>
      <c r="I429" s="3">
        <v>5.3220000000000001</v>
      </c>
      <c r="J429" s="24">
        <v>5.3900540363614722</v>
      </c>
      <c r="K429" s="35">
        <f t="shared" si="19"/>
        <v>6.8054036361472114E-2</v>
      </c>
      <c r="L429" s="3">
        <v>10.712054036361472</v>
      </c>
      <c r="M429" s="24">
        <v>67.213999999999999</v>
      </c>
    </row>
    <row r="430" spans="1:13" x14ac:dyDescent="0.3">
      <c r="A430" s="1" t="s">
        <v>131</v>
      </c>
      <c r="B430" s="1">
        <v>2020</v>
      </c>
      <c r="C430" s="2">
        <v>43888</v>
      </c>
      <c r="D430" s="1" t="s">
        <v>13</v>
      </c>
      <c r="E430" s="1" t="s">
        <v>136</v>
      </c>
      <c r="F430" s="1" t="s">
        <v>36</v>
      </c>
      <c r="G430" s="13">
        <f>(C430-VLOOKUP(E430,Riders!$A$2:$C$2000,2,FALSE))/365</f>
        <v>32.126027397260273</v>
      </c>
      <c r="H430" s="1">
        <v>19</v>
      </c>
      <c r="I430" s="3">
        <v>5.274</v>
      </c>
      <c r="J430" s="24">
        <v>5.4700236368520025</v>
      </c>
      <c r="K430" s="35">
        <f t="shared" si="19"/>
        <v>0.19602363685200253</v>
      </c>
      <c r="L430" s="3">
        <v>10.744023636852003</v>
      </c>
      <c r="M430" s="24">
        <v>67.013999999999996</v>
      </c>
    </row>
    <row r="431" spans="1:13" x14ac:dyDescent="0.3">
      <c r="A431" s="1" t="s">
        <v>131</v>
      </c>
      <c r="B431" s="1">
        <v>2020</v>
      </c>
      <c r="C431" s="2">
        <v>43888</v>
      </c>
      <c r="D431" s="1" t="s">
        <v>13</v>
      </c>
      <c r="E431" s="1" t="s">
        <v>137</v>
      </c>
      <c r="F431" s="1" t="s">
        <v>29</v>
      </c>
      <c r="G431" s="13">
        <f>(C431-VLOOKUP(E431,Riders!$A$2:$C$2000,2,FALSE))/365</f>
        <v>22.778082191780822</v>
      </c>
      <c r="H431" s="1">
        <v>20</v>
      </c>
      <c r="I431" s="3">
        <v>5.3010000000000002</v>
      </c>
      <c r="J431" s="24">
        <v>5.4470332591918069</v>
      </c>
      <c r="K431" s="35">
        <f t="shared" si="19"/>
        <v>0.14603325919180676</v>
      </c>
      <c r="L431" s="3">
        <v>10.748033259191807</v>
      </c>
      <c r="M431" s="24">
        <v>66.989000000000004</v>
      </c>
    </row>
    <row r="432" spans="1:13" x14ac:dyDescent="0.3">
      <c r="A432" s="1" t="s">
        <v>131</v>
      </c>
      <c r="B432" s="1">
        <v>2020</v>
      </c>
      <c r="C432" s="2">
        <v>43888</v>
      </c>
      <c r="D432" s="1" t="s">
        <v>13</v>
      </c>
      <c r="E432" s="1" t="s">
        <v>138</v>
      </c>
      <c r="F432" s="1" t="s">
        <v>44</v>
      </c>
      <c r="G432" s="13">
        <f>(C432-VLOOKUP(E432,Riders!$A$2:$C$2000,2,FALSE))/365</f>
        <v>24.452054794520549</v>
      </c>
      <c r="H432" s="1">
        <v>21</v>
      </c>
      <c r="I432" s="3">
        <v>5.2720000000000002</v>
      </c>
      <c r="J432" s="24">
        <v>5.4819729955789231</v>
      </c>
      <c r="K432" s="35">
        <f t="shared" si="19"/>
        <v>0.20997299557892291</v>
      </c>
      <c r="L432" s="3">
        <v>10.753972995578923</v>
      </c>
      <c r="M432" s="24">
        <v>66.951999999999998</v>
      </c>
    </row>
    <row r="433" spans="1:13" x14ac:dyDescent="0.3">
      <c r="A433" s="1" t="s">
        <v>131</v>
      </c>
      <c r="B433" s="1">
        <v>2020</v>
      </c>
      <c r="C433" s="2">
        <v>43888</v>
      </c>
      <c r="D433" s="1" t="s">
        <v>13</v>
      </c>
      <c r="E433" s="1" t="s">
        <v>119</v>
      </c>
      <c r="F433" s="1" t="s">
        <v>120</v>
      </c>
      <c r="G433" s="13" t="e">
        <f>(C433-VLOOKUP(E433,Riders!$A$2:$C$2000,2,FALSE))/365</f>
        <v>#N/A</v>
      </c>
      <c r="H433" s="1">
        <v>22</v>
      </c>
      <c r="I433" s="3">
        <v>5.3129999999999997</v>
      </c>
      <c r="J433" s="24">
        <v>5.4630233480505881</v>
      </c>
      <c r="K433" s="35">
        <f t="shared" si="19"/>
        <v>0.15002334805058837</v>
      </c>
      <c r="L433" s="3">
        <v>10.776023348050588</v>
      </c>
      <c r="M433" s="24">
        <v>66.814999999999998</v>
      </c>
    </row>
    <row r="434" spans="1:13" x14ac:dyDescent="0.3">
      <c r="A434" s="1" t="s">
        <v>131</v>
      </c>
      <c r="B434" s="1">
        <v>2020</v>
      </c>
      <c r="C434" s="2">
        <v>43888</v>
      </c>
      <c r="D434" s="1" t="s">
        <v>13</v>
      </c>
      <c r="E434" s="1" t="s">
        <v>111</v>
      </c>
      <c r="F434" s="1" t="s">
        <v>118</v>
      </c>
      <c r="G434" s="13">
        <f>(C434-VLOOKUP(E434,Riders!$A$2:$C$2000,2,FALSE))/365</f>
        <v>25.356164383561644</v>
      </c>
      <c r="H434" s="1">
        <v>23</v>
      </c>
      <c r="I434" s="3">
        <v>5.33</v>
      </c>
      <c r="J434" s="24">
        <v>5.4720523899540918</v>
      </c>
      <c r="K434" s="35">
        <f t="shared" si="19"/>
        <v>0.14205238995409175</v>
      </c>
      <c r="L434" s="3">
        <v>10.802052389954092</v>
      </c>
      <c r="M434" s="24">
        <v>66.653999999999996</v>
      </c>
    </row>
    <row r="435" spans="1:13" x14ac:dyDescent="0.3">
      <c r="A435" s="1" t="s">
        <v>131</v>
      </c>
      <c r="B435" s="1">
        <v>2020</v>
      </c>
      <c r="C435" s="2">
        <v>43888</v>
      </c>
      <c r="D435" s="1" t="s">
        <v>13</v>
      </c>
      <c r="E435" s="1" t="s">
        <v>20</v>
      </c>
      <c r="F435" s="1" t="s">
        <v>21</v>
      </c>
      <c r="G435" s="13">
        <f>(C435-VLOOKUP(E435,Riders!$A$2:$C$2000,2,FALSE))/365</f>
        <v>24.561643835616437</v>
      </c>
      <c r="H435" s="1">
        <v>24</v>
      </c>
      <c r="I435" s="3">
        <v>5.343</v>
      </c>
      <c r="J435" s="24">
        <v>5.4629432687978401</v>
      </c>
      <c r="K435" s="35">
        <f t="shared" si="19"/>
        <v>0.11994326879784012</v>
      </c>
      <c r="L435" s="3">
        <v>10.80594326879784</v>
      </c>
      <c r="M435" s="24">
        <v>66.63</v>
      </c>
    </row>
    <row r="436" spans="1:13" x14ac:dyDescent="0.3">
      <c r="A436" s="1" t="s">
        <v>131</v>
      </c>
      <c r="B436" s="1">
        <v>2020</v>
      </c>
      <c r="C436" s="2">
        <v>43888</v>
      </c>
      <c r="D436" s="1" t="s">
        <v>13</v>
      </c>
      <c r="E436" s="1" t="s">
        <v>82</v>
      </c>
      <c r="F436" s="1" t="s">
        <v>67</v>
      </c>
      <c r="G436" s="13">
        <f>(C436-VLOOKUP(E436,Riders!$A$2:$C$2000,2,FALSE))/365</f>
        <v>27.495890410958904</v>
      </c>
      <c r="H436" s="1">
        <v>25</v>
      </c>
      <c r="I436" s="3">
        <v>5.3789999999999996</v>
      </c>
      <c r="J436" s="24">
        <v>5.4759804761115056</v>
      </c>
      <c r="K436" s="35">
        <f t="shared" si="19"/>
        <v>9.6980476111506064E-2</v>
      </c>
      <c r="L436" s="3">
        <v>10.854980476111505</v>
      </c>
      <c r="M436" s="24">
        <v>66.328999999999994</v>
      </c>
    </row>
    <row r="437" spans="1:13" x14ac:dyDescent="0.3">
      <c r="A437" s="1" t="s">
        <v>131</v>
      </c>
      <c r="B437" s="1">
        <v>2020</v>
      </c>
      <c r="C437" s="2">
        <v>43888</v>
      </c>
      <c r="D437" s="1" t="s">
        <v>13</v>
      </c>
      <c r="E437" s="1" t="s">
        <v>39</v>
      </c>
      <c r="F437" s="1" t="s">
        <v>40</v>
      </c>
      <c r="G437" s="13">
        <f>(C437-VLOOKUP(E437,Riders!$A$2:$C$2000,2,FALSE))/365</f>
        <v>25.547945205479451</v>
      </c>
      <c r="H437" s="1">
        <v>26</v>
      </c>
      <c r="I437" s="3">
        <v>5.383</v>
      </c>
      <c r="J437" s="24">
        <v>5.5179977440990777</v>
      </c>
      <c r="K437" s="35">
        <f t="shared" si="19"/>
        <v>0.13499774409907772</v>
      </c>
      <c r="L437" s="3">
        <v>10.900997744099078</v>
      </c>
      <c r="M437" s="24">
        <v>66.049000000000007</v>
      </c>
    </row>
    <row r="438" spans="1:13" x14ac:dyDescent="0.3">
      <c r="A438" s="1" t="s">
        <v>131</v>
      </c>
      <c r="B438" s="1">
        <v>2020</v>
      </c>
      <c r="C438" s="2">
        <v>43888</v>
      </c>
      <c r="D438" s="1" t="s">
        <v>13</v>
      </c>
      <c r="E438" s="1" t="s">
        <v>41</v>
      </c>
      <c r="F438" s="1" t="s">
        <v>27</v>
      </c>
      <c r="G438" s="13">
        <f>(C438-VLOOKUP(E438,Riders!$A$2:$C$2000,2,FALSE))/365</f>
        <v>24.367123287671234</v>
      </c>
      <c r="H438" s="1">
        <v>27</v>
      </c>
      <c r="I438" s="3">
        <v>5.375</v>
      </c>
      <c r="J438" s="24">
        <v>5.5460047324353852</v>
      </c>
      <c r="K438" s="35">
        <f t="shared" si="19"/>
        <v>0.17100473243538516</v>
      </c>
      <c r="L438" s="3">
        <v>10.921004732435385</v>
      </c>
      <c r="M438" s="24">
        <v>65.927999999999997</v>
      </c>
    </row>
    <row r="439" spans="1:13" x14ac:dyDescent="0.3">
      <c r="A439" s="1" t="s">
        <v>131</v>
      </c>
      <c r="B439" s="1">
        <v>2020</v>
      </c>
      <c r="C439" s="2">
        <v>43888</v>
      </c>
      <c r="D439" s="1" t="s">
        <v>13</v>
      </c>
      <c r="E439" s="1" t="s">
        <v>121</v>
      </c>
      <c r="F439" s="1" t="s">
        <v>120</v>
      </c>
      <c r="G439" s="13">
        <f>(C439-VLOOKUP(E439,Riders!$A$2:$C$2000,2,FALSE))/365</f>
        <v>23.983561643835618</v>
      </c>
      <c r="H439" s="1">
        <v>28</v>
      </c>
      <c r="I439" s="3">
        <v>5.3520000000000003</v>
      </c>
      <c r="J439" s="24">
        <v>5.5729817916970141</v>
      </c>
      <c r="K439" s="35">
        <f t="shared" si="19"/>
        <v>0.22098179169701382</v>
      </c>
      <c r="L439" s="3">
        <v>10.924981791697014</v>
      </c>
      <c r="M439" s="24">
        <v>65.903999999999996</v>
      </c>
    </row>
    <row r="440" spans="1:13" x14ac:dyDescent="0.3">
      <c r="A440" s="1" t="s">
        <v>131</v>
      </c>
      <c r="B440" s="1">
        <v>2020</v>
      </c>
      <c r="C440" s="2">
        <v>43888</v>
      </c>
      <c r="D440" s="1" t="s">
        <v>13</v>
      </c>
      <c r="E440" s="1" t="s">
        <v>98</v>
      </c>
      <c r="F440" s="1" t="s">
        <v>67</v>
      </c>
      <c r="G440" s="13">
        <f>(C440-VLOOKUP(E440,Riders!$A$2:$C$2000,2,FALSE))/365</f>
        <v>28.578082191780823</v>
      </c>
      <c r="H440" s="1">
        <v>29</v>
      </c>
      <c r="I440" s="3">
        <v>5.3869999999999996</v>
      </c>
      <c r="J440" s="24">
        <v>5.5519243391066562</v>
      </c>
      <c r="K440" s="35">
        <f t="shared" si="19"/>
        <v>0.1649243391066566</v>
      </c>
      <c r="L440" s="3">
        <v>10.938924339106656</v>
      </c>
      <c r="M440" s="24">
        <v>65.819999999999993</v>
      </c>
    </row>
    <row r="441" spans="1:13" x14ac:dyDescent="0.3">
      <c r="A441" s="1" t="s">
        <v>131</v>
      </c>
      <c r="B441" s="1">
        <v>2020</v>
      </c>
      <c r="C441" s="2">
        <v>43888</v>
      </c>
      <c r="D441" s="1" t="s">
        <v>13</v>
      </c>
      <c r="E441" s="1" t="s">
        <v>139</v>
      </c>
      <c r="F441" s="1" t="s">
        <v>61</v>
      </c>
      <c r="G441" s="13">
        <f>(C441-VLOOKUP(E441,Riders!$A$2:$C$2000,2,FALSE))/365</f>
        <v>27.717808219178082</v>
      </c>
      <c r="H441" s="1">
        <v>30</v>
      </c>
      <c r="I441" s="3">
        <v>5.391</v>
      </c>
      <c r="J441" s="24">
        <v>5.5680709143213747</v>
      </c>
      <c r="K441" s="35">
        <f t="shared" si="19"/>
        <v>0.17707091432137467</v>
      </c>
      <c r="L441" s="3">
        <v>10.959070914321375</v>
      </c>
      <c r="M441" s="24">
        <v>65.698999999999998</v>
      </c>
    </row>
    <row r="442" spans="1:13" x14ac:dyDescent="0.3">
      <c r="A442" s="1" t="s">
        <v>131</v>
      </c>
      <c r="B442" s="1">
        <v>2020</v>
      </c>
      <c r="C442" s="2">
        <v>43888</v>
      </c>
      <c r="D442" s="1" t="s">
        <v>13</v>
      </c>
      <c r="E442" s="1" t="s">
        <v>129</v>
      </c>
      <c r="F442" s="1" t="s">
        <v>65</v>
      </c>
      <c r="G442" s="13">
        <f>(C442-VLOOKUP(E442,Riders!$A$2:$C$2000,2,FALSE))/365</f>
        <v>29.624657534246577</v>
      </c>
      <c r="H442" s="1">
        <v>31</v>
      </c>
      <c r="I442" s="3">
        <v>5.4189999999999996</v>
      </c>
      <c r="J442" s="24">
        <v>5.6280111697557382</v>
      </c>
      <c r="K442" s="35">
        <f t="shared" si="19"/>
        <v>0.20901116975573863</v>
      </c>
      <c r="L442" s="3">
        <v>11.047011169755738</v>
      </c>
      <c r="M442" s="24">
        <v>65.176000000000002</v>
      </c>
    </row>
    <row r="443" spans="1:13" x14ac:dyDescent="0.3">
      <c r="A443" s="1" t="s">
        <v>131</v>
      </c>
      <c r="B443" s="1">
        <v>2020</v>
      </c>
      <c r="C443" s="2">
        <v>43888</v>
      </c>
      <c r="D443" s="1" t="s">
        <v>13</v>
      </c>
      <c r="E443" s="1" t="s">
        <v>140</v>
      </c>
      <c r="F443" s="1" t="s">
        <v>118</v>
      </c>
      <c r="G443" s="13">
        <f>(C443-VLOOKUP(E443,Riders!$A$2:$C$2000,2,FALSE))/365</f>
        <v>24.408219178082192</v>
      </c>
      <c r="H443" s="1">
        <v>32</v>
      </c>
      <c r="I443" s="3">
        <v>5.45</v>
      </c>
      <c r="J443" s="24">
        <v>5.6060017198224896</v>
      </c>
      <c r="K443" s="35">
        <f t="shared" si="19"/>
        <v>0.15600171982248945</v>
      </c>
      <c r="L443" s="3">
        <v>11.05600171982249</v>
      </c>
      <c r="M443" s="24">
        <v>65.123000000000005</v>
      </c>
    </row>
    <row r="444" spans="1:13" x14ac:dyDescent="0.3">
      <c r="A444" s="1" t="s">
        <v>131</v>
      </c>
      <c r="B444" s="1">
        <v>2020</v>
      </c>
      <c r="C444" s="2">
        <v>43888</v>
      </c>
      <c r="D444" s="1" t="s">
        <v>13</v>
      </c>
      <c r="E444" s="1" t="s">
        <v>141</v>
      </c>
      <c r="F444" s="1" t="s">
        <v>142</v>
      </c>
      <c r="G444" s="13">
        <f>(C444-VLOOKUP(E444,Riders!$A$2:$C$2000,2,FALSE))/365</f>
        <v>32.254794520547946</v>
      </c>
      <c r="H444" s="1">
        <v>33</v>
      </c>
      <c r="I444" s="3">
        <v>5.4359999999999999</v>
      </c>
      <c r="J444" s="24">
        <v>5.6689416990560808</v>
      </c>
      <c r="K444" s="35">
        <f t="shared" si="19"/>
        <v>0.23294169905608086</v>
      </c>
      <c r="L444" s="3">
        <v>11.104941699056081</v>
      </c>
      <c r="M444" s="24">
        <v>64.835999999999999</v>
      </c>
    </row>
    <row r="445" spans="1:13" x14ac:dyDescent="0.3">
      <c r="A445" s="4" t="s">
        <v>93</v>
      </c>
      <c r="B445" s="4">
        <v>2020</v>
      </c>
      <c r="C445" s="5">
        <v>43855</v>
      </c>
      <c r="D445" s="4" t="s">
        <v>72</v>
      </c>
      <c r="E445" s="4" t="s">
        <v>33</v>
      </c>
      <c r="F445" s="4" t="s">
        <v>27</v>
      </c>
      <c r="G445" s="13">
        <f>(C445-VLOOKUP(E445,Riders!$A$2:$C$2000,2,FALSE))/365</f>
        <v>26.18082191780822</v>
      </c>
      <c r="H445" s="4">
        <v>1</v>
      </c>
      <c r="I445" s="3">
        <v>5.2750000000000004</v>
      </c>
      <c r="J445" s="24">
        <v>5.3490132209942303</v>
      </c>
      <c r="K445" s="35">
        <f t="shared" si="19"/>
        <v>7.4013220994229911E-2</v>
      </c>
      <c r="L445" s="3">
        <v>10.624013220994231</v>
      </c>
      <c r="M445" s="24">
        <v>67.771000000000001</v>
      </c>
    </row>
    <row r="446" spans="1:13" x14ac:dyDescent="0.3">
      <c r="A446" s="4" t="s">
        <v>93</v>
      </c>
      <c r="B446" s="4">
        <v>2020</v>
      </c>
      <c r="C446" s="5">
        <v>43855</v>
      </c>
      <c r="D446" s="4" t="s">
        <v>72</v>
      </c>
      <c r="E446" s="1" t="s">
        <v>34</v>
      </c>
      <c r="F446" s="4" t="s">
        <v>19</v>
      </c>
      <c r="G446" s="13">
        <f>(C446-VLOOKUP(E446,Riders!$A$2:$C$2000,2,FALSE))/365</f>
        <v>32.482191780821921</v>
      </c>
      <c r="H446" s="4">
        <v>2</v>
      </c>
      <c r="I446" s="3">
        <v>5.3239999999999998</v>
      </c>
      <c r="J446" s="24">
        <v>5.4620320884454632</v>
      </c>
      <c r="K446" s="35">
        <f t="shared" si="19"/>
        <v>0.13803208844546333</v>
      </c>
      <c r="L446" s="3">
        <v>10.786032088445463</v>
      </c>
      <c r="M446" s="24">
        <v>66.753</v>
      </c>
    </row>
    <row r="447" spans="1:13" x14ac:dyDescent="0.3">
      <c r="A447" s="4" t="s">
        <v>93</v>
      </c>
      <c r="B447" s="4">
        <v>2020</v>
      </c>
      <c r="C447" s="5">
        <v>43855</v>
      </c>
      <c r="D447" s="4" t="s">
        <v>72</v>
      </c>
      <c r="E447" s="4" t="s">
        <v>16</v>
      </c>
      <c r="F447" s="4" t="s">
        <v>17</v>
      </c>
      <c r="G447" s="13">
        <f>(C447-VLOOKUP(E447,Riders!$A$2:$C$2000,2,FALSE))/365</f>
        <v>20.761643835616439</v>
      </c>
      <c r="H447" s="4">
        <v>3</v>
      </c>
      <c r="I447" s="3">
        <v>5.3440000000000003</v>
      </c>
      <c r="J447" s="24">
        <v>5.4530308165254544</v>
      </c>
      <c r="K447" s="35">
        <f t="shared" si="19"/>
        <v>0.1090308165254541</v>
      </c>
      <c r="L447" s="3">
        <v>10.797030816525455</v>
      </c>
      <c r="M447" s="24">
        <v>66.685000000000002</v>
      </c>
    </row>
    <row r="448" spans="1:13" x14ac:dyDescent="0.3">
      <c r="A448" s="4" t="s">
        <v>93</v>
      </c>
      <c r="B448" s="4">
        <v>2020</v>
      </c>
      <c r="C448" s="5">
        <v>43855</v>
      </c>
      <c r="D448" s="4" t="s">
        <v>72</v>
      </c>
      <c r="E448" s="4" t="s">
        <v>52</v>
      </c>
      <c r="F448" s="4" t="s">
        <v>53</v>
      </c>
      <c r="G448" s="13">
        <f>(C448-VLOOKUP(E448,Riders!$A$2:$C$2000,2,FALSE))/365</f>
        <v>22.876712328767123</v>
      </c>
      <c r="H448" s="4">
        <v>4</v>
      </c>
      <c r="I448" s="3">
        <v>5.37</v>
      </c>
      <c r="J448" s="24">
        <v>5.5010422611767913</v>
      </c>
      <c r="K448" s="35">
        <f t="shared" si="19"/>
        <v>0.13104226117679119</v>
      </c>
      <c r="L448" s="3">
        <v>10.871042261176791</v>
      </c>
      <c r="M448" s="24">
        <v>66.230999999999995</v>
      </c>
    </row>
    <row r="449" spans="1:13" x14ac:dyDescent="0.3">
      <c r="A449" s="4" t="s">
        <v>93</v>
      </c>
      <c r="B449" s="4">
        <v>2020</v>
      </c>
      <c r="C449" s="5">
        <v>43855</v>
      </c>
      <c r="D449" s="4" t="s">
        <v>72</v>
      </c>
      <c r="E449" s="4" t="s">
        <v>82</v>
      </c>
      <c r="F449" s="4" t="s">
        <v>67</v>
      </c>
      <c r="G449" s="13">
        <f>(C449-VLOOKUP(E449,Riders!$A$2:$C$2000,2,FALSE))/365</f>
        <v>27.405479452054795</v>
      </c>
      <c r="H449" s="4">
        <v>5</v>
      </c>
      <c r="I449" s="3">
        <v>5.4279999999999999</v>
      </c>
      <c r="J449" s="24">
        <v>5.5370792683855443</v>
      </c>
      <c r="K449" s="35">
        <f t="shared" si="19"/>
        <v>0.10907926838554438</v>
      </c>
      <c r="L449" s="3">
        <v>10.965079268385544</v>
      </c>
      <c r="M449" s="24">
        <v>65.662999999999997</v>
      </c>
    </row>
    <row r="450" spans="1:13" x14ac:dyDescent="0.3">
      <c r="A450" s="4" t="s">
        <v>93</v>
      </c>
      <c r="B450" s="4">
        <v>2020</v>
      </c>
      <c r="C450" s="5">
        <v>43855</v>
      </c>
      <c r="D450" s="4" t="s">
        <v>72</v>
      </c>
      <c r="E450" s="4" t="s">
        <v>138</v>
      </c>
      <c r="F450" s="4" t="s">
        <v>44</v>
      </c>
      <c r="G450" s="13">
        <f>(C450-VLOOKUP(E450,Riders!$A$2:$C$2000,2,FALSE))/365</f>
        <v>24.361643835616437</v>
      </c>
      <c r="H450" s="4">
        <v>6</v>
      </c>
      <c r="I450" s="3">
        <v>5.43</v>
      </c>
      <c r="J450" s="24">
        <v>5.568075336816058</v>
      </c>
      <c r="K450" s="35">
        <f t="shared" si="19"/>
        <v>0.13807533681605832</v>
      </c>
      <c r="L450" s="3">
        <v>10.998075336816058</v>
      </c>
      <c r="M450" s="24">
        <v>65.465999999999994</v>
      </c>
    </row>
    <row r="451" spans="1:13" x14ac:dyDescent="0.3">
      <c r="A451" s="4" t="s">
        <v>93</v>
      </c>
      <c r="B451" s="4">
        <v>2020</v>
      </c>
      <c r="C451" s="5">
        <v>43855</v>
      </c>
      <c r="D451" s="4" t="s">
        <v>72</v>
      </c>
      <c r="E451" s="4" t="s">
        <v>41</v>
      </c>
      <c r="F451" s="4" t="s">
        <v>143</v>
      </c>
      <c r="G451" s="13">
        <f>(C451-VLOOKUP(E451,Riders!$A$2:$C$2000,2,FALSE))/365</f>
        <v>24.276712328767122</v>
      </c>
      <c r="H451" s="4">
        <v>7</v>
      </c>
      <c r="I451" s="3">
        <v>5.4029999999999996</v>
      </c>
      <c r="J451" s="24">
        <v>5.5960834097158587</v>
      </c>
      <c r="K451" s="35">
        <f t="shared" si="19"/>
        <v>0.19308340971585913</v>
      </c>
      <c r="L451" s="3">
        <v>10.999083409715858</v>
      </c>
      <c r="M451" s="24">
        <v>65.459999999999994</v>
      </c>
    </row>
    <row r="452" spans="1:13" x14ac:dyDescent="0.3">
      <c r="A452" s="4" t="s">
        <v>93</v>
      </c>
      <c r="B452" s="4">
        <v>2020</v>
      </c>
      <c r="C452" s="5">
        <v>43855</v>
      </c>
      <c r="D452" s="4" t="s">
        <v>72</v>
      </c>
      <c r="E452" s="4" t="s">
        <v>20</v>
      </c>
      <c r="F452" s="4" t="s">
        <v>21</v>
      </c>
      <c r="G452" s="13">
        <f>(C452-VLOOKUP(E452,Riders!$A$2:$C$2000,2,FALSE))/365</f>
        <v>24.471232876712328</v>
      </c>
      <c r="H452" s="4">
        <v>8</v>
      </c>
      <c r="I452" s="3">
        <v>5.4210000000000003</v>
      </c>
      <c r="J452" s="24">
        <v>5.5940692266503484</v>
      </c>
      <c r="K452" s="35">
        <f t="shared" si="19"/>
        <v>0.17306922665034818</v>
      </c>
      <c r="L452" s="3">
        <v>11.015069226650349</v>
      </c>
      <c r="M452" s="24">
        <v>65.364999999999995</v>
      </c>
    </row>
    <row r="453" spans="1:13" x14ac:dyDescent="0.3">
      <c r="A453" s="4" t="s">
        <v>93</v>
      </c>
      <c r="B453" s="4">
        <v>2020</v>
      </c>
      <c r="C453" s="5">
        <v>43855</v>
      </c>
      <c r="D453" s="4" t="s">
        <v>72</v>
      </c>
      <c r="E453" s="4" t="s">
        <v>98</v>
      </c>
      <c r="F453" s="4" t="s">
        <v>67</v>
      </c>
      <c r="G453" s="13">
        <f>(C453-VLOOKUP(E453,Riders!$A$2:$C$2000,2,FALSE))/365</f>
        <v>28.487671232876714</v>
      </c>
      <c r="H453" s="4">
        <v>9</v>
      </c>
      <c r="I453" s="3">
        <v>5.4480000000000004</v>
      </c>
      <c r="J453" s="24">
        <v>5.5969776032398588</v>
      </c>
      <c r="K453" s="35">
        <f t="shared" si="19"/>
        <v>0.14897760323985842</v>
      </c>
      <c r="L453" s="3">
        <v>11.044977603239859</v>
      </c>
      <c r="M453" s="24">
        <v>65.188000000000002</v>
      </c>
    </row>
    <row r="454" spans="1:13" x14ac:dyDescent="0.3">
      <c r="A454" s="4" t="s">
        <v>93</v>
      </c>
      <c r="B454" s="4">
        <v>2020</v>
      </c>
      <c r="C454" s="5">
        <v>43855</v>
      </c>
      <c r="D454" s="4" t="s">
        <v>72</v>
      </c>
      <c r="E454" s="4" t="s">
        <v>119</v>
      </c>
      <c r="F454" s="4" t="s">
        <v>120</v>
      </c>
      <c r="G454" s="13" t="e">
        <f>(C454-VLOOKUP(E454,Riders!$A$2:$C$2000,2,FALSE))/365</f>
        <v>#N/A</v>
      </c>
      <c r="H454" s="4">
        <v>10</v>
      </c>
      <c r="I454" s="3">
        <v>5.4740000000000002</v>
      </c>
      <c r="J454" s="24">
        <v>5.5760629239694275</v>
      </c>
      <c r="K454" s="35">
        <f t="shared" si="19"/>
        <v>0.10206292396942729</v>
      </c>
      <c r="L454" s="3">
        <v>11.050062923969428</v>
      </c>
      <c r="M454" s="24">
        <v>65.158000000000001</v>
      </c>
    </row>
    <row r="455" spans="1:13" x14ac:dyDescent="0.3">
      <c r="A455" s="4" t="s">
        <v>93</v>
      </c>
      <c r="B455" s="4">
        <v>2020</v>
      </c>
      <c r="C455" s="5">
        <v>43855</v>
      </c>
      <c r="D455" s="4" t="s">
        <v>72</v>
      </c>
      <c r="E455" s="4" t="s">
        <v>54</v>
      </c>
      <c r="F455" s="4" t="s">
        <v>44</v>
      </c>
      <c r="G455" s="13">
        <f>(C455-VLOOKUP(E455,Riders!$A$2:$C$2000,2,FALSE))/365</f>
        <v>22.589041095890412</v>
      </c>
      <c r="H455" s="4">
        <v>11</v>
      </c>
      <c r="I455" s="3">
        <v>5.5090000000000003</v>
      </c>
      <c r="J455" s="24">
        <v>5.5920037157526323</v>
      </c>
      <c r="K455" s="35">
        <f t="shared" si="19"/>
        <v>8.300371575263199E-2</v>
      </c>
      <c r="L455" s="3">
        <v>11.101003715752633</v>
      </c>
      <c r="M455" s="24">
        <v>64.858999999999995</v>
      </c>
    </row>
    <row r="456" spans="1:13" x14ac:dyDescent="0.3">
      <c r="A456" s="4" t="s">
        <v>93</v>
      </c>
      <c r="B456" s="4">
        <v>2020</v>
      </c>
      <c r="C456" s="5">
        <v>43855</v>
      </c>
      <c r="D456" s="4" t="s">
        <v>72</v>
      </c>
      <c r="E456" s="4" t="s">
        <v>121</v>
      </c>
      <c r="F456" s="4" t="s">
        <v>120</v>
      </c>
      <c r="G456" s="13">
        <f>(C456-VLOOKUP(E456,Riders!$A$2:$C$2000,2,FALSE))/365</f>
        <v>23.893150684931506</v>
      </c>
      <c r="H456" s="4">
        <v>12</v>
      </c>
      <c r="I456" s="3">
        <v>5.4580000000000002</v>
      </c>
      <c r="J456" s="24">
        <v>5.6589440755952189</v>
      </c>
      <c r="K456" s="35">
        <f t="shared" si="19"/>
        <v>0.20094407559521876</v>
      </c>
      <c r="L456" s="3">
        <v>11.116944075595219</v>
      </c>
      <c r="M456" s="24">
        <v>64.766000000000005</v>
      </c>
    </row>
    <row r="457" spans="1:13" x14ac:dyDescent="0.3">
      <c r="A457" s="4" t="s">
        <v>93</v>
      </c>
      <c r="B457" s="4">
        <v>2020</v>
      </c>
      <c r="C457" s="5">
        <v>43855</v>
      </c>
      <c r="D457" s="4" t="s">
        <v>72</v>
      </c>
      <c r="E457" s="4" t="s">
        <v>50</v>
      </c>
      <c r="F457" s="4" t="s">
        <v>51</v>
      </c>
      <c r="G457" s="13">
        <f>(C457-VLOOKUP(E457,Riders!$A$2:$C$2000,2,FALSE))/365</f>
        <v>23.304109589041097</v>
      </c>
      <c r="H457" s="4">
        <v>13</v>
      </c>
      <c r="I457" s="3">
        <v>5.5179999999999998</v>
      </c>
      <c r="J457" s="24">
        <v>5.628028453333747</v>
      </c>
      <c r="K457" s="35">
        <f t="shared" si="19"/>
        <v>0.11002845333374722</v>
      </c>
      <c r="L457" s="3">
        <v>11.146028453333747</v>
      </c>
      <c r="M457" s="24">
        <v>64.596999999999994</v>
      </c>
    </row>
    <row r="458" spans="1:13" x14ac:dyDescent="0.3">
      <c r="A458" s="4" t="s">
        <v>93</v>
      </c>
      <c r="B458" s="4">
        <v>2020</v>
      </c>
      <c r="C458" s="5">
        <v>43855</v>
      </c>
      <c r="D458" s="4" t="s">
        <v>72</v>
      </c>
      <c r="E458" s="4" t="s">
        <v>139</v>
      </c>
      <c r="F458" s="4" t="s">
        <v>61</v>
      </c>
      <c r="G458" s="13">
        <f>(C458-VLOOKUP(E458,Riders!$A$2:$C$2000,2,FALSE))/365</f>
        <v>27.627397260273973</v>
      </c>
      <c r="H458" s="4">
        <v>14</v>
      </c>
      <c r="I458" s="3">
        <v>5.5490000000000004</v>
      </c>
      <c r="J458" s="24">
        <v>5.6429418019026309</v>
      </c>
      <c r="K458" s="35">
        <f t="shared" si="19"/>
        <v>9.3941801902630573E-2</v>
      </c>
      <c r="L458" s="3">
        <v>11.191941801902631</v>
      </c>
      <c r="M458" s="24">
        <v>64.331999999999994</v>
      </c>
    </row>
    <row r="459" spans="1:13" x14ac:dyDescent="0.3">
      <c r="A459" s="4" t="s">
        <v>93</v>
      </c>
      <c r="B459" s="4">
        <v>2020</v>
      </c>
      <c r="C459" s="5">
        <v>43855</v>
      </c>
      <c r="D459" s="4" t="s">
        <v>72</v>
      </c>
      <c r="E459" s="4" t="s">
        <v>60</v>
      </c>
      <c r="F459" s="4" t="s">
        <v>61</v>
      </c>
      <c r="G459" s="13">
        <f>(C459-VLOOKUP(E459,Riders!$A$2:$C$2000,2,FALSE))/365</f>
        <v>31.526027397260275</v>
      </c>
      <c r="H459" s="4">
        <v>15</v>
      </c>
      <c r="I459" s="3">
        <v>5.5049999999999999</v>
      </c>
      <c r="J459" s="24">
        <v>5.7260476071629123</v>
      </c>
      <c r="K459" s="35">
        <f t="shared" si="19"/>
        <v>0.22104760716291239</v>
      </c>
      <c r="L459" s="3">
        <v>11.231047607162912</v>
      </c>
      <c r="M459" s="24">
        <v>64.108000000000004</v>
      </c>
    </row>
    <row r="460" spans="1:13" x14ac:dyDescent="0.3">
      <c r="A460" s="4" t="s">
        <v>93</v>
      </c>
      <c r="B460" s="4">
        <v>2020</v>
      </c>
      <c r="C460" s="5">
        <v>43855</v>
      </c>
      <c r="D460" s="4" t="s">
        <v>72</v>
      </c>
      <c r="E460" s="4" t="s">
        <v>144</v>
      </c>
      <c r="F460" s="4" t="s">
        <v>145</v>
      </c>
      <c r="G460" s="13">
        <f>(C460-VLOOKUP(E460,Riders!$A$2:$C$2000,2,FALSE))/365</f>
        <v>21.772602739726029</v>
      </c>
      <c r="H460" s="4">
        <v>16</v>
      </c>
      <c r="I460" s="3">
        <v>5.569</v>
      </c>
      <c r="J460" s="24">
        <v>5.7219296198720366</v>
      </c>
      <c r="K460" s="35">
        <f t="shared" si="19"/>
        <v>0.15292961987203668</v>
      </c>
      <c r="L460" s="3">
        <v>11.290929619872037</v>
      </c>
      <c r="M460" s="24">
        <v>63.768000000000001</v>
      </c>
    </row>
    <row r="461" spans="1:13" x14ac:dyDescent="0.3">
      <c r="A461" s="4" t="s">
        <v>93</v>
      </c>
      <c r="B461" s="4">
        <v>2020</v>
      </c>
      <c r="C461" s="5">
        <v>43855</v>
      </c>
      <c r="D461" s="4" t="s">
        <v>72</v>
      </c>
      <c r="E461" s="4" t="s">
        <v>146</v>
      </c>
      <c r="F461" s="4" t="s">
        <v>56</v>
      </c>
      <c r="G461" s="13">
        <f>(C461-VLOOKUP(E461,Riders!$A$2:$C$2000,2,FALSE))/365</f>
        <v>29.813698630136987</v>
      </c>
      <c r="H461" s="4">
        <v>17</v>
      </c>
      <c r="I461" s="3">
        <v>5.5810000000000004</v>
      </c>
      <c r="J461" s="24">
        <v>5.7620484442693973</v>
      </c>
      <c r="K461" s="35">
        <f t="shared" si="19"/>
        <v>0.18104844426939692</v>
      </c>
      <c r="L461" s="3">
        <v>11.343048444269398</v>
      </c>
      <c r="M461" s="24">
        <v>63.475000000000001</v>
      </c>
    </row>
    <row r="462" spans="1:13" x14ac:dyDescent="0.3">
      <c r="A462" s="4" t="s">
        <v>93</v>
      </c>
      <c r="B462" s="4">
        <v>2020</v>
      </c>
      <c r="C462" s="5">
        <v>43855</v>
      </c>
      <c r="D462" s="4" t="s">
        <v>72</v>
      </c>
      <c r="E462" s="4" t="s">
        <v>147</v>
      </c>
      <c r="F462" s="4" t="s">
        <v>31</v>
      </c>
      <c r="G462" s="13">
        <f>(C462-VLOOKUP(E462,Riders!$A$2:$C$2000,2,FALSE))/365</f>
        <v>31.547945205479451</v>
      </c>
      <c r="H462" s="4">
        <v>18</v>
      </c>
      <c r="I462" s="3">
        <v>5.63</v>
      </c>
      <c r="J462" s="24">
        <v>5.8309531692719103</v>
      </c>
      <c r="K462" s="35">
        <f t="shared" si="19"/>
        <v>0.20095316927191043</v>
      </c>
      <c r="L462" s="3">
        <v>11.46095316927191</v>
      </c>
      <c r="M462" s="24">
        <v>62.822000000000003</v>
      </c>
    </row>
    <row r="463" spans="1:13" x14ac:dyDescent="0.3">
      <c r="A463" s="4" t="s">
        <v>93</v>
      </c>
      <c r="B463" s="4">
        <v>2020</v>
      </c>
      <c r="C463" s="5">
        <v>43855</v>
      </c>
      <c r="D463" s="4" t="s">
        <v>72</v>
      </c>
      <c r="E463" s="4" t="s">
        <v>116</v>
      </c>
      <c r="F463" s="4" t="s">
        <v>21</v>
      </c>
      <c r="G463" s="13">
        <f>(C463-VLOOKUP(E463,Riders!$A$2:$C$2000,2,FALSE))/365</f>
        <v>28.841095890410958</v>
      </c>
      <c r="H463" s="4">
        <v>19</v>
      </c>
      <c r="I463" s="3">
        <v>5.6310000000000002</v>
      </c>
      <c r="J463" s="24">
        <v>5.8390822022557831</v>
      </c>
      <c r="K463" s="35">
        <f t="shared" si="19"/>
        <v>0.20808220225578289</v>
      </c>
      <c r="L463" s="3">
        <v>11.470082202255783</v>
      </c>
      <c r="M463" s="24">
        <v>62.771999999999998</v>
      </c>
    </row>
    <row r="464" spans="1:13" x14ac:dyDescent="0.3">
      <c r="A464" s="4" t="s">
        <v>93</v>
      </c>
      <c r="B464" s="4">
        <v>2020</v>
      </c>
      <c r="C464" s="5">
        <v>43855</v>
      </c>
      <c r="D464" s="4" t="s">
        <v>72</v>
      </c>
      <c r="E464" s="4" t="s">
        <v>148</v>
      </c>
      <c r="F464" s="4" t="s">
        <v>63</v>
      </c>
      <c r="G464" s="13" t="e">
        <f>(C464-VLOOKUP(E464,Riders!$A$2:$C$2000,2,FALSE))/365</f>
        <v>#N/A</v>
      </c>
      <c r="H464" s="4">
        <v>20</v>
      </c>
      <c r="I464" s="3">
        <v>5.6520000000000001</v>
      </c>
      <c r="J464" s="24">
        <v>5.8540086934287912</v>
      </c>
      <c r="K464" s="35">
        <f t="shared" si="19"/>
        <v>0.20200869342879102</v>
      </c>
      <c r="L464" s="3">
        <v>11.506008693428791</v>
      </c>
      <c r="M464" s="24">
        <v>62.576000000000001</v>
      </c>
    </row>
    <row r="465" spans="1:13" x14ac:dyDescent="0.3">
      <c r="A465" s="1" t="s">
        <v>149</v>
      </c>
      <c r="B465" s="1">
        <v>2019</v>
      </c>
      <c r="C465" s="2">
        <v>43813</v>
      </c>
      <c r="D465" s="1" t="s">
        <v>72</v>
      </c>
      <c r="E465" s="1" t="s">
        <v>79</v>
      </c>
      <c r="F465" s="1" t="s">
        <v>65</v>
      </c>
      <c r="G465" s="13">
        <f>(C465-VLOOKUP(E465,Riders!$A$2:$C$2000,2,FALSE))/365</f>
        <v>32.613698630136987</v>
      </c>
      <c r="H465" s="1">
        <v>1</v>
      </c>
      <c r="I465" s="3">
        <v>5.1360000000000001</v>
      </c>
      <c r="J465" s="24">
        <v>5.2510623368004969</v>
      </c>
      <c r="K465" s="35">
        <f t="shared" si="19"/>
        <v>0.11506233680049682</v>
      </c>
      <c r="L465" s="3">
        <v>10.387062336800497</v>
      </c>
      <c r="M465" s="24">
        <v>69.316999999999993</v>
      </c>
    </row>
    <row r="466" spans="1:13" x14ac:dyDescent="0.3">
      <c r="A466" s="1" t="s">
        <v>149</v>
      </c>
      <c r="B466" s="1">
        <v>2019</v>
      </c>
      <c r="C466" s="2">
        <v>43813</v>
      </c>
      <c r="D466" s="1" t="s">
        <v>72</v>
      </c>
      <c r="E466" s="1" t="s">
        <v>132</v>
      </c>
      <c r="F466" s="1" t="s">
        <v>36</v>
      </c>
      <c r="G466" s="13">
        <f>(C466-VLOOKUP(E466,Riders!$A$2:$C$2000,2,FALSE))/365</f>
        <v>29.063013698630137</v>
      </c>
      <c r="H466" s="1">
        <v>2</v>
      </c>
      <c r="I466" s="3">
        <v>5.2210000000000001</v>
      </c>
      <c r="J466" s="24">
        <v>5.3039309301407691</v>
      </c>
      <c r="K466" s="35">
        <f t="shared" si="19"/>
        <v>8.2930930140769021E-2</v>
      </c>
      <c r="L466" s="3">
        <v>10.524930930140769</v>
      </c>
      <c r="M466" s="24">
        <v>68.409000000000006</v>
      </c>
    </row>
    <row r="467" spans="1:13" x14ac:dyDescent="0.3">
      <c r="A467" s="1" t="s">
        <v>149</v>
      </c>
      <c r="B467" s="1">
        <v>2019</v>
      </c>
      <c r="C467" s="2">
        <v>43813</v>
      </c>
      <c r="D467" s="1" t="s">
        <v>72</v>
      </c>
      <c r="E467" s="1" t="s">
        <v>33</v>
      </c>
      <c r="F467" s="1" t="s">
        <v>143</v>
      </c>
      <c r="G467" s="13">
        <f>(C467-VLOOKUP(E467,Riders!$A$2:$C$2000,2,FALSE))/365</f>
        <v>26.065753424657533</v>
      </c>
      <c r="H467" s="1">
        <v>3</v>
      </c>
      <c r="I467" s="3">
        <v>5.2370000000000001</v>
      </c>
      <c r="J467" s="24">
        <v>5.3640188757030529</v>
      </c>
      <c r="K467" s="35">
        <f t="shared" si="19"/>
        <v>0.12701887570305281</v>
      </c>
      <c r="L467" s="3">
        <v>10.601018875703053</v>
      </c>
      <c r="M467" s="24">
        <v>67.918000000000006</v>
      </c>
    </row>
    <row r="468" spans="1:13" x14ac:dyDescent="0.3">
      <c r="A468" s="1" t="s">
        <v>149</v>
      </c>
      <c r="B468" s="1">
        <v>2019</v>
      </c>
      <c r="C468" s="2">
        <v>43813</v>
      </c>
      <c r="D468" s="1" t="s">
        <v>72</v>
      </c>
      <c r="E468" s="1" t="s">
        <v>109</v>
      </c>
      <c r="F468" s="1" t="s">
        <v>118</v>
      </c>
      <c r="G468" s="13">
        <f>(C468-VLOOKUP(E468,Riders!$A$2:$C$2000,2,FALSE))/365</f>
        <v>26.87123287671233</v>
      </c>
      <c r="H468" s="1">
        <v>4</v>
      </c>
      <c r="I468" s="3">
        <v>5.2629999999999999</v>
      </c>
      <c r="J468" s="24">
        <v>5.3400483764082178</v>
      </c>
      <c r="K468" s="35">
        <f t="shared" si="19"/>
        <v>7.7048376408217933E-2</v>
      </c>
      <c r="L468" s="3">
        <v>10.603048376408218</v>
      </c>
      <c r="M468" s="24">
        <v>67.905000000000001</v>
      </c>
    </row>
    <row r="469" spans="1:13" x14ac:dyDescent="0.3">
      <c r="A469" s="1" t="s">
        <v>149</v>
      </c>
      <c r="B469" s="1">
        <v>2019</v>
      </c>
      <c r="C469" s="2">
        <v>43813</v>
      </c>
      <c r="D469" s="1" t="s">
        <v>72</v>
      </c>
      <c r="E469" s="1" t="s">
        <v>26</v>
      </c>
      <c r="F469" s="1" t="s">
        <v>27</v>
      </c>
      <c r="G469" s="13">
        <f>(C469-VLOOKUP(E469,Riders!$A$2:$C$2000,2,FALSE))/365</f>
        <v>21.561643835616437</v>
      </c>
      <c r="H469" s="1">
        <v>5</v>
      </c>
      <c r="I469" s="3">
        <v>5.2450000000000001</v>
      </c>
      <c r="J469" s="24">
        <v>5.3669561372479668</v>
      </c>
      <c r="K469" s="35">
        <f t="shared" si="19"/>
        <v>0.12195613724796672</v>
      </c>
      <c r="L469" s="3">
        <v>10.611956137247967</v>
      </c>
      <c r="M469" s="24">
        <v>67.847999999999999</v>
      </c>
    </row>
    <row r="470" spans="1:13" x14ac:dyDescent="0.3">
      <c r="A470" s="1" t="s">
        <v>149</v>
      </c>
      <c r="B470" s="1">
        <v>2019</v>
      </c>
      <c r="C470" s="2">
        <v>43813</v>
      </c>
      <c r="D470" s="1" t="s">
        <v>72</v>
      </c>
      <c r="E470" s="1" t="s">
        <v>20</v>
      </c>
      <c r="F470" s="1" t="s">
        <v>21</v>
      </c>
      <c r="G470" s="13">
        <f>(C470-VLOOKUP(E470,Riders!$A$2:$C$2000,2,FALSE))/365</f>
        <v>24.356164383561644</v>
      </c>
      <c r="H470" s="1">
        <v>6</v>
      </c>
      <c r="I470" s="3">
        <v>5.2729999999999997</v>
      </c>
      <c r="J470" s="24">
        <v>5.3829318020364685</v>
      </c>
      <c r="K470" s="35">
        <f t="shared" si="19"/>
        <v>0.1099318020364688</v>
      </c>
      <c r="L470" s="3">
        <v>10.655931802036468</v>
      </c>
      <c r="M470" s="24">
        <v>67.567999999999998</v>
      </c>
    </row>
    <row r="471" spans="1:13" x14ac:dyDescent="0.3">
      <c r="A471" s="1" t="s">
        <v>149</v>
      </c>
      <c r="B471" s="1">
        <v>2019</v>
      </c>
      <c r="C471" s="2">
        <v>43813</v>
      </c>
      <c r="D471" s="1" t="s">
        <v>72</v>
      </c>
      <c r="E471" s="1" t="s">
        <v>136</v>
      </c>
      <c r="F471" s="1" t="s">
        <v>36</v>
      </c>
      <c r="G471" s="13">
        <f>(C471-VLOOKUP(E471,Riders!$A$2:$C$2000,2,FALSE))/365</f>
        <v>31.920547945205481</v>
      </c>
      <c r="H471" s="1">
        <v>7</v>
      </c>
      <c r="I471" s="3">
        <v>5.2629999999999999</v>
      </c>
      <c r="J471" s="24">
        <v>5.3959290737094552</v>
      </c>
      <c r="K471" s="35">
        <f t="shared" si="19"/>
        <v>0.13292907370945528</v>
      </c>
      <c r="L471" s="3">
        <v>10.658929073709455</v>
      </c>
      <c r="M471" s="24">
        <v>67.549000000000007</v>
      </c>
    </row>
    <row r="472" spans="1:13" x14ac:dyDescent="0.3">
      <c r="A472" s="1" t="s">
        <v>149</v>
      </c>
      <c r="B472" s="1">
        <v>2019</v>
      </c>
      <c r="C472" s="2">
        <v>43813</v>
      </c>
      <c r="D472" s="1" t="s">
        <v>72</v>
      </c>
      <c r="E472" s="1" t="s">
        <v>135</v>
      </c>
      <c r="F472" s="1" t="s">
        <v>29</v>
      </c>
      <c r="G472" s="13">
        <f>(C472-VLOOKUP(E472,Riders!$A$2:$C$2000,2,FALSE))/365</f>
        <v>30.098630136986301</v>
      </c>
      <c r="H472" s="1">
        <v>8</v>
      </c>
      <c r="I472" s="3">
        <v>5.31</v>
      </c>
      <c r="J472" s="24">
        <v>5.3969565476013459</v>
      </c>
      <c r="K472" s="35">
        <f t="shared" si="19"/>
        <v>8.6956547601346301E-2</v>
      </c>
      <c r="L472" s="3">
        <v>10.706956547601346</v>
      </c>
      <c r="M472" s="24">
        <v>67.245999999999995</v>
      </c>
    </row>
    <row r="473" spans="1:13" x14ac:dyDescent="0.3">
      <c r="A473" s="1" t="s">
        <v>149</v>
      </c>
      <c r="B473" s="1">
        <v>2019</v>
      </c>
      <c r="C473" s="2">
        <v>43813</v>
      </c>
      <c r="D473" s="1" t="s">
        <v>72</v>
      </c>
      <c r="E473" s="1" t="s">
        <v>30</v>
      </c>
      <c r="F473" s="1" t="s">
        <v>31</v>
      </c>
      <c r="G473" s="13">
        <f>(C473-VLOOKUP(E473,Riders!$A$2:$C$2000,2,FALSE))/365</f>
        <v>23.660273972602738</v>
      </c>
      <c r="H473" s="1">
        <v>9</v>
      </c>
      <c r="I473" s="3">
        <v>5.3010000000000002</v>
      </c>
      <c r="J473" s="24">
        <v>5.4209442458899204</v>
      </c>
      <c r="K473" s="35">
        <f t="shared" si="19"/>
        <v>0.11994424588992025</v>
      </c>
      <c r="L473" s="3">
        <v>10.721944245889921</v>
      </c>
      <c r="M473" s="24">
        <v>67.152000000000001</v>
      </c>
    </row>
    <row r="474" spans="1:13" x14ac:dyDescent="0.3">
      <c r="A474" s="1" t="s">
        <v>149</v>
      </c>
      <c r="B474" s="1">
        <v>2019</v>
      </c>
      <c r="C474" s="2">
        <v>43813</v>
      </c>
      <c r="D474" s="1" t="s">
        <v>72</v>
      </c>
      <c r="E474" s="1" t="s">
        <v>43</v>
      </c>
      <c r="F474" s="1" t="s">
        <v>44</v>
      </c>
      <c r="G474" s="13">
        <f>(C474-VLOOKUP(E474,Riders!$A$2:$C$2000,2,FALSE))/365</f>
        <v>27.068493150684933</v>
      </c>
      <c r="H474" s="1">
        <v>10</v>
      </c>
      <c r="I474" s="3">
        <v>5.3109999999999999</v>
      </c>
      <c r="J474" s="24">
        <v>5.4510101043317096</v>
      </c>
      <c r="K474" s="35">
        <f t="shared" si="19"/>
        <v>0.14001010433170968</v>
      </c>
      <c r="L474" s="3">
        <v>10.76201010433171</v>
      </c>
      <c r="M474" s="24">
        <v>66.902000000000001</v>
      </c>
    </row>
    <row r="475" spans="1:13" x14ac:dyDescent="0.3">
      <c r="A475" s="1" t="s">
        <v>149</v>
      </c>
      <c r="B475" s="1">
        <v>2019</v>
      </c>
      <c r="C475" s="2">
        <v>43813</v>
      </c>
      <c r="D475" s="1" t="s">
        <v>72</v>
      </c>
      <c r="E475" s="1" t="s">
        <v>137</v>
      </c>
      <c r="F475" s="1" t="s">
        <v>29</v>
      </c>
      <c r="G475" s="13">
        <f>(C475-VLOOKUP(E475,Riders!$A$2:$C$2000,2,FALSE))/365</f>
        <v>22.572602739726026</v>
      </c>
      <c r="H475" s="1">
        <v>11</v>
      </c>
      <c r="I475" s="3">
        <v>5.3479999999999999</v>
      </c>
      <c r="J475" s="24">
        <v>5.4559974790672561</v>
      </c>
      <c r="K475" s="35">
        <f t="shared" si="19"/>
        <v>0.10799747906725621</v>
      </c>
      <c r="L475" s="3">
        <v>10.803997479067256</v>
      </c>
      <c r="M475" s="24">
        <v>66.641999999999996</v>
      </c>
    </row>
    <row r="476" spans="1:13" x14ac:dyDescent="0.3">
      <c r="A476" s="1" t="s">
        <v>149</v>
      </c>
      <c r="B476" s="1">
        <v>2019</v>
      </c>
      <c r="C476" s="2">
        <v>43813</v>
      </c>
      <c r="D476" s="1" t="s">
        <v>72</v>
      </c>
      <c r="E476" s="1" t="s">
        <v>138</v>
      </c>
      <c r="F476" s="1" t="s">
        <v>44</v>
      </c>
      <c r="G476" s="13">
        <f>(C476-VLOOKUP(E476,Riders!$A$2:$C$2000,2,FALSE))/365</f>
        <v>24.246575342465754</v>
      </c>
      <c r="H476" s="1">
        <v>12</v>
      </c>
      <c r="I476" s="3">
        <v>5.3109999999999999</v>
      </c>
      <c r="J476" s="24">
        <v>5.4999731377348002</v>
      </c>
      <c r="K476" s="35">
        <f t="shared" si="19"/>
        <v>0.18897313773480029</v>
      </c>
      <c r="L476" s="3">
        <v>10.8109731377348</v>
      </c>
      <c r="M476" s="24">
        <v>66.599000000000004</v>
      </c>
    </row>
    <row r="477" spans="1:13" x14ac:dyDescent="0.3">
      <c r="A477" s="1" t="s">
        <v>149</v>
      </c>
      <c r="B477" s="1">
        <v>2019</v>
      </c>
      <c r="C477" s="2">
        <v>43813</v>
      </c>
      <c r="D477" s="1" t="s">
        <v>72</v>
      </c>
      <c r="E477" s="1" t="s">
        <v>52</v>
      </c>
      <c r="F477" s="1" t="s">
        <v>53</v>
      </c>
      <c r="G477" s="13">
        <f>(C477-VLOOKUP(E477,Riders!$A$2:$C$2000,2,FALSE))/365</f>
        <v>22.761643835616439</v>
      </c>
      <c r="H477" s="1">
        <v>13</v>
      </c>
      <c r="I477" s="3">
        <v>5.3730000000000002</v>
      </c>
      <c r="J477" s="24">
        <v>5.4589542650819913</v>
      </c>
      <c r="K477" s="35">
        <f t="shared" si="19"/>
        <v>8.595426508199111E-2</v>
      </c>
      <c r="L477" s="3">
        <v>10.831954265081992</v>
      </c>
      <c r="M477" s="24">
        <v>66.47</v>
      </c>
    </row>
    <row r="478" spans="1:13" x14ac:dyDescent="0.3">
      <c r="A478" s="1" t="s">
        <v>149</v>
      </c>
      <c r="B478" s="1">
        <v>2019</v>
      </c>
      <c r="C478" s="2">
        <v>43813</v>
      </c>
      <c r="D478" s="1" t="s">
        <v>72</v>
      </c>
      <c r="E478" s="1" t="s">
        <v>133</v>
      </c>
      <c r="F478" s="1" t="s">
        <v>25</v>
      </c>
      <c r="G478" s="13">
        <f>(C478-VLOOKUP(E478,Riders!$A$2:$C$2000,2,FALSE))/365</f>
        <v>26.887671232876713</v>
      </c>
      <c r="H478" s="1">
        <v>14</v>
      </c>
      <c r="I478" s="3">
        <v>5.3650000000000002</v>
      </c>
      <c r="J478" s="24">
        <v>5.4889986432501701</v>
      </c>
      <c r="K478" s="35">
        <f t="shared" si="19"/>
        <v>0.12399864325016985</v>
      </c>
      <c r="L478" s="3">
        <v>10.85399864325017</v>
      </c>
      <c r="M478" s="24">
        <v>66.334999999999994</v>
      </c>
    </row>
    <row r="479" spans="1:13" x14ac:dyDescent="0.3">
      <c r="A479" s="1" t="s">
        <v>149</v>
      </c>
      <c r="B479" s="1">
        <v>2019</v>
      </c>
      <c r="C479" s="2">
        <v>43813</v>
      </c>
      <c r="D479" s="1" t="s">
        <v>72</v>
      </c>
      <c r="E479" s="1" t="s">
        <v>96</v>
      </c>
      <c r="F479" s="1" t="s">
        <v>150</v>
      </c>
      <c r="G479" s="13">
        <f>(C479-VLOOKUP(E479,Riders!$A$2:$C$2000,2,FALSE))/365</f>
        <v>25.920547945205481</v>
      </c>
      <c r="H479" s="1">
        <v>15</v>
      </c>
      <c r="I479" s="3">
        <v>5.43</v>
      </c>
      <c r="J479" s="24">
        <v>5.4500773694390716</v>
      </c>
      <c r="K479" s="35">
        <f t="shared" si="19"/>
        <v>2.0077369439071902E-2</v>
      </c>
      <c r="L479" s="3">
        <v>10.880077369439071</v>
      </c>
      <c r="M479" s="24">
        <v>66.176000000000002</v>
      </c>
    </row>
    <row r="480" spans="1:13" x14ac:dyDescent="0.3">
      <c r="A480" s="1" t="s">
        <v>149</v>
      </c>
      <c r="B480" s="1">
        <v>2019</v>
      </c>
      <c r="C480" s="2">
        <v>43813</v>
      </c>
      <c r="D480" s="1" t="s">
        <v>72</v>
      </c>
      <c r="E480" s="1" t="s">
        <v>39</v>
      </c>
      <c r="F480" s="1" t="s">
        <v>40</v>
      </c>
      <c r="G480" s="13">
        <f>(C480-VLOOKUP(E480,Riders!$A$2:$C$2000,2,FALSE))/365</f>
        <v>25.342465753424658</v>
      </c>
      <c r="H480" s="1">
        <v>16</v>
      </c>
      <c r="I480" s="3">
        <v>5.383</v>
      </c>
      <c r="J480" s="24">
        <v>5.4990506619914159</v>
      </c>
      <c r="K480" s="35">
        <f t="shared" si="19"/>
        <v>0.11605066199141589</v>
      </c>
      <c r="L480" s="3">
        <v>10.882050661991416</v>
      </c>
      <c r="M480" s="24">
        <v>66.164000000000001</v>
      </c>
    </row>
    <row r="481" spans="1:13" x14ac:dyDescent="0.3">
      <c r="A481" s="1" t="s">
        <v>149</v>
      </c>
      <c r="B481" s="1">
        <v>2019</v>
      </c>
      <c r="C481" s="2">
        <v>43813</v>
      </c>
      <c r="D481" s="1" t="s">
        <v>72</v>
      </c>
      <c r="E481" s="47" t="s">
        <v>82</v>
      </c>
      <c r="F481" s="1" t="s">
        <v>67</v>
      </c>
      <c r="G481" s="13">
        <f>(C481-VLOOKUP(E481,Riders!$A$2:$C$2000,2,FALSE))/365</f>
        <v>27.290410958904111</v>
      </c>
      <c r="H481" s="1">
        <v>17</v>
      </c>
      <c r="I481" s="3">
        <v>5.4</v>
      </c>
      <c r="J481" s="24">
        <v>5.4879748366803778</v>
      </c>
      <c r="K481" s="35">
        <f t="shared" ref="K481:K544" si="20">J481-I481</f>
        <v>8.7974836680377422E-2</v>
      </c>
      <c r="L481" s="3">
        <v>10.887974836680378</v>
      </c>
      <c r="M481" s="24">
        <v>66.128</v>
      </c>
    </row>
    <row r="482" spans="1:13" x14ac:dyDescent="0.3">
      <c r="A482" s="1" t="s">
        <v>149</v>
      </c>
      <c r="B482" s="1">
        <v>2019</v>
      </c>
      <c r="C482" s="2">
        <v>43813</v>
      </c>
      <c r="D482" s="1" t="s">
        <v>72</v>
      </c>
      <c r="E482" s="1" t="s">
        <v>24</v>
      </c>
      <c r="F482" s="1" t="s">
        <v>151</v>
      </c>
      <c r="G482" s="13">
        <f>(C482-VLOOKUP(E482,Riders!$A$2:$C$2000,2,FALSE))/365</f>
        <v>21.290410958904111</v>
      </c>
      <c r="H482" s="1">
        <v>18</v>
      </c>
      <c r="I482" s="3">
        <v>5.4109999999999996</v>
      </c>
      <c r="J482" s="24">
        <v>5.5080172884440408</v>
      </c>
      <c r="K482" s="35">
        <f t="shared" si="20"/>
        <v>9.7017288444041228E-2</v>
      </c>
      <c r="L482" s="3">
        <v>10.91901728844404</v>
      </c>
      <c r="M482" s="24">
        <v>65.94</v>
      </c>
    </row>
    <row r="483" spans="1:13" x14ac:dyDescent="0.3">
      <c r="A483" s="1" t="s">
        <v>149</v>
      </c>
      <c r="B483" s="1">
        <v>2019</v>
      </c>
      <c r="C483" s="2">
        <v>43813</v>
      </c>
      <c r="D483" s="1" t="s">
        <v>72</v>
      </c>
      <c r="E483" s="1" t="s">
        <v>75</v>
      </c>
      <c r="F483" s="1" t="s">
        <v>152</v>
      </c>
      <c r="G483" s="13">
        <f>(C483-VLOOKUP(E483,Riders!$A$2:$C$2000,2,FALSE))/365</f>
        <v>20.764383561643836</v>
      </c>
      <c r="H483" s="1">
        <v>19</v>
      </c>
      <c r="I483" s="3">
        <v>5.3780000000000001</v>
      </c>
      <c r="J483" s="24">
        <v>5.5549446064139953</v>
      </c>
      <c r="K483" s="35">
        <f t="shared" si="20"/>
        <v>0.17694460641399523</v>
      </c>
      <c r="L483" s="3">
        <v>10.932944606413995</v>
      </c>
      <c r="M483" s="24">
        <v>65.855999999999995</v>
      </c>
    </row>
    <row r="484" spans="1:13" x14ac:dyDescent="0.3">
      <c r="A484" s="1" t="s">
        <v>149</v>
      </c>
      <c r="B484" s="1">
        <v>2019</v>
      </c>
      <c r="C484" s="2">
        <v>43813</v>
      </c>
      <c r="D484" s="1" t="s">
        <v>72</v>
      </c>
      <c r="E484" s="1" t="s">
        <v>129</v>
      </c>
      <c r="F484" s="1" t="s">
        <v>153</v>
      </c>
      <c r="G484" s="13">
        <f>(C484-VLOOKUP(E484,Riders!$A$2:$C$2000,2,FALSE))/365</f>
        <v>29.419178082191781</v>
      </c>
      <c r="H484" s="1">
        <v>20</v>
      </c>
      <c r="I484" s="3">
        <v>5.3949999999999996</v>
      </c>
      <c r="J484" s="24">
        <v>5.5600690017193379</v>
      </c>
      <c r="K484" s="35">
        <f t="shared" si="20"/>
        <v>0.16506900171933836</v>
      </c>
      <c r="L484" s="3">
        <v>10.955069001719338</v>
      </c>
      <c r="M484" s="24">
        <v>65.722999999999999</v>
      </c>
    </row>
    <row r="485" spans="1:13" x14ac:dyDescent="0.3">
      <c r="A485" s="1" t="s">
        <v>149</v>
      </c>
      <c r="B485" s="1">
        <v>2019</v>
      </c>
      <c r="C485" s="2">
        <v>43813</v>
      </c>
      <c r="D485" s="1" t="s">
        <v>72</v>
      </c>
      <c r="E485" s="1" t="s">
        <v>139</v>
      </c>
      <c r="F485" s="1" t="s">
        <v>61</v>
      </c>
      <c r="G485" s="13">
        <f>(C485-VLOOKUP(E485,Riders!$A$2:$C$2000,2,FALSE))/365</f>
        <v>27.512328767123286</v>
      </c>
      <c r="H485" s="1">
        <v>21</v>
      </c>
      <c r="I485" s="3">
        <v>5.4180000000000001</v>
      </c>
      <c r="J485" s="24">
        <v>5.5440742680531665</v>
      </c>
      <c r="K485" s="35">
        <f t="shared" si="20"/>
        <v>0.12607426805316635</v>
      </c>
      <c r="L485" s="3">
        <v>10.962074268053167</v>
      </c>
      <c r="M485" s="24">
        <v>65.680999999999997</v>
      </c>
    </row>
    <row r="486" spans="1:13" x14ac:dyDescent="0.3">
      <c r="A486" s="1" t="s">
        <v>149</v>
      </c>
      <c r="B486" s="1">
        <v>2019</v>
      </c>
      <c r="C486" s="2">
        <v>43813</v>
      </c>
      <c r="D486" s="1" t="s">
        <v>72</v>
      </c>
      <c r="E486" s="1" t="s">
        <v>144</v>
      </c>
      <c r="F486" s="1" t="s">
        <v>145</v>
      </c>
      <c r="G486" s="13">
        <f>(C486-VLOOKUP(E486,Riders!$A$2:$C$2000,2,FALSE))/365</f>
        <v>21.657534246575342</v>
      </c>
      <c r="H486" s="1">
        <v>22</v>
      </c>
      <c r="I486" s="3">
        <v>5.444</v>
      </c>
      <c r="J486" s="24">
        <v>5.585918654349924</v>
      </c>
      <c r="K486" s="35">
        <f t="shared" si="20"/>
        <v>0.14191865434992401</v>
      </c>
      <c r="L486" s="3">
        <v>11.029918654349924</v>
      </c>
      <c r="M486" s="24">
        <v>65.277000000000001</v>
      </c>
    </row>
    <row r="487" spans="1:13" x14ac:dyDescent="0.3">
      <c r="A487" s="1" t="s">
        <v>149</v>
      </c>
      <c r="B487" s="1">
        <v>2019</v>
      </c>
      <c r="C487" s="2">
        <v>43813</v>
      </c>
      <c r="D487" s="1" t="s">
        <v>72</v>
      </c>
      <c r="E487" s="1" t="s">
        <v>154</v>
      </c>
      <c r="F487" s="1" t="s">
        <v>38</v>
      </c>
      <c r="G487" s="13">
        <f>(C487-VLOOKUP(E487,Riders!$A$2:$C$2000,2,FALSE))/365</f>
        <v>29.032876712328768</v>
      </c>
      <c r="H487" s="1">
        <v>23</v>
      </c>
      <c r="I487" s="3">
        <v>5.4269999999999996</v>
      </c>
      <c r="J487" s="24">
        <v>5.6029186543499243</v>
      </c>
      <c r="K487" s="35">
        <f t="shared" si="20"/>
        <v>0.17591865434992471</v>
      </c>
      <c r="L487" s="3">
        <v>11.029918654349924</v>
      </c>
      <c r="M487" s="24">
        <v>65.277000000000001</v>
      </c>
    </row>
    <row r="488" spans="1:13" x14ac:dyDescent="0.3">
      <c r="A488" s="1" t="s">
        <v>149</v>
      </c>
      <c r="B488" s="1">
        <v>2019</v>
      </c>
      <c r="C488" s="2">
        <v>43813</v>
      </c>
      <c r="D488" s="1" t="s">
        <v>72</v>
      </c>
      <c r="E488" s="1" t="s">
        <v>146</v>
      </c>
      <c r="F488" s="1" t="s">
        <v>56</v>
      </c>
      <c r="G488" s="13">
        <f>(C488-VLOOKUP(E488,Riders!$A$2:$C$2000,2,FALSE))/365</f>
        <v>29.698630136986303</v>
      </c>
      <c r="H488" s="1">
        <v>24</v>
      </c>
      <c r="I488" s="3">
        <v>5.4610000000000003</v>
      </c>
      <c r="J488" s="24">
        <v>5.5709466789243844</v>
      </c>
      <c r="K488" s="35">
        <f t="shared" si="20"/>
        <v>0.10994667892438414</v>
      </c>
      <c r="L488" s="3">
        <v>11.031946678924385</v>
      </c>
      <c r="M488" s="24">
        <v>65.265000000000001</v>
      </c>
    </row>
    <row r="489" spans="1:13" x14ac:dyDescent="0.3">
      <c r="A489" s="1" t="s">
        <v>149</v>
      </c>
      <c r="B489" s="1">
        <v>2019</v>
      </c>
      <c r="C489" s="2">
        <v>43813</v>
      </c>
      <c r="D489" s="1" t="s">
        <v>72</v>
      </c>
      <c r="E489" s="1" t="s">
        <v>50</v>
      </c>
      <c r="F489" s="1" t="s">
        <v>51</v>
      </c>
      <c r="G489" s="13">
        <f>(C489-VLOOKUP(E489,Riders!$A$2:$C$2000,2,FALSE))/365</f>
        <v>23.18904109589041</v>
      </c>
      <c r="H489" s="1">
        <v>25</v>
      </c>
      <c r="I489" s="3">
        <v>5.4249999999999998</v>
      </c>
      <c r="J489" s="24">
        <v>5.6130352297291077</v>
      </c>
      <c r="K489" s="35">
        <f t="shared" si="20"/>
        <v>0.18803522972910791</v>
      </c>
      <c r="L489" s="3">
        <v>11.038035229729108</v>
      </c>
      <c r="M489" s="24">
        <v>65.228999999999999</v>
      </c>
    </row>
    <row r="490" spans="1:13" x14ac:dyDescent="0.3">
      <c r="A490" s="1" t="s">
        <v>149</v>
      </c>
      <c r="B490" s="1">
        <v>2019</v>
      </c>
      <c r="C490" s="2">
        <v>43813</v>
      </c>
      <c r="D490" s="1" t="s">
        <v>72</v>
      </c>
      <c r="E490" s="1" t="s">
        <v>60</v>
      </c>
      <c r="F490" s="1" t="s">
        <v>61</v>
      </c>
      <c r="G490" s="13">
        <f>(C490-VLOOKUP(E490,Riders!$A$2:$C$2000,2,FALSE))/365</f>
        <v>31.410958904109588</v>
      </c>
      <c r="H490" s="1">
        <v>26</v>
      </c>
      <c r="I490" s="3">
        <v>5.452</v>
      </c>
      <c r="J490" s="24">
        <v>5.6029831872130682</v>
      </c>
      <c r="K490" s="35">
        <f t="shared" si="20"/>
        <v>0.15098318721306825</v>
      </c>
      <c r="L490" s="3">
        <v>11.054983187213068</v>
      </c>
      <c r="M490" s="24">
        <v>65.129000000000005</v>
      </c>
    </row>
    <row r="491" spans="1:13" x14ac:dyDescent="0.3">
      <c r="A491" s="1" t="s">
        <v>149</v>
      </c>
      <c r="B491" s="1">
        <v>2019</v>
      </c>
      <c r="C491" s="2">
        <v>43813</v>
      </c>
      <c r="D491" s="1" t="s">
        <v>72</v>
      </c>
      <c r="E491" s="1" t="s">
        <v>116</v>
      </c>
      <c r="F491" s="1" t="s">
        <v>21</v>
      </c>
      <c r="G491" s="13">
        <f>(C491-VLOOKUP(E491,Riders!$A$2:$C$2000,2,FALSE))/365</f>
        <v>28.726027397260275</v>
      </c>
      <c r="H491" s="1">
        <v>27</v>
      </c>
      <c r="I491" s="3">
        <v>5.4710000000000001</v>
      </c>
      <c r="J491" s="24">
        <v>5.6260685243981374</v>
      </c>
      <c r="K491" s="35">
        <f t="shared" si="20"/>
        <v>0.15506852439813734</v>
      </c>
      <c r="L491" s="3">
        <v>11.097068524398138</v>
      </c>
      <c r="M491" s="24">
        <v>64.882000000000005</v>
      </c>
    </row>
    <row r="492" spans="1:13" x14ac:dyDescent="0.3">
      <c r="A492" s="1" t="s">
        <v>149</v>
      </c>
      <c r="B492" s="1">
        <v>2019</v>
      </c>
      <c r="C492" s="2">
        <v>43813</v>
      </c>
      <c r="D492" s="1" t="s">
        <v>72</v>
      </c>
      <c r="E492" s="1" t="s">
        <v>140</v>
      </c>
      <c r="F492" s="1" t="s">
        <v>118</v>
      </c>
      <c r="G492" s="13">
        <f>(C492-VLOOKUP(E492,Riders!$A$2:$C$2000,2,FALSE))/365</f>
        <v>24.202739726027396</v>
      </c>
      <c r="H492" s="1">
        <v>28</v>
      </c>
      <c r="I492" s="3">
        <v>5.4859999999999998</v>
      </c>
      <c r="J492" s="24">
        <v>5.613976875048178</v>
      </c>
      <c r="K492" s="35">
        <f t="shared" si="20"/>
        <v>0.12797687504817823</v>
      </c>
      <c r="L492" s="3">
        <v>11.099976875048178</v>
      </c>
      <c r="M492" s="24">
        <v>64.864999999999995</v>
      </c>
    </row>
    <row r="493" spans="1:13" x14ac:dyDescent="0.3">
      <c r="A493" s="1" t="s">
        <v>149</v>
      </c>
      <c r="B493" s="1">
        <v>2019</v>
      </c>
      <c r="C493" s="2">
        <v>43813</v>
      </c>
      <c r="D493" s="1" t="s">
        <v>72</v>
      </c>
      <c r="E493" s="1" t="s">
        <v>94</v>
      </c>
      <c r="F493" s="1" t="s">
        <v>152</v>
      </c>
      <c r="G493" s="13">
        <f>(C493-VLOOKUP(E493,Riders!$A$2:$C$2000,2,FALSE))/365</f>
        <v>22.126027397260273</v>
      </c>
      <c r="H493" s="1">
        <v>29</v>
      </c>
      <c r="I493" s="3">
        <v>5.4829999999999997</v>
      </c>
      <c r="J493" s="24">
        <v>5.6480370416177115</v>
      </c>
      <c r="K493" s="35">
        <f t="shared" si="20"/>
        <v>0.16503704161771182</v>
      </c>
      <c r="L493" s="3">
        <v>11.131037041617711</v>
      </c>
      <c r="M493" s="24">
        <v>64.683999999999997</v>
      </c>
    </row>
    <row r="494" spans="1:13" x14ac:dyDescent="0.3">
      <c r="A494" s="1" t="s">
        <v>149</v>
      </c>
      <c r="B494" s="1">
        <v>2019</v>
      </c>
      <c r="C494" s="2">
        <v>43813</v>
      </c>
      <c r="D494" s="1" t="s">
        <v>72</v>
      </c>
      <c r="E494" s="1" t="s">
        <v>99</v>
      </c>
      <c r="F494" s="1" t="s">
        <v>47</v>
      </c>
      <c r="G494" s="13">
        <f>(C494-VLOOKUP(E494,Riders!$A$2:$C$2000,2,FALSE))/365</f>
        <v>22.827397260273973</v>
      </c>
      <c r="H494" s="1">
        <v>30</v>
      </c>
      <c r="I494" s="3">
        <v>5.5220000000000002</v>
      </c>
      <c r="J494" s="24">
        <v>5.610930280024121</v>
      </c>
      <c r="K494" s="35">
        <f t="shared" si="20"/>
        <v>8.8930280024120734E-2</v>
      </c>
      <c r="L494" s="3">
        <v>11.132930280024121</v>
      </c>
      <c r="M494" s="24">
        <v>64.673000000000002</v>
      </c>
    </row>
    <row r="495" spans="1:13" x14ac:dyDescent="0.3">
      <c r="A495" s="1" t="s">
        <v>149</v>
      </c>
      <c r="B495" s="1">
        <v>2019</v>
      </c>
      <c r="C495" s="2">
        <v>43813</v>
      </c>
      <c r="D495" s="1" t="s">
        <v>72</v>
      </c>
      <c r="E495" s="1" t="s">
        <v>148</v>
      </c>
      <c r="F495" s="1" t="s">
        <v>63</v>
      </c>
      <c r="G495" s="13" t="e">
        <f>(C495-VLOOKUP(E495,Riders!$A$2:$C$2000,2,FALSE))/365</f>
        <v>#N/A</v>
      </c>
      <c r="H495" s="1">
        <v>31</v>
      </c>
      <c r="I495" s="3">
        <v>5.5119999999999996</v>
      </c>
      <c r="J495" s="24">
        <v>5.6329932665665696</v>
      </c>
      <c r="K495" s="35">
        <f t="shared" si="20"/>
        <v>0.12099326656657006</v>
      </c>
      <c r="L495" s="3">
        <v>11.144993266566569</v>
      </c>
      <c r="M495" s="24">
        <v>64.602999999999994</v>
      </c>
    </row>
    <row r="496" spans="1:13" x14ac:dyDescent="0.3">
      <c r="A496" s="1" t="s">
        <v>149</v>
      </c>
      <c r="B496" s="1">
        <v>2019</v>
      </c>
      <c r="C496" s="2">
        <v>43813</v>
      </c>
      <c r="D496" s="1" t="s">
        <v>72</v>
      </c>
      <c r="E496" s="1" t="s">
        <v>155</v>
      </c>
      <c r="F496" s="1" t="s">
        <v>156</v>
      </c>
      <c r="G496" s="13">
        <f>(C496-VLOOKUP(E496,Riders!$A$2:$C$2000,2,FALSE))/365</f>
        <v>21.147945205479452</v>
      </c>
      <c r="H496" s="1">
        <v>32</v>
      </c>
      <c r="I496" s="3">
        <v>5.5090000000000003</v>
      </c>
      <c r="J496" s="24">
        <v>5.6949587320853361</v>
      </c>
      <c r="K496" s="35">
        <f t="shared" si="20"/>
        <v>0.18595873208533575</v>
      </c>
      <c r="L496" s="3">
        <v>11.203958732085336</v>
      </c>
      <c r="M496" s="24">
        <v>64.263000000000005</v>
      </c>
    </row>
    <row r="497" spans="1:13" x14ac:dyDescent="0.3">
      <c r="A497" s="1" t="s">
        <v>149</v>
      </c>
      <c r="B497" s="1">
        <v>2019</v>
      </c>
      <c r="C497" s="2">
        <v>43813</v>
      </c>
      <c r="D497" s="1" t="s">
        <v>72</v>
      </c>
      <c r="E497" s="1" t="s">
        <v>58</v>
      </c>
      <c r="F497" s="1" t="s">
        <v>59</v>
      </c>
      <c r="G497" s="13">
        <f>(C497-VLOOKUP(E497,Riders!$A$2:$C$2000,2,FALSE))/365</f>
        <v>21.912328767123288</v>
      </c>
      <c r="H497" s="1">
        <v>33</v>
      </c>
      <c r="I497" s="3">
        <v>5.5220000000000002</v>
      </c>
      <c r="J497" s="24">
        <v>5.692079900319289</v>
      </c>
      <c r="K497" s="35">
        <f t="shared" si="20"/>
        <v>0.17007990031928877</v>
      </c>
      <c r="L497" s="3">
        <v>11.214079900319289</v>
      </c>
      <c r="M497" s="24">
        <v>64.204999999999998</v>
      </c>
    </row>
    <row r="498" spans="1:13" x14ac:dyDescent="0.3">
      <c r="A498" s="1" t="s">
        <v>149</v>
      </c>
      <c r="B498" s="1">
        <v>2019</v>
      </c>
      <c r="C498" s="2">
        <v>43813</v>
      </c>
      <c r="D498" s="1" t="s">
        <v>72</v>
      </c>
      <c r="E498" s="1" t="s">
        <v>46</v>
      </c>
      <c r="F498" s="1" t="s">
        <v>47</v>
      </c>
      <c r="G498" s="13">
        <f>(C498-VLOOKUP(E498,Riders!$A$2:$C$2000,2,FALSE))/365</f>
        <v>19.493150684931507</v>
      </c>
      <c r="H498" s="1">
        <v>34</v>
      </c>
      <c r="I498" s="3">
        <v>5.5759999999999996</v>
      </c>
      <c r="J498" s="24">
        <v>5.7089126986614849</v>
      </c>
      <c r="K498" s="35">
        <f t="shared" si="20"/>
        <v>0.13291269866148525</v>
      </c>
      <c r="L498" s="3">
        <v>11.284912698661484</v>
      </c>
      <c r="M498" s="24">
        <v>63.802</v>
      </c>
    </row>
    <row r="499" spans="1:13" x14ac:dyDescent="0.3">
      <c r="A499" s="1" t="s">
        <v>149</v>
      </c>
      <c r="B499" s="1">
        <v>2019</v>
      </c>
      <c r="C499" s="2">
        <v>43813</v>
      </c>
      <c r="D499" s="1" t="s">
        <v>72</v>
      </c>
      <c r="E499" s="1" t="s">
        <v>147</v>
      </c>
      <c r="F499" s="1" t="s">
        <v>31</v>
      </c>
      <c r="G499" s="13">
        <f>(C499-VLOOKUP(E499,Riders!$A$2:$C$2000,2,FALSE))/365</f>
        <v>31.432876712328767</v>
      </c>
      <c r="H499" s="1">
        <v>35</v>
      </c>
      <c r="I499" s="3">
        <v>5.5709999999999997</v>
      </c>
      <c r="J499" s="24">
        <v>5.7139126986614848</v>
      </c>
      <c r="K499" s="35">
        <f t="shared" si="20"/>
        <v>0.14291269866148504</v>
      </c>
      <c r="L499" s="3">
        <v>11.284912698661484</v>
      </c>
      <c r="M499" s="24">
        <v>63.802</v>
      </c>
    </row>
    <row r="500" spans="1:13" x14ac:dyDescent="0.3">
      <c r="A500" s="1" t="s">
        <v>149</v>
      </c>
      <c r="B500" s="1">
        <v>2019</v>
      </c>
      <c r="C500" s="2">
        <v>43813</v>
      </c>
      <c r="D500" s="1" t="s">
        <v>72</v>
      </c>
      <c r="E500" s="1" t="s">
        <v>157</v>
      </c>
      <c r="F500" s="1" t="s">
        <v>158</v>
      </c>
      <c r="G500" s="13">
        <f>(C500-VLOOKUP(E500,Riders!$A$2:$C$2000,2,FALSE))/365</f>
        <v>22.734246575342464</v>
      </c>
      <c r="H500" s="1">
        <v>36</v>
      </c>
      <c r="I500" s="3">
        <v>5.6539999999999999</v>
      </c>
      <c r="J500" s="24">
        <v>5.7980208045044606</v>
      </c>
      <c r="K500" s="35">
        <f t="shared" si="20"/>
        <v>0.14402080450446064</v>
      </c>
      <c r="L500" s="3">
        <v>11.45202080450446</v>
      </c>
      <c r="M500" s="24">
        <v>62.871000000000002</v>
      </c>
    </row>
    <row r="501" spans="1:13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" t="s">
        <v>132</v>
      </c>
      <c r="F501" s="4" t="s">
        <v>36</v>
      </c>
      <c r="G501" s="13">
        <f>(C501-VLOOKUP(E501,Riders!$A$2:$C$2000,2,FALSE))/365</f>
        <v>29.043835616438358</v>
      </c>
      <c r="H501" s="4">
        <v>1</v>
      </c>
      <c r="I501" s="3">
        <v>5.2309999999999999</v>
      </c>
      <c r="J501" s="24">
        <v>5.3059451639812085</v>
      </c>
      <c r="K501" s="35">
        <f t="shared" si="20"/>
        <v>7.4945163981208651E-2</v>
      </c>
      <c r="L501" s="3">
        <v>10.536945163981208</v>
      </c>
      <c r="M501" s="24">
        <v>68.331000000000003</v>
      </c>
    </row>
    <row r="502" spans="1:13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" t="s">
        <v>33</v>
      </c>
      <c r="F502" s="4" t="s">
        <v>143</v>
      </c>
      <c r="G502" s="13">
        <f>(C502-VLOOKUP(E502,Riders!$A$2:$C$2000,2,FALSE))/365</f>
        <v>26.046575342465754</v>
      </c>
      <c r="H502" s="4">
        <v>2</v>
      </c>
      <c r="I502" s="3">
        <v>5.2480000000000002</v>
      </c>
      <c r="J502" s="24">
        <v>5.3580159679462627</v>
      </c>
      <c r="K502" s="35">
        <f t="shared" si="20"/>
        <v>0.11001596794626245</v>
      </c>
      <c r="L502" s="3">
        <v>10.606015967946263</v>
      </c>
      <c r="M502" s="24">
        <v>67.885999999999996</v>
      </c>
    </row>
    <row r="503" spans="1:13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" t="s">
        <v>26</v>
      </c>
      <c r="F503" s="4" t="s">
        <v>27</v>
      </c>
      <c r="G503" s="13">
        <f>(C503-VLOOKUP(E503,Riders!$A$2:$C$2000,2,FALSE))/365</f>
        <v>21.542465753424658</v>
      </c>
      <c r="H503" s="4">
        <v>3</v>
      </c>
      <c r="I503" s="3">
        <v>5.2469999999999999</v>
      </c>
      <c r="J503" s="24">
        <v>5.3919266505112589</v>
      </c>
      <c r="K503" s="35">
        <f t="shared" si="20"/>
        <v>0.14492665051125897</v>
      </c>
      <c r="L503" s="3">
        <v>10.638926650511259</v>
      </c>
      <c r="M503" s="24">
        <v>67.676000000000002</v>
      </c>
    </row>
    <row r="504" spans="1:13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" t="s">
        <v>109</v>
      </c>
      <c r="F504" s="4" t="s">
        <v>118</v>
      </c>
      <c r="G504" s="13">
        <f>(C504-VLOOKUP(E504,Riders!$A$2:$C$2000,2,FALSE))/365</f>
        <v>26.852054794520548</v>
      </c>
      <c r="H504" s="4">
        <v>4</v>
      </c>
      <c r="I504" s="3">
        <v>5.3289999999999997</v>
      </c>
      <c r="J504" s="24">
        <v>5.4060529297748632</v>
      </c>
      <c r="K504" s="35">
        <f t="shared" si="20"/>
        <v>7.7052929774863443E-2</v>
      </c>
      <c r="L504" s="3">
        <v>10.735052929774863</v>
      </c>
      <c r="M504" s="24">
        <v>67.069999999999993</v>
      </c>
    </row>
    <row r="505" spans="1:13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" t="s">
        <v>135</v>
      </c>
      <c r="F505" s="4" t="s">
        <v>29</v>
      </c>
      <c r="G505" s="13">
        <f>(C505-VLOOKUP(E505,Riders!$A$2:$C$2000,2,FALSE))/365</f>
        <v>30.079452054794519</v>
      </c>
      <c r="H505" s="4">
        <v>5</v>
      </c>
      <c r="I505" s="3">
        <v>5.3289999999999997</v>
      </c>
      <c r="J505" s="24">
        <v>5.4089347372188739</v>
      </c>
      <c r="K505" s="35">
        <f t="shared" si="20"/>
        <v>7.9934737218874119E-2</v>
      </c>
      <c r="L505" s="3">
        <v>10.737934737218874</v>
      </c>
      <c r="M505" s="24">
        <v>67.052000000000007</v>
      </c>
    </row>
    <row r="506" spans="1:13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" t="s">
        <v>111</v>
      </c>
      <c r="F506" s="4" t="s">
        <v>160</v>
      </c>
      <c r="G506" s="13">
        <f>(C506-VLOOKUP(E506,Riders!$A$2:$C$2000,2,FALSE))/365</f>
        <v>25.13150684931507</v>
      </c>
      <c r="H506" s="4">
        <v>6</v>
      </c>
      <c r="I506" s="3">
        <v>5.2889999999999997</v>
      </c>
      <c r="J506" s="24">
        <v>5.5109460002699979</v>
      </c>
      <c r="K506" s="35">
        <f t="shared" si="20"/>
        <v>0.22194600026999822</v>
      </c>
      <c r="L506" s="3">
        <v>10.799946000269998</v>
      </c>
      <c r="M506" s="24">
        <v>66.667000000000002</v>
      </c>
    </row>
    <row r="507" spans="1:13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" t="s">
        <v>138</v>
      </c>
      <c r="F507" s="4" t="s">
        <v>44</v>
      </c>
      <c r="G507" s="13">
        <f>(C507-VLOOKUP(E507,Riders!$A$2:$C$2000,2,FALSE))/365</f>
        <v>24.227397260273971</v>
      </c>
      <c r="H507" s="4">
        <v>7</v>
      </c>
      <c r="I507" s="3">
        <v>5.319</v>
      </c>
      <c r="J507" s="24">
        <v>5.4919731377348002</v>
      </c>
      <c r="K507" s="35">
        <f t="shared" si="20"/>
        <v>0.17297313773480028</v>
      </c>
      <c r="L507" s="3">
        <v>10.8109731377348</v>
      </c>
      <c r="M507" s="24">
        <v>66.599000000000004</v>
      </c>
    </row>
    <row r="508" spans="1:13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" t="s">
        <v>52</v>
      </c>
      <c r="F508" s="4" t="s">
        <v>53</v>
      </c>
      <c r="G508" s="13">
        <f>(C508-VLOOKUP(E508,Riders!$A$2:$C$2000,2,FALSE))/365</f>
        <v>22.742465753424657</v>
      </c>
      <c r="H508" s="4">
        <v>8</v>
      </c>
      <c r="I508" s="3">
        <v>5.3540000000000001</v>
      </c>
      <c r="J508" s="24">
        <v>5.4900267485993135</v>
      </c>
      <c r="K508" s="35">
        <f t="shared" si="20"/>
        <v>0.13602674859931341</v>
      </c>
      <c r="L508" s="3">
        <v>10.844026748599314</v>
      </c>
      <c r="M508" s="24">
        <v>66.396000000000001</v>
      </c>
    </row>
    <row r="509" spans="1:13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51" t="s">
        <v>30</v>
      </c>
      <c r="F509" s="4" t="s">
        <v>31</v>
      </c>
      <c r="G509" s="13">
        <f>(C509-VLOOKUP(E509,Riders!$A$2:$C$2000,2,FALSE))/365</f>
        <v>23.641095890410959</v>
      </c>
      <c r="H509" s="4">
        <v>9</v>
      </c>
      <c r="I509" s="3">
        <v>5.3579999999999997</v>
      </c>
      <c r="J509" s="24">
        <v>5.4989446748194295</v>
      </c>
      <c r="K509" s="35">
        <f t="shared" si="20"/>
        <v>0.14094467481942985</v>
      </c>
      <c r="L509" s="3">
        <v>10.856944674819429</v>
      </c>
      <c r="M509" s="24">
        <v>66.316999999999993</v>
      </c>
    </row>
    <row r="510" spans="1:13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" t="s">
        <v>43</v>
      </c>
      <c r="F510" s="4" t="s">
        <v>44</v>
      </c>
      <c r="G510" s="13">
        <f>(C510-VLOOKUP(E510,Riders!$A$2:$C$2000,2,FALSE))/365</f>
        <v>27.049315068493151</v>
      </c>
      <c r="H510" s="4">
        <v>10</v>
      </c>
      <c r="I510" s="3">
        <v>5.3520000000000003</v>
      </c>
      <c r="J510" s="24">
        <v>5.5100221464562651</v>
      </c>
      <c r="K510" s="35">
        <f t="shared" si="20"/>
        <v>0.15802214645626478</v>
      </c>
      <c r="L510" s="3">
        <v>10.862022146456265</v>
      </c>
      <c r="M510" s="24">
        <v>66.286000000000001</v>
      </c>
    </row>
    <row r="511" spans="1:13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" t="s">
        <v>20</v>
      </c>
      <c r="F511" s="4" t="s">
        <v>21</v>
      </c>
      <c r="G511" s="13">
        <f>(C511-VLOOKUP(E511,Riders!$A$2:$C$2000,2,FALSE))/365</f>
        <v>24.336986301369862</v>
      </c>
      <c r="H511" s="4">
        <v>11</v>
      </c>
      <c r="I511" s="3">
        <v>5.3890000000000002</v>
      </c>
      <c r="J511" s="24">
        <v>5.5300172884440402</v>
      </c>
      <c r="K511" s="35">
        <f t="shared" si="20"/>
        <v>0.14101728844403993</v>
      </c>
      <c r="L511" s="3">
        <v>10.91901728844404</v>
      </c>
      <c r="M511" s="24">
        <v>65.94</v>
      </c>
    </row>
    <row r="512" spans="1:13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" t="s">
        <v>137</v>
      </c>
      <c r="F512" s="4" t="s">
        <v>29</v>
      </c>
      <c r="G512" s="13">
        <f>(C512-VLOOKUP(E512,Riders!$A$2:$C$2000,2,FALSE))/365</f>
        <v>22.553424657534247</v>
      </c>
      <c r="H512" s="4">
        <v>12</v>
      </c>
      <c r="I512" s="3">
        <v>5.383</v>
      </c>
      <c r="J512" s="24">
        <v>5.5370109200109203</v>
      </c>
      <c r="K512" s="35">
        <f t="shared" si="20"/>
        <v>0.15401092001092032</v>
      </c>
      <c r="L512" s="3">
        <v>10.92001092001092</v>
      </c>
      <c r="M512" s="24">
        <v>65.933999999999997</v>
      </c>
    </row>
    <row r="513" spans="1:13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" t="s">
        <v>39</v>
      </c>
      <c r="F513" s="4" t="s">
        <v>40</v>
      </c>
      <c r="G513" s="13">
        <f>(C513-VLOOKUP(E513,Riders!$A$2:$C$2000,2,FALSE))/365</f>
        <v>25.323287671232876</v>
      </c>
      <c r="H513" s="4">
        <v>13</v>
      </c>
      <c r="I513" s="3">
        <v>5.4109999999999996</v>
      </c>
      <c r="J513" s="24">
        <v>5.5259303682099912</v>
      </c>
      <c r="K513" s="35">
        <f t="shared" si="20"/>
        <v>0.11493036820999158</v>
      </c>
      <c r="L513" s="3">
        <v>10.936930368209991</v>
      </c>
      <c r="M513" s="24">
        <v>65.831999999999994</v>
      </c>
    </row>
    <row r="514" spans="1:13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" t="s">
        <v>161</v>
      </c>
      <c r="F514" s="4" t="s">
        <v>36</v>
      </c>
      <c r="G514" s="13">
        <f>(C514-VLOOKUP(E514,Riders!$A$2:$C$2000,2,FALSE))/365</f>
        <v>25.863013698630137</v>
      </c>
      <c r="H514" s="4">
        <v>14</v>
      </c>
      <c r="I514" s="3">
        <v>5.39</v>
      </c>
      <c r="J514" s="24">
        <v>5.5540787973673416</v>
      </c>
      <c r="K514" s="35">
        <f t="shared" si="20"/>
        <v>0.16407879736734188</v>
      </c>
      <c r="L514" s="3">
        <v>10.944078797367341</v>
      </c>
      <c r="M514" s="24">
        <v>65.789000000000001</v>
      </c>
    </row>
    <row r="515" spans="1:13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" t="s">
        <v>139</v>
      </c>
      <c r="F515" s="4" t="s">
        <v>61</v>
      </c>
      <c r="G515" s="13">
        <f>(C515-VLOOKUP(E515,Riders!$A$2:$C$2000,2,FALSE))/365</f>
        <v>27.493150684931507</v>
      </c>
      <c r="H515" s="4">
        <v>15</v>
      </c>
      <c r="I515" s="3">
        <v>5.4589999999999996</v>
      </c>
      <c r="J515" s="24">
        <v>5.5650078392944646</v>
      </c>
      <c r="K515" s="35">
        <f t="shared" si="20"/>
        <v>0.106007839294465</v>
      </c>
      <c r="L515" s="3">
        <v>11.024007839294464</v>
      </c>
      <c r="M515" s="24">
        <v>65.311999999999998</v>
      </c>
    </row>
    <row r="516" spans="1:13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" t="s">
        <v>129</v>
      </c>
      <c r="F516" s="4" t="s">
        <v>65</v>
      </c>
      <c r="G516" s="13">
        <f>(C516-VLOOKUP(E516,Riders!$A$2:$C$2000,2,FALSE))/365</f>
        <v>29.4</v>
      </c>
      <c r="H516" s="4">
        <v>16</v>
      </c>
      <c r="I516" s="3">
        <v>5.4139999999999997</v>
      </c>
      <c r="J516" s="24">
        <v>5.6199754494046257</v>
      </c>
      <c r="K516" s="35">
        <f t="shared" si="20"/>
        <v>0.20597544940462598</v>
      </c>
      <c r="L516" s="3">
        <v>11.033975449404625</v>
      </c>
      <c r="M516" s="24">
        <v>65.253</v>
      </c>
    </row>
    <row r="517" spans="1:13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4" t="s">
        <v>146</v>
      </c>
      <c r="F517" s="4" t="s">
        <v>56</v>
      </c>
      <c r="G517" s="13">
        <f>(C517-VLOOKUP(E517,Riders!$A$2:$C$2000,2,FALSE))/365</f>
        <v>29.67945205479452</v>
      </c>
      <c r="H517" s="4">
        <v>17</v>
      </c>
      <c r="I517" s="3">
        <v>5.4829999999999997</v>
      </c>
      <c r="J517" s="24">
        <v>5.6329142839498543</v>
      </c>
      <c r="K517" s="35">
        <f t="shared" si="20"/>
        <v>0.14991428394985462</v>
      </c>
      <c r="L517" s="3">
        <v>11.115914283949854</v>
      </c>
      <c r="M517" s="24">
        <v>64.772000000000006</v>
      </c>
    </row>
    <row r="518" spans="1:13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4" t="s">
        <v>144</v>
      </c>
      <c r="F518" s="4" t="s">
        <v>145</v>
      </c>
      <c r="G518" s="13">
        <f>(C518-VLOOKUP(E518,Riders!$A$2:$C$2000,2,FALSE))/365</f>
        <v>21.638356164383563</v>
      </c>
      <c r="H518" s="4">
        <v>18</v>
      </c>
      <c r="I518" s="3">
        <v>5.4880000000000004</v>
      </c>
      <c r="J518" s="24">
        <v>5.6299740580605304</v>
      </c>
      <c r="K518" s="35">
        <f t="shared" si="20"/>
        <v>0.14197405806052998</v>
      </c>
      <c r="L518" s="3">
        <v>11.117974058060531</v>
      </c>
      <c r="M518" s="24">
        <v>64.760000000000005</v>
      </c>
    </row>
    <row r="519" spans="1:13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51" t="s">
        <v>116</v>
      </c>
      <c r="F519" s="4" t="s">
        <v>21</v>
      </c>
      <c r="G519" s="13">
        <f>(C519-VLOOKUP(E519,Riders!$A$2:$C$2000,2,FALSE))/365</f>
        <v>28.706849315068492</v>
      </c>
      <c r="H519" s="4">
        <v>19</v>
      </c>
      <c r="I519" s="3">
        <v>5.5049999999999999</v>
      </c>
      <c r="J519" s="24">
        <v>5.6429267952807107</v>
      </c>
      <c r="K519" s="35">
        <f t="shared" si="20"/>
        <v>0.13792679528071083</v>
      </c>
      <c r="L519" s="3">
        <v>11.147926795280711</v>
      </c>
      <c r="M519" s="24">
        <v>64.585999999999999</v>
      </c>
    </row>
    <row r="520" spans="1:13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4" t="s">
        <v>96</v>
      </c>
      <c r="F520" s="4" t="s">
        <v>150</v>
      </c>
      <c r="G520" s="13">
        <f>(C520-VLOOKUP(E520,Riders!$A$2:$C$2000,2,FALSE))/365</f>
        <v>25.901369863013699</v>
      </c>
      <c r="H520" s="4">
        <v>20</v>
      </c>
      <c r="I520" s="3">
        <v>5.476</v>
      </c>
      <c r="J520" s="24">
        <v>5.6840223200446394</v>
      </c>
      <c r="K520" s="35">
        <f t="shared" si="20"/>
        <v>0.20802232004463939</v>
      </c>
      <c r="L520" s="3">
        <v>11.160022320044639</v>
      </c>
      <c r="M520" s="24">
        <v>64.516000000000005</v>
      </c>
    </row>
    <row r="521" spans="1:13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4" t="s">
        <v>60</v>
      </c>
      <c r="F521" s="4" t="s">
        <v>61</v>
      </c>
      <c r="G521" s="13">
        <f>(C521-VLOOKUP(E521,Riders!$A$2:$C$2000,2,FALSE))/365</f>
        <v>31.391780821917809</v>
      </c>
      <c r="H521" s="4">
        <v>21</v>
      </c>
      <c r="I521" s="3">
        <v>5.4850000000000003</v>
      </c>
      <c r="J521" s="24">
        <v>5.7020727159726539</v>
      </c>
      <c r="K521" s="35">
        <f t="shared" si="20"/>
        <v>0.21707271597265354</v>
      </c>
      <c r="L521" s="3">
        <v>11.187072715972654</v>
      </c>
      <c r="M521" s="24">
        <v>64.36</v>
      </c>
    </row>
    <row r="522" spans="1:13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" t="s">
        <v>154</v>
      </c>
      <c r="F522" s="4" t="s">
        <v>38</v>
      </c>
      <c r="G522" s="13">
        <f>(C522-VLOOKUP(E522,Riders!$A$2:$C$2000,2,FALSE))/365</f>
        <v>29.013698630136986</v>
      </c>
      <c r="H522" s="4">
        <v>22</v>
      </c>
      <c r="I522" s="3">
        <v>5.4740000000000002</v>
      </c>
      <c r="J522" s="24">
        <v>5.7179418019026311</v>
      </c>
      <c r="K522" s="35">
        <f t="shared" si="20"/>
        <v>0.24394180190263093</v>
      </c>
      <c r="L522" s="3">
        <v>11.191941801902631</v>
      </c>
      <c r="M522" s="24">
        <v>64.331999999999994</v>
      </c>
    </row>
    <row r="523" spans="1:13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4" t="s">
        <v>99</v>
      </c>
      <c r="F523" s="4" t="s">
        <v>47</v>
      </c>
      <c r="G523" s="13">
        <f>(C523-VLOOKUP(E523,Riders!$A$2:$C$2000,2,FALSE))/365</f>
        <v>22.80821917808219</v>
      </c>
      <c r="H523" s="4">
        <v>23</v>
      </c>
      <c r="I523" s="3">
        <v>5.5460000000000003</v>
      </c>
      <c r="J523" s="24">
        <v>5.7600000314055562</v>
      </c>
      <c r="K523" s="35">
        <f t="shared" si="20"/>
        <v>0.2140000314055559</v>
      </c>
      <c r="L523" s="3">
        <v>11.306000031405556</v>
      </c>
      <c r="M523" s="24">
        <v>63.683</v>
      </c>
    </row>
    <row r="524" spans="1:13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4" t="s">
        <v>141</v>
      </c>
      <c r="F524" s="4" t="s">
        <v>142</v>
      </c>
      <c r="G524" s="13">
        <f>(C524-VLOOKUP(E524,Riders!$A$2:$C$2000,2,FALSE))/365</f>
        <v>32.030136986301372</v>
      </c>
      <c r="H524" s="4">
        <v>24</v>
      </c>
      <c r="I524" s="3">
        <v>5.5220000000000002</v>
      </c>
      <c r="J524" s="24">
        <v>5.79306160422429</v>
      </c>
      <c r="K524" s="35">
        <f t="shared" si="20"/>
        <v>0.27106160422428971</v>
      </c>
      <c r="L524" s="3">
        <v>11.31506160422429</v>
      </c>
      <c r="M524" s="24">
        <v>63.631999999999998</v>
      </c>
    </row>
    <row r="525" spans="1:13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" t="s">
        <v>147</v>
      </c>
      <c r="F525" s="4" t="s">
        <v>31</v>
      </c>
      <c r="G525" s="13">
        <f>(C525-VLOOKUP(E525,Riders!$A$2:$C$2000,2,FALSE))/365</f>
        <v>31.413698630136988</v>
      </c>
      <c r="H525" s="4">
        <v>25</v>
      </c>
      <c r="I525" s="3">
        <v>5.5940000000000003</v>
      </c>
      <c r="J525" s="24">
        <v>5.7710713473923478</v>
      </c>
      <c r="K525" s="35">
        <f t="shared" si="20"/>
        <v>0.17707134739234753</v>
      </c>
      <c r="L525" s="3">
        <v>11.365071347392348</v>
      </c>
      <c r="M525" s="24">
        <v>63.351999999999997</v>
      </c>
    </row>
    <row r="526" spans="1:13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4" t="s">
        <v>46</v>
      </c>
      <c r="F526" s="4" t="s">
        <v>47</v>
      </c>
      <c r="G526" s="13">
        <f>(C526-VLOOKUP(E526,Riders!$A$2:$C$2000,2,FALSE))/365</f>
        <v>19.473972602739725</v>
      </c>
      <c r="H526" s="4">
        <v>26</v>
      </c>
      <c r="I526" s="3">
        <v>5.6070000000000002</v>
      </c>
      <c r="J526" s="24">
        <v>5.7909958523959544</v>
      </c>
      <c r="K526" s="35">
        <f t="shared" si="20"/>
        <v>0.18399585239595417</v>
      </c>
      <c r="L526" s="3">
        <v>11.397995852395955</v>
      </c>
      <c r="M526" s="24">
        <v>63.168999999999997</v>
      </c>
    </row>
    <row r="527" spans="1:13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4" t="s">
        <v>155</v>
      </c>
      <c r="F527" s="4" t="s">
        <v>156</v>
      </c>
      <c r="G527" s="13">
        <f>(C527-VLOOKUP(E527,Riders!$A$2:$C$2000,2,FALSE))/365</f>
        <v>21.12876712328767</v>
      </c>
      <c r="H527" s="4">
        <v>27</v>
      </c>
      <c r="I527" s="3">
        <v>5.585</v>
      </c>
      <c r="J527" s="24">
        <v>5.8470191803877354</v>
      </c>
      <c r="K527" s="35">
        <f t="shared" si="20"/>
        <v>0.26201918038773542</v>
      </c>
      <c r="L527" s="3">
        <v>11.432019180387735</v>
      </c>
      <c r="M527" s="24">
        <v>62.981000000000002</v>
      </c>
    </row>
    <row r="528" spans="1:13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" t="s">
        <v>50</v>
      </c>
      <c r="F528" s="4" t="s">
        <v>51</v>
      </c>
      <c r="G528" s="13">
        <f>(C528-VLOOKUP(E528,Riders!$A$2:$C$2000,2,FALSE))/365</f>
        <v>23.169863013698631</v>
      </c>
      <c r="H528" s="4">
        <v>28</v>
      </c>
      <c r="I528" s="3">
        <v>5.6349999999999998</v>
      </c>
      <c r="J528" s="24">
        <v>5.8409324195090857</v>
      </c>
      <c r="K528" s="35">
        <f t="shared" si="20"/>
        <v>0.20593241950908592</v>
      </c>
      <c r="L528" s="3">
        <v>11.475932419509085</v>
      </c>
      <c r="M528" s="24">
        <v>62.74</v>
      </c>
    </row>
    <row r="529" spans="1:13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4" t="s">
        <v>58</v>
      </c>
      <c r="F529" s="4" t="s">
        <v>59</v>
      </c>
      <c r="G529" s="13">
        <f>(C529-VLOOKUP(E529,Riders!$A$2:$C$2000,2,FALSE))/365</f>
        <v>21.893150684931506</v>
      </c>
      <c r="H529" s="4">
        <v>29</v>
      </c>
      <c r="I529" s="3">
        <v>5.6970000000000001</v>
      </c>
      <c r="J529" s="24">
        <v>5.8899260850673487</v>
      </c>
      <c r="K529" s="35">
        <f t="shared" si="20"/>
        <v>0.19292608506734865</v>
      </c>
      <c r="L529" s="3">
        <v>11.586926085067349</v>
      </c>
      <c r="M529" s="24">
        <v>62.139000000000003</v>
      </c>
    </row>
    <row r="530" spans="1:13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4" t="s">
        <v>157</v>
      </c>
      <c r="F530" s="4" t="s">
        <v>158</v>
      </c>
      <c r="G530" s="13">
        <f>(C530-VLOOKUP(E530,Riders!$A$2:$C$2000,2,FALSE))/365</f>
        <v>22.715068493150685</v>
      </c>
      <c r="H530" s="4">
        <v>30</v>
      </c>
      <c r="I530" s="3">
        <v>5.7910000000000004</v>
      </c>
      <c r="J530" s="24">
        <v>5.976974764231894</v>
      </c>
      <c r="K530" s="35">
        <f t="shared" si="20"/>
        <v>0.18597476423189363</v>
      </c>
      <c r="L530" s="3">
        <v>11.767974764231894</v>
      </c>
      <c r="M530" s="24">
        <v>61.183</v>
      </c>
    </row>
    <row r="531" spans="1:13" x14ac:dyDescent="0.3">
      <c r="A531" s="1" t="s">
        <v>127</v>
      </c>
      <c r="B531" s="1">
        <v>2019</v>
      </c>
      <c r="C531" s="2">
        <v>43799</v>
      </c>
      <c r="D531" s="1" t="s">
        <v>72</v>
      </c>
      <c r="E531" s="1" t="s">
        <v>79</v>
      </c>
      <c r="F531" s="1" t="s">
        <v>65</v>
      </c>
      <c r="G531" s="13">
        <f>(C531-VLOOKUP(E531,Riders!$A$2:$C$2000,2,FALSE))/365</f>
        <v>32.575342465753423</v>
      </c>
      <c r="H531" s="1">
        <v>1</v>
      </c>
      <c r="I531" s="3">
        <v>5.2220000000000004</v>
      </c>
      <c r="J531" s="24">
        <v>5.3679483740016751</v>
      </c>
      <c r="K531" s="35">
        <f t="shared" si="20"/>
        <v>0.14594837400167471</v>
      </c>
      <c r="L531" s="24">
        <v>10.589948374001676</v>
      </c>
      <c r="M531" s="24">
        <v>67.989000000000004</v>
      </c>
    </row>
    <row r="532" spans="1:13" x14ac:dyDescent="0.3">
      <c r="A532" s="1" t="s">
        <v>127</v>
      </c>
      <c r="B532" s="1">
        <v>2019</v>
      </c>
      <c r="C532" s="2">
        <v>43799</v>
      </c>
      <c r="D532" s="1" t="s">
        <v>72</v>
      </c>
      <c r="E532" s="1" t="s">
        <v>33</v>
      </c>
      <c r="F532" s="1" t="s">
        <v>143</v>
      </c>
      <c r="G532" s="13">
        <f>(C532-VLOOKUP(E532,Riders!$A$2:$C$2000,2,FALSE))/365</f>
        <v>26.027397260273972</v>
      </c>
      <c r="H532" s="1">
        <v>2</v>
      </c>
      <c r="I532" s="3">
        <v>5.2729999999999997</v>
      </c>
      <c r="J532" s="24">
        <v>5.4159947891150413</v>
      </c>
      <c r="K532" s="35">
        <f t="shared" si="20"/>
        <v>0.1429947891150416</v>
      </c>
      <c r="L532" s="24">
        <v>10.688994789115041</v>
      </c>
      <c r="M532" s="24">
        <v>67.358999999999995</v>
      </c>
    </row>
    <row r="533" spans="1:13" x14ac:dyDescent="0.3">
      <c r="A533" s="1" t="s">
        <v>127</v>
      </c>
      <c r="B533" s="1">
        <v>2019</v>
      </c>
      <c r="C533" s="2">
        <v>43799</v>
      </c>
      <c r="D533" s="1" t="s">
        <v>72</v>
      </c>
      <c r="E533" s="1" t="s">
        <v>23</v>
      </c>
      <c r="F533" s="1" t="s">
        <v>15</v>
      </c>
      <c r="G533" s="13">
        <f>(C533-VLOOKUP(E533,Riders!$A$2:$C$2000,2,FALSE))/365</f>
        <v>22.216438356164385</v>
      </c>
      <c r="H533" s="1">
        <v>3</v>
      </c>
      <c r="I533" s="3">
        <v>5.3170000000000002</v>
      </c>
      <c r="J533" s="24">
        <v>5.428947882152773</v>
      </c>
      <c r="K533" s="35">
        <f t="shared" si="20"/>
        <v>0.11194788215277285</v>
      </c>
      <c r="L533" s="24">
        <v>10.745947882152773</v>
      </c>
      <c r="M533" s="24">
        <v>67.001999999999995</v>
      </c>
    </row>
    <row r="534" spans="1:13" x14ac:dyDescent="0.3">
      <c r="A534" s="1" t="s">
        <v>127</v>
      </c>
      <c r="B534" s="1">
        <v>2019</v>
      </c>
      <c r="C534" s="2">
        <v>43799</v>
      </c>
      <c r="D534" s="1" t="s">
        <v>72</v>
      </c>
      <c r="E534" s="1" t="s">
        <v>22</v>
      </c>
      <c r="F534" s="1" t="s">
        <v>15</v>
      </c>
      <c r="G534" s="13">
        <f>(C534-VLOOKUP(E534,Riders!$A$2:$C$2000,2,FALSE))/365</f>
        <v>21.890410958904109</v>
      </c>
      <c r="H534" s="1">
        <v>4</v>
      </c>
      <c r="I534" s="3">
        <v>5.3230000000000004</v>
      </c>
      <c r="J534" s="24">
        <v>5.4499598707244807</v>
      </c>
      <c r="K534" s="35">
        <f t="shared" si="20"/>
        <v>0.12695987072448034</v>
      </c>
      <c r="L534" s="24">
        <v>10.772959870724481</v>
      </c>
      <c r="M534" s="24">
        <v>66.834000000000003</v>
      </c>
    </row>
    <row r="535" spans="1:13" x14ac:dyDescent="0.3">
      <c r="A535" s="1" t="s">
        <v>127</v>
      </c>
      <c r="B535" s="1">
        <v>2019</v>
      </c>
      <c r="C535" s="2">
        <v>43799</v>
      </c>
      <c r="D535" s="1" t="s">
        <v>72</v>
      </c>
      <c r="E535" s="1" t="s">
        <v>30</v>
      </c>
      <c r="F535" s="1" t="s">
        <v>31</v>
      </c>
      <c r="G535" s="13">
        <f>(C535-VLOOKUP(E535,Riders!$A$2:$C$2000,2,FALSE))/365</f>
        <v>23.621917808219177</v>
      </c>
      <c r="H535" s="1">
        <v>5</v>
      </c>
      <c r="I535" s="3">
        <v>5.33</v>
      </c>
      <c r="J535" s="24">
        <v>5.4589413351314899</v>
      </c>
      <c r="K535" s="35">
        <f t="shared" si="20"/>
        <v>0.12894133513148986</v>
      </c>
      <c r="L535" s="24">
        <v>10.78894133513149</v>
      </c>
      <c r="M535" s="24">
        <v>66.734999999999999</v>
      </c>
    </row>
    <row r="536" spans="1:13" x14ac:dyDescent="0.3">
      <c r="A536" s="1" t="s">
        <v>127</v>
      </c>
      <c r="B536" s="1">
        <v>2019</v>
      </c>
      <c r="C536" s="2">
        <v>43799</v>
      </c>
      <c r="D536" s="1" t="s">
        <v>72</v>
      </c>
      <c r="E536" s="1" t="s">
        <v>98</v>
      </c>
      <c r="F536" s="1" t="s">
        <v>67</v>
      </c>
      <c r="G536" s="13">
        <f>(C536-VLOOKUP(E536,Riders!$A$2:$C$2000,2,FALSE))/365</f>
        <v>28.334246575342465</v>
      </c>
      <c r="H536" s="1">
        <v>6</v>
      </c>
      <c r="I536" s="3">
        <v>5.3730000000000002</v>
      </c>
      <c r="J536" s="24">
        <v>5.4870561102899034</v>
      </c>
      <c r="K536" s="35">
        <f t="shared" si="20"/>
        <v>0.11405611028990315</v>
      </c>
      <c r="L536" s="24">
        <v>10.860056110289904</v>
      </c>
      <c r="M536" s="24">
        <v>66.298000000000002</v>
      </c>
    </row>
    <row r="537" spans="1:13" x14ac:dyDescent="0.3">
      <c r="A537" s="1" t="s">
        <v>127</v>
      </c>
      <c r="B537" s="1">
        <v>2019</v>
      </c>
      <c r="C537" s="2">
        <v>43799</v>
      </c>
      <c r="D537" s="1" t="s">
        <v>72</v>
      </c>
      <c r="E537" s="1" t="s">
        <v>77</v>
      </c>
      <c r="F537" s="1" t="s">
        <v>19</v>
      </c>
      <c r="G537" s="13">
        <f>(C537-VLOOKUP(E537,Riders!$A$2:$C$2000,2,FALSE))/365</f>
        <v>28.556164383561644</v>
      </c>
      <c r="H537" s="1">
        <v>7</v>
      </c>
      <c r="I537" s="3">
        <v>5.35</v>
      </c>
      <c r="J537" s="24">
        <v>5.515956355075307</v>
      </c>
      <c r="K537" s="35">
        <f t="shared" si="20"/>
        <v>0.16595635507530737</v>
      </c>
      <c r="L537" s="24">
        <v>10.865956355075307</v>
      </c>
      <c r="M537" s="24">
        <v>66.262</v>
      </c>
    </row>
    <row r="538" spans="1:13" x14ac:dyDescent="0.3">
      <c r="A538" s="1" t="s">
        <v>127</v>
      </c>
      <c r="B538" s="1">
        <v>2019</v>
      </c>
      <c r="C538" s="2">
        <v>43799</v>
      </c>
      <c r="D538" s="1" t="s">
        <v>72</v>
      </c>
      <c r="E538" s="1" t="s">
        <v>134</v>
      </c>
      <c r="F538" s="1" t="s">
        <v>38</v>
      </c>
      <c r="G538" s="13">
        <f>(C538-VLOOKUP(E538,Riders!$A$2:$C$2000,2,FALSE))/365</f>
        <v>28.843835616438355</v>
      </c>
      <c r="H538" s="1">
        <v>8</v>
      </c>
      <c r="I538" s="3">
        <v>5.3879999999999999</v>
      </c>
      <c r="J538" s="24">
        <v>5.481072958652236</v>
      </c>
      <c r="K538" s="35">
        <f t="shared" si="20"/>
        <v>9.3072958652236082E-2</v>
      </c>
      <c r="L538" s="24">
        <v>10.869072958652236</v>
      </c>
      <c r="M538" s="24">
        <v>66.242999999999995</v>
      </c>
    </row>
    <row r="539" spans="1:13" x14ac:dyDescent="0.3">
      <c r="A539" s="1" t="s">
        <v>127</v>
      </c>
      <c r="B539" s="1">
        <v>2019</v>
      </c>
      <c r="C539" s="2">
        <v>43799</v>
      </c>
      <c r="D539" s="1" t="s">
        <v>72</v>
      </c>
      <c r="E539" s="1" t="s">
        <v>135</v>
      </c>
      <c r="F539" s="1" t="s">
        <v>162</v>
      </c>
      <c r="G539" s="13">
        <f>(C539-VLOOKUP(E539,Riders!$A$2:$C$2000,2,FALSE))/365</f>
        <v>30.06027397260274</v>
      </c>
      <c r="H539" s="1">
        <v>9</v>
      </c>
      <c r="I539" s="3">
        <v>5.4089999999999998</v>
      </c>
      <c r="J539" s="24">
        <v>5.5090238376853788</v>
      </c>
      <c r="K539" s="35">
        <f t="shared" si="20"/>
        <v>0.10002383768537904</v>
      </c>
      <c r="L539" s="24">
        <v>10.918023837685379</v>
      </c>
      <c r="M539" s="24">
        <v>65.945999999999998</v>
      </c>
    </row>
    <row r="540" spans="1:13" x14ac:dyDescent="0.3">
      <c r="A540" s="1" t="s">
        <v>127</v>
      </c>
      <c r="B540" s="1">
        <v>2019</v>
      </c>
      <c r="C540" s="2">
        <v>43799</v>
      </c>
      <c r="D540" s="1" t="s">
        <v>72</v>
      </c>
      <c r="E540" s="1" t="s">
        <v>34</v>
      </c>
      <c r="F540" s="1" t="s">
        <v>74</v>
      </c>
      <c r="G540" s="13">
        <f>(C540-VLOOKUP(E540,Riders!$A$2:$C$2000,2,FALSE))/365</f>
        <v>32.328767123287669</v>
      </c>
      <c r="H540" s="1">
        <v>10</v>
      </c>
      <c r="I540" s="3">
        <v>5.3689999999999998</v>
      </c>
      <c r="J540" s="24">
        <v>5.557971407758151</v>
      </c>
      <c r="K540" s="35">
        <f t="shared" si="20"/>
        <v>0.18897140775815124</v>
      </c>
      <c r="L540" s="24">
        <v>10.926971407758151</v>
      </c>
      <c r="M540" s="24">
        <v>65.891999999999996</v>
      </c>
    </row>
    <row r="541" spans="1:13" x14ac:dyDescent="0.3">
      <c r="A541" s="1" t="s">
        <v>127</v>
      </c>
      <c r="B541" s="1">
        <v>2019</v>
      </c>
      <c r="C541" s="2">
        <v>43799</v>
      </c>
      <c r="D541" s="1" t="s">
        <v>72</v>
      </c>
      <c r="E541" s="1" t="s">
        <v>138</v>
      </c>
      <c r="F541" s="1" t="s">
        <v>44</v>
      </c>
      <c r="G541" s="13">
        <f>(C541-VLOOKUP(E541,Riders!$A$2:$C$2000,2,FALSE))/365</f>
        <v>24.208219178082192</v>
      </c>
      <c r="H541" s="1">
        <v>11</v>
      </c>
      <c r="I541" s="3">
        <v>5.3920000000000003</v>
      </c>
      <c r="J541" s="24">
        <v>5.5819368998628258</v>
      </c>
      <c r="K541" s="35">
        <f t="shared" si="20"/>
        <v>0.18993689986282547</v>
      </c>
      <c r="L541" s="24">
        <v>10.973936899862826</v>
      </c>
      <c r="M541" s="24">
        <v>65.61</v>
      </c>
    </row>
    <row r="542" spans="1:13" x14ac:dyDescent="0.3">
      <c r="A542" s="1" t="s">
        <v>127</v>
      </c>
      <c r="B542" s="1">
        <v>2019</v>
      </c>
      <c r="C542" s="2">
        <v>43799</v>
      </c>
      <c r="D542" s="1" t="s">
        <v>72</v>
      </c>
      <c r="E542" s="1" t="s">
        <v>96</v>
      </c>
      <c r="F542" s="1" t="s">
        <v>150</v>
      </c>
      <c r="G542" s="13">
        <f>(C542-VLOOKUP(E542,Riders!$A$2:$C$2000,2,FALSE))/365</f>
        <v>25.882191780821916</v>
      </c>
      <c r="H542" s="1">
        <v>12</v>
      </c>
      <c r="I542" s="3">
        <v>5.42</v>
      </c>
      <c r="J542" s="24">
        <v>5.5649871841816196</v>
      </c>
      <c r="K542" s="35">
        <f t="shared" si="20"/>
        <v>0.14498718418161971</v>
      </c>
      <c r="L542" s="24">
        <v>10.98498718418162</v>
      </c>
      <c r="M542" s="24">
        <v>65.543999999999997</v>
      </c>
    </row>
    <row r="543" spans="1:13" x14ac:dyDescent="0.3">
      <c r="A543" s="1" t="s">
        <v>127</v>
      </c>
      <c r="B543" s="1">
        <v>2019</v>
      </c>
      <c r="C543" s="2">
        <v>43799</v>
      </c>
      <c r="D543" s="1" t="s">
        <v>72</v>
      </c>
      <c r="E543" s="1" t="s">
        <v>52</v>
      </c>
      <c r="F543" s="1" t="s">
        <v>53</v>
      </c>
      <c r="G543" s="13">
        <f>(C543-VLOOKUP(E543,Riders!$A$2:$C$2000,2,FALSE))/365</f>
        <v>22.723287671232878</v>
      </c>
      <c r="H543" s="1">
        <v>13</v>
      </c>
      <c r="I543" s="3">
        <v>5.4169999999999998</v>
      </c>
      <c r="J543" s="24">
        <v>5.5859494017146272</v>
      </c>
      <c r="K543" s="35">
        <f t="shared" si="20"/>
        <v>0.16894940171462736</v>
      </c>
      <c r="L543" s="24">
        <v>11.002949401714627</v>
      </c>
      <c r="M543" s="24">
        <v>65.436999999999998</v>
      </c>
    </row>
    <row r="544" spans="1:13" x14ac:dyDescent="0.3">
      <c r="A544" s="1" t="s">
        <v>127</v>
      </c>
      <c r="B544" s="1">
        <v>2019</v>
      </c>
      <c r="C544" s="2">
        <v>43799</v>
      </c>
      <c r="D544" s="1" t="s">
        <v>72</v>
      </c>
      <c r="E544" s="1" t="s">
        <v>100</v>
      </c>
      <c r="F544" s="1" t="s">
        <v>47</v>
      </c>
      <c r="G544" s="13">
        <f>(C544-VLOOKUP(E544,Riders!$A$2:$C$2000,2,FALSE))/365</f>
        <v>25.797260273972604</v>
      </c>
      <c r="H544" s="1">
        <v>14</v>
      </c>
      <c r="I544" s="3">
        <v>5.4240000000000004</v>
      </c>
      <c r="J544" s="24">
        <v>5.5809675200611393</v>
      </c>
      <c r="K544" s="35">
        <f t="shared" si="20"/>
        <v>0.1569675200611389</v>
      </c>
      <c r="L544" s="24">
        <v>11.00496752006114</v>
      </c>
      <c r="M544" s="24">
        <v>65.424999999999997</v>
      </c>
    </row>
    <row r="545" spans="1:13" x14ac:dyDescent="0.3">
      <c r="A545" s="1" t="s">
        <v>127</v>
      </c>
      <c r="B545" s="1">
        <v>2019</v>
      </c>
      <c r="C545" s="2">
        <v>43799</v>
      </c>
      <c r="D545" s="1" t="s">
        <v>72</v>
      </c>
      <c r="E545" s="1" t="s">
        <v>154</v>
      </c>
      <c r="F545" s="1" t="s">
        <v>38</v>
      </c>
      <c r="G545" s="13">
        <f>(C545-VLOOKUP(E545,Riders!$A$2:$C$2000,2,FALSE))/365</f>
        <v>28.994520547945207</v>
      </c>
      <c r="H545" s="1">
        <v>15</v>
      </c>
      <c r="I545" s="3">
        <v>5.4379999999999997</v>
      </c>
      <c r="J545" s="24">
        <v>5.6469383400304833</v>
      </c>
      <c r="K545" s="35">
        <f t="shared" ref="K545:K608" si="21">J545-I545</f>
        <v>0.20893834003048362</v>
      </c>
      <c r="L545" s="24">
        <v>11.084938340030483</v>
      </c>
      <c r="M545" s="24">
        <v>64.953000000000003</v>
      </c>
    </row>
    <row r="546" spans="1:13" x14ac:dyDescent="0.3">
      <c r="A546" s="1" t="s">
        <v>127</v>
      </c>
      <c r="B546" s="1">
        <v>2019</v>
      </c>
      <c r="C546" s="2">
        <v>43799</v>
      </c>
      <c r="D546" s="1" t="s">
        <v>72</v>
      </c>
      <c r="E546" s="1" t="s">
        <v>163</v>
      </c>
      <c r="F546" s="1" t="s">
        <v>118</v>
      </c>
      <c r="G546" s="13" t="e">
        <f>(C546-VLOOKUP(E546,Riders!$A$2:$C$2000,2,FALSE))/365</f>
        <v>#N/A</v>
      </c>
      <c r="H546" s="1">
        <v>16</v>
      </c>
      <c r="I546" s="3">
        <v>5.4459999999999997</v>
      </c>
      <c r="J546" s="24">
        <v>5.6449146923811568</v>
      </c>
      <c r="K546" s="35">
        <f t="shared" si="21"/>
        <v>0.19891469238115711</v>
      </c>
      <c r="L546" s="24">
        <v>11.090914692381157</v>
      </c>
      <c r="M546" s="24">
        <v>64.918000000000006</v>
      </c>
    </row>
    <row r="547" spans="1:13" x14ac:dyDescent="0.3">
      <c r="A547" s="1" t="s">
        <v>127</v>
      </c>
      <c r="B547" s="1">
        <v>2019</v>
      </c>
      <c r="C547" s="2">
        <v>43799</v>
      </c>
      <c r="D547" s="1" t="s">
        <v>72</v>
      </c>
      <c r="E547" s="1" t="s">
        <v>129</v>
      </c>
      <c r="F547" s="1" t="s">
        <v>153</v>
      </c>
      <c r="G547" s="13">
        <f>(C547-VLOOKUP(E547,Riders!$A$2:$C$2000,2,FALSE))/365</f>
        <v>29.38082191780822</v>
      </c>
      <c r="H547" s="1">
        <v>17</v>
      </c>
      <c r="I547" s="3">
        <v>5.4640000000000004</v>
      </c>
      <c r="J547" s="24">
        <v>5.6279398570372177</v>
      </c>
      <c r="K547" s="35">
        <f t="shared" si="21"/>
        <v>0.16393985703721725</v>
      </c>
      <c r="L547" s="24">
        <v>11.091939857037218</v>
      </c>
      <c r="M547" s="24">
        <v>64.912000000000006</v>
      </c>
    </row>
    <row r="548" spans="1:13" x14ac:dyDescent="0.3">
      <c r="A548" s="1" t="s">
        <v>127</v>
      </c>
      <c r="B548" s="1">
        <v>2019</v>
      </c>
      <c r="C548" s="2">
        <v>43799</v>
      </c>
      <c r="D548" s="1" t="s">
        <v>72</v>
      </c>
      <c r="E548" s="47" t="s">
        <v>39</v>
      </c>
      <c r="F548" s="1" t="s">
        <v>40</v>
      </c>
      <c r="G548" s="13">
        <f>(C548-VLOOKUP(E548,Riders!$A$2:$C$2000,2,FALSE))/365</f>
        <v>25.304109589041097</v>
      </c>
      <c r="H548" s="1">
        <v>18</v>
      </c>
      <c r="I548" s="3">
        <v>5.4610000000000003</v>
      </c>
      <c r="J548" s="24">
        <v>5.6309398570372178</v>
      </c>
      <c r="K548" s="35">
        <f t="shared" si="21"/>
        <v>0.16993985703721748</v>
      </c>
      <c r="L548" s="24">
        <v>11.091939857037218</v>
      </c>
      <c r="M548" s="24">
        <v>64.912000000000006</v>
      </c>
    </row>
    <row r="549" spans="1:13" x14ac:dyDescent="0.3">
      <c r="A549" s="1" t="s">
        <v>127</v>
      </c>
      <c r="B549" s="1">
        <v>2019</v>
      </c>
      <c r="C549" s="2">
        <v>43799</v>
      </c>
      <c r="D549" s="1" t="s">
        <v>72</v>
      </c>
      <c r="E549" s="1" t="s">
        <v>24</v>
      </c>
      <c r="F549" s="1" t="s">
        <v>151</v>
      </c>
      <c r="G549" s="13">
        <f>(C549-VLOOKUP(E549,Riders!$A$2:$C$2000,2,FALSE))/365</f>
        <v>21.252054794520546</v>
      </c>
      <c r="H549" s="1">
        <v>19</v>
      </c>
      <c r="I549" s="3">
        <v>5.4429999999999996</v>
      </c>
      <c r="J549" s="24">
        <v>5.6530424115398841</v>
      </c>
      <c r="K549" s="35">
        <f t="shared" si="21"/>
        <v>0.21004241153988445</v>
      </c>
      <c r="L549" s="24">
        <v>11.096042411539884</v>
      </c>
      <c r="M549" s="24">
        <v>64.888000000000005</v>
      </c>
    </row>
    <row r="550" spans="1:13" x14ac:dyDescent="0.3">
      <c r="A550" s="1" t="s">
        <v>127</v>
      </c>
      <c r="B550" s="1">
        <v>2019</v>
      </c>
      <c r="C550" s="2">
        <v>43799</v>
      </c>
      <c r="D550" s="1" t="s">
        <v>72</v>
      </c>
      <c r="E550" s="1" t="s">
        <v>43</v>
      </c>
      <c r="F550" s="1" t="s">
        <v>44</v>
      </c>
      <c r="G550" s="13">
        <f>(C550-VLOOKUP(E550,Riders!$A$2:$C$2000,2,FALSE))/365</f>
        <v>27.030136986301368</v>
      </c>
      <c r="H550" s="1">
        <v>20</v>
      </c>
      <c r="I550" s="3">
        <v>5.47</v>
      </c>
      <c r="J550" s="24">
        <v>5.6579404036969505</v>
      </c>
      <c r="K550" s="35">
        <f t="shared" si="21"/>
        <v>0.18794040369695075</v>
      </c>
      <c r="L550" s="24">
        <v>11.12794040369695</v>
      </c>
      <c r="M550" s="24">
        <v>64.701999999999998</v>
      </c>
    </row>
    <row r="551" spans="1:13" x14ac:dyDescent="0.3">
      <c r="A551" s="1" t="s">
        <v>127</v>
      </c>
      <c r="B551" s="1">
        <v>2019</v>
      </c>
      <c r="C551" s="2">
        <v>43799</v>
      </c>
      <c r="D551" s="1" t="s">
        <v>72</v>
      </c>
      <c r="E551" s="1" t="s">
        <v>164</v>
      </c>
      <c r="F551" s="1" t="s">
        <v>118</v>
      </c>
      <c r="G551" s="13">
        <f>(C551-VLOOKUP(E551,Riders!$A$2:$C$2000,2,FALSE))/365</f>
        <v>26.986301369863014</v>
      </c>
      <c r="H551" s="1">
        <v>21</v>
      </c>
      <c r="I551" s="3">
        <v>5.4909999999999997</v>
      </c>
      <c r="J551" s="24">
        <v>5.6410696372800651</v>
      </c>
      <c r="K551" s="35">
        <f t="shared" si="21"/>
        <v>0.15006963728006539</v>
      </c>
      <c r="L551" s="24">
        <v>11.132069637280065</v>
      </c>
      <c r="M551" s="24">
        <v>64.677999999999997</v>
      </c>
    </row>
    <row r="552" spans="1:13" x14ac:dyDescent="0.3">
      <c r="A552" s="1" t="s">
        <v>127</v>
      </c>
      <c r="B552" s="1">
        <v>2019</v>
      </c>
      <c r="C552" s="2">
        <v>43799</v>
      </c>
      <c r="D552" s="1" t="s">
        <v>72</v>
      </c>
      <c r="E552" s="1" t="s">
        <v>165</v>
      </c>
      <c r="F552" s="1" t="s">
        <v>145</v>
      </c>
      <c r="G552" s="13" t="e">
        <f>(C552-VLOOKUP(E552,Riders!$A$2:$C$2000,2,FALSE))/365</f>
        <v>#N/A</v>
      </c>
      <c r="H552" s="1">
        <v>22</v>
      </c>
      <c r="I552" s="3">
        <v>5.5</v>
      </c>
      <c r="J552" s="24">
        <v>5.6360296960791896</v>
      </c>
      <c r="K552" s="35">
        <f t="shared" si="21"/>
        <v>0.13602969607918958</v>
      </c>
      <c r="L552" s="24">
        <v>11.13602969607919</v>
      </c>
      <c r="M552" s="24">
        <v>64.655000000000001</v>
      </c>
    </row>
    <row r="553" spans="1:13" x14ac:dyDescent="0.3">
      <c r="A553" s="1" t="s">
        <v>127</v>
      </c>
      <c r="B553" s="1">
        <v>2019</v>
      </c>
      <c r="C553" s="2">
        <v>43799</v>
      </c>
      <c r="D553" s="1" t="s">
        <v>72</v>
      </c>
      <c r="E553" s="1" t="s">
        <v>26</v>
      </c>
      <c r="F553" s="1" t="s">
        <v>27</v>
      </c>
      <c r="G553" s="13">
        <f>(C553-VLOOKUP(E553,Riders!$A$2:$C$2000,2,FALSE))/365</f>
        <v>21.523287671232875</v>
      </c>
      <c r="H553" s="1">
        <v>23</v>
      </c>
      <c r="I553" s="3">
        <v>5.399</v>
      </c>
      <c r="J553" s="24">
        <v>5.7370296960791896</v>
      </c>
      <c r="K553" s="35">
        <f t="shared" si="21"/>
        <v>0.33802969607918953</v>
      </c>
      <c r="L553" s="24">
        <v>11.13602969607919</v>
      </c>
      <c r="M553" s="24">
        <v>64.655000000000001</v>
      </c>
    </row>
    <row r="554" spans="1:13" x14ac:dyDescent="0.3">
      <c r="A554" s="1" t="s">
        <v>127</v>
      </c>
      <c r="B554" s="1">
        <v>2019</v>
      </c>
      <c r="C554" s="2">
        <v>43799</v>
      </c>
      <c r="D554" s="1" t="s">
        <v>72</v>
      </c>
      <c r="E554" s="1" t="s">
        <v>119</v>
      </c>
      <c r="F554" s="1" t="s">
        <v>120</v>
      </c>
      <c r="G554" s="13" t="e">
        <f>(C554-VLOOKUP(E554,Riders!$A$2:$C$2000,2,FALSE))/365</f>
        <v>#N/A</v>
      </c>
      <c r="H554" s="1">
        <v>24</v>
      </c>
      <c r="I554" s="3">
        <v>5.5060000000000002</v>
      </c>
      <c r="J554" s="24">
        <v>5.6600799305221692</v>
      </c>
      <c r="K554" s="35">
        <f t="shared" si="21"/>
        <v>0.15407993052216895</v>
      </c>
      <c r="L554" s="24">
        <v>11.166079930522169</v>
      </c>
      <c r="M554" s="24">
        <v>64.480999999999995</v>
      </c>
    </row>
    <row r="555" spans="1:13" x14ac:dyDescent="0.3">
      <c r="A555" s="1" t="s">
        <v>127</v>
      </c>
      <c r="B555" s="1">
        <v>2019</v>
      </c>
      <c r="C555" s="2">
        <v>43799</v>
      </c>
      <c r="D555" s="1" t="s">
        <v>72</v>
      </c>
      <c r="E555" s="1" t="s">
        <v>28</v>
      </c>
      <c r="F555" s="1" t="s">
        <v>29</v>
      </c>
      <c r="G555" s="13">
        <f>(C555-VLOOKUP(E555,Riders!$A$2:$C$2000,2,FALSE))/365</f>
        <v>19.92876712328767</v>
      </c>
      <c r="H555" s="1">
        <v>25</v>
      </c>
      <c r="I555" s="3">
        <v>5.4939999999999998</v>
      </c>
      <c r="J555" s="24">
        <v>5.6960284413222873</v>
      </c>
      <c r="K555" s="35">
        <f t="shared" si="21"/>
        <v>0.20202844132228748</v>
      </c>
      <c r="L555" s="24">
        <v>11.190028441322287</v>
      </c>
      <c r="M555" s="24">
        <v>64.343000000000004</v>
      </c>
    </row>
    <row r="556" spans="1:13" x14ac:dyDescent="0.3">
      <c r="A556" s="1" t="s">
        <v>127</v>
      </c>
      <c r="B556" s="1">
        <v>2019</v>
      </c>
      <c r="C556" s="2">
        <v>43799</v>
      </c>
      <c r="D556" s="1" t="s">
        <v>72</v>
      </c>
      <c r="E556" s="1" t="s">
        <v>121</v>
      </c>
      <c r="F556" s="1" t="s">
        <v>120</v>
      </c>
      <c r="G556" s="13">
        <f>(C556-VLOOKUP(E556,Riders!$A$2:$C$2000,2,FALSE))/365</f>
        <v>23.739726027397261</v>
      </c>
      <c r="H556" s="1">
        <v>26</v>
      </c>
      <c r="I556" s="3">
        <v>5.4790000000000001</v>
      </c>
      <c r="J556" s="24">
        <v>5.7260049021896444</v>
      </c>
      <c r="K556" s="35">
        <f t="shared" si="21"/>
        <v>0.24700490218964433</v>
      </c>
      <c r="L556" s="24">
        <v>11.205004902189645</v>
      </c>
      <c r="M556" s="24">
        <v>64.257000000000005</v>
      </c>
    </row>
    <row r="557" spans="1:13" x14ac:dyDescent="0.3">
      <c r="A557" s="1" t="s">
        <v>127</v>
      </c>
      <c r="B557" s="1">
        <v>2019</v>
      </c>
      <c r="C557" s="2">
        <v>43799</v>
      </c>
      <c r="D557" s="1" t="s">
        <v>72</v>
      </c>
      <c r="E557" s="3" t="s">
        <v>384</v>
      </c>
      <c r="F557" s="1" t="s">
        <v>19</v>
      </c>
      <c r="G557" s="13">
        <f>(C557-VLOOKUP(E557,Riders!$A$2:$C$2000,2,FALSE))/365</f>
        <v>20.235616438356164</v>
      </c>
      <c r="H557" s="1">
        <v>27</v>
      </c>
      <c r="I557" s="3">
        <v>5.5259999999999998</v>
      </c>
      <c r="J557" s="24">
        <v>5.7039965686121583</v>
      </c>
      <c r="K557" s="35">
        <f t="shared" si="21"/>
        <v>0.17799656861215851</v>
      </c>
      <c r="L557" s="24">
        <v>11.229996568612158</v>
      </c>
      <c r="M557" s="24">
        <v>64.114000000000004</v>
      </c>
    </row>
    <row r="558" spans="1:13" x14ac:dyDescent="0.3">
      <c r="A558" s="1" t="s">
        <v>127</v>
      </c>
      <c r="B558" s="1">
        <v>2019</v>
      </c>
      <c r="C558" s="2">
        <v>43799</v>
      </c>
      <c r="D558" s="1" t="s">
        <v>72</v>
      </c>
      <c r="E558" s="1" t="s">
        <v>75</v>
      </c>
      <c r="F558" s="1" t="s">
        <v>152</v>
      </c>
      <c r="G558" s="13">
        <f>(C558-VLOOKUP(E558,Riders!$A$2:$C$2000,2,FALSE))/365</f>
        <v>20.726027397260275</v>
      </c>
      <c r="H558" s="1">
        <v>28</v>
      </c>
      <c r="I558" s="3">
        <v>5.5</v>
      </c>
      <c r="J558" s="24">
        <v>5.7310476071629122</v>
      </c>
      <c r="K558" s="35">
        <f t="shared" si="21"/>
        <v>0.23104760716291217</v>
      </c>
      <c r="L558" s="24">
        <v>11.231047607162912</v>
      </c>
      <c r="M558" s="24">
        <v>64.108000000000004</v>
      </c>
    </row>
    <row r="559" spans="1:13" x14ac:dyDescent="0.3">
      <c r="A559" s="1" t="s">
        <v>127</v>
      </c>
      <c r="B559" s="1">
        <v>2019</v>
      </c>
      <c r="C559" s="2">
        <v>43799</v>
      </c>
      <c r="D559" s="1" t="s">
        <v>72</v>
      </c>
      <c r="E559" s="1" t="s">
        <v>46</v>
      </c>
      <c r="F559" s="1" t="s">
        <v>47</v>
      </c>
      <c r="G559" s="13">
        <f>(C559-VLOOKUP(E559,Riders!$A$2:$C$2000,2,FALSE))/365</f>
        <v>19.454794520547946</v>
      </c>
      <c r="H559" s="1">
        <v>29</v>
      </c>
      <c r="I559" s="3">
        <v>5.5839999999999996</v>
      </c>
      <c r="J559" s="24">
        <v>5.7200474769994027</v>
      </c>
      <c r="K559" s="35">
        <f t="shared" si="21"/>
        <v>0.13604747699940312</v>
      </c>
      <c r="L559" s="24">
        <v>11.304047476999402</v>
      </c>
      <c r="M559" s="24">
        <v>63.694000000000003</v>
      </c>
    </row>
    <row r="560" spans="1:13" x14ac:dyDescent="0.3">
      <c r="A560" s="1" t="s">
        <v>127</v>
      </c>
      <c r="B560" s="1">
        <v>2019</v>
      </c>
      <c r="C560" s="2">
        <v>43799</v>
      </c>
      <c r="D560" s="1" t="s">
        <v>72</v>
      </c>
      <c r="E560" s="1" t="s">
        <v>141</v>
      </c>
      <c r="F560" s="1" t="s">
        <v>142</v>
      </c>
      <c r="G560" s="13">
        <f>(C560-VLOOKUP(E560,Riders!$A$2:$C$2000,2,FALSE))/365</f>
        <v>32.010958904109586</v>
      </c>
      <c r="H560" s="1">
        <v>30</v>
      </c>
      <c r="I560" s="3">
        <v>5.5620000000000003</v>
      </c>
      <c r="J560" s="24">
        <v>5.7840871757698009</v>
      </c>
      <c r="K560" s="35">
        <f t="shared" si="21"/>
        <v>0.22208717576980064</v>
      </c>
      <c r="L560" s="24">
        <v>11.346087175769801</v>
      </c>
      <c r="M560" s="24">
        <v>63.457999999999998</v>
      </c>
    </row>
    <row r="561" spans="1:13" x14ac:dyDescent="0.3">
      <c r="A561" s="1" t="s">
        <v>127</v>
      </c>
      <c r="B561" s="1">
        <v>2019</v>
      </c>
      <c r="C561" s="2">
        <v>43799</v>
      </c>
      <c r="D561" s="1" t="s">
        <v>72</v>
      </c>
      <c r="E561" s="1" t="s">
        <v>147</v>
      </c>
      <c r="F561" s="1" t="s">
        <v>31</v>
      </c>
      <c r="G561" s="13">
        <f>(C561-VLOOKUP(E561,Riders!$A$2:$C$2000,2,FALSE))/365</f>
        <v>31.394520547945206</v>
      </c>
      <c r="H561" s="1">
        <v>31</v>
      </c>
      <c r="I561" s="3">
        <v>5.5839999999999996</v>
      </c>
      <c r="J561" s="24">
        <v>5.7950814552580834</v>
      </c>
      <c r="K561" s="35">
        <f t="shared" si="21"/>
        <v>0.21108145525808375</v>
      </c>
      <c r="L561" s="24">
        <v>11.379081455258083</v>
      </c>
      <c r="M561" s="24">
        <v>63.274000000000001</v>
      </c>
    </row>
    <row r="562" spans="1:13" x14ac:dyDescent="0.3">
      <c r="A562" s="1" t="s">
        <v>127</v>
      </c>
      <c r="B562" s="1">
        <v>2019</v>
      </c>
      <c r="C562" s="2">
        <v>43799</v>
      </c>
      <c r="D562" s="1" t="s">
        <v>72</v>
      </c>
      <c r="E562" s="47" t="s">
        <v>166</v>
      </c>
      <c r="F562" s="1" t="s">
        <v>49</v>
      </c>
      <c r="G562" s="13" t="e">
        <f>(C562-VLOOKUP(E562,Riders!$A$2:$C$2000,2,FALSE))/365</f>
        <v>#N/A</v>
      </c>
      <c r="H562" s="1">
        <v>32</v>
      </c>
      <c r="I562" s="3">
        <v>5.5880000000000001</v>
      </c>
      <c r="J562" s="24">
        <v>5.8049458676835917</v>
      </c>
      <c r="K562" s="35">
        <f t="shared" si="21"/>
        <v>0.21694586768359159</v>
      </c>
      <c r="L562" s="24">
        <v>11.392945867683592</v>
      </c>
      <c r="M562" s="24">
        <v>63.197000000000003</v>
      </c>
    </row>
    <row r="563" spans="1:13" x14ac:dyDescent="0.3">
      <c r="A563" s="1" t="s">
        <v>127</v>
      </c>
      <c r="B563" s="1">
        <v>2019</v>
      </c>
      <c r="C563" s="2">
        <v>43799</v>
      </c>
      <c r="D563" s="1" t="s">
        <v>72</v>
      </c>
      <c r="E563" s="47" t="s">
        <v>155</v>
      </c>
      <c r="F563" s="47" t="s">
        <v>156</v>
      </c>
      <c r="G563" s="13">
        <f>(C563-VLOOKUP(E563,Riders!$A$2:$C$2000,2,FALSE))/365</f>
        <v>21.109589041095891</v>
      </c>
      <c r="H563" s="47">
        <v>33</v>
      </c>
      <c r="I563">
        <v>5.6</v>
      </c>
      <c r="J563" s="109">
        <v>5.8019668392797765</v>
      </c>
      <c r="K563" s="35">
        <f t="shared" si="21"/>
        <v>0.20196683927977688</v>
      </c>
      <c r="L563" s="109">
        <v>11.401966839279776</v>
      </c>
      <c r="M563" s="109">
        <v>63.146999999999998</v>
      </c>
    </row>
    <row r="564" spans="1:13" x14ac:dyDescent="0.3">
      <c r="A564" s="1" t="s">
        <v>127</v>
      </c>
      <c r="B564" s="1">
        <v>2019</v>
      </c>
      <c r="C564" s="2">
        <v>43799</v>
      </c>
      <c r="D564" s="1" t="s">
        <v>72</v>
      </c>
      <c r="E564" s="47" t="s">
        <v>139</v>
      </c>
      <c r="F564" s="47" t="s">
        <v>61</v>
      </c>
      <c r="G564" s="13">
        <f>(C564-VLOOKUP(E564,Riders!$A$2:$C$2000,2,FALSE))/365</f>
        <v>27.473972602739725</v>
      </c>
      <c r="H564" s="47">
        <v>34</v>
      </c>
      <c r="I564">
        <v>5.5940000000000003</v>
      </c>
      <c r="J564" s="109">
        <v>5.8289506116038146</v>
      </c>
      <c r="K564" s="35">
        <f t="shared" si="21"/>
        <v>0.23495061160381425</v>
      </c>
      <c r="L564" s="109">
        <v>11.422950611603815</v>
      </c>
      <c r="M564" s="109">
        <v>63.030999999999999</v>
      </c>
    </row>
    <row r="565" spans="1:13" x14ac:dyDescent="0.3">
      <c r="A565" s="1" t="s">
        <v>127</v>
      </c>
      <c r="B565" s="1">
        <v>2019</v>
      </c>
      <c r="C565" s="2">
        <v>43799</v>
      </c>
      <c r="D565" s="1" t="s">
        <v>72</v>
      </c>
      <c r="E565" s="47" t="s">
        <v>60</v>
      </c>
      <c r="F565" s="47" t="s">
        <v>61</v>
      </c>
      <c r="G565" s="13">
        <f>(C565-VLOOKUP(E565,Riders!$A$2:$C$2000,2,FALSE))/365</f>
        <v>31.372602739726027</v>
      </c>
      <c r="H565" s="47">
        <v>35</v>
      </c>
      <c r="I565">
        <v>5.6159999999999997</v>
      </c>
      <c r="J565" s="109">
        <v>5.8140228600457213</v>
      </c>
      <c r="K565" s="35">
        <f t="shared" si="21"/>
        <v>0.19802286004572167</v>
      </c>
      <c r="L565" s="109">
        <v>11.430022860045721</v>
      </c>
      <c r="M565" s="109">
        <v>62.991999999999997</v>
      </c>
    </row>
    <row r="566" spans="1:13" x14ac:dyDescent="0.3">
      <c r="A566" s="1" t="s">
        <v>127</v>
      </c>
      <c r="B566" s="1">
        <v>2019</v>
      </c>
      <c r="C566" s="2">
        <v>43799</v>
      </c>
      <c r="D566" s="1" t="s">
        <v>72</v>
      </c>
      <c r="E566" s="47" t="s">
        <v>167</v>
      </c>
      <c r="F566" s="47" t="s">
        <v>59</v>
      </c>
      <c r="G566" s="13">
        <f>(C566-VLOOKUP(E566,Riders!$A$2:$C$2000,2,FALSE))/365</f>
        <v>30.739726027397261</v>
      </c>
      <c r="H566" s="47">
        <v>36</v>
      </c>
      <c r="I566">
        <v>5.6289999999999996</v>
      </c>
      <c r="J566" s="109">
        <v>5.8310410651471507</v>
      </c>
      <c r="K566" s="35">
        <f t="shared" si="21"/>
        <v>0.20204106514715114</v>
      </c>
      <c r="L566" s="109">
        <v>11.46004106514715</v>
      </c>
      <c r="M566" s="109">
        <v>62.826999999999998</v>
      </c>
    </row>
    <row r="567" spans="1:13" x14ac:dyDescent="0.3">
      <c r="A567" s="1" t="s">
        <v>127</v>
      </c>
      <c r="B567" s="1">
        <v>2019</v>
      </c>
      <c r="C567" s="2">
        <v>43799</v>
      </c>
      <c r="D567" s="1" t="s">
        <v>72</v>
      </c>
      <c r="E567" s="47" t="s">
        <v>50</v>
      </c>
      <c r="F567" s="47" t="s">
        <v>51</v>
      </c>
      <c r="G567" s="13">
        <f>(C567-VLOOKUP(E567,Riders!$A$2:$C$2000,2,FALSE))/365</f>
        <v>23.150684931506849</v>
      </c>
      <c r="H567" s="47">
        <v>37</v>
      </c>
      <c r="I567">
        <v>5.641</v>
      </c>
      <c r="J567" s="109">
        <v>5.8219603094999286</v>
      </c>
      <c r="K567" s="35">
        <f t="shared" si="21"/>
        <v>0.18096030949992858</v>
      </c>
      <c r="L567" s="109">
        <v>11.462960309499929</v>
      </c>
      <c r="M567" s="109">
        <v>62.811</v>
      </c>
    </row>
    <row r="568" spans="1:13" x14ac:dyDescent="0.3">
      <c r="A568" s="1" t="s">
        <v>127</v>
      </c>
      <c r="B568" s="1">
        <v>2019</v>
      </c>
      <c r="C568" s="2">
        <v>43799</v>
      </c>
      <c r="D568" s="1" t="s">
        <v>72</v>
      </c>
      <c r="E568" t="s">
        <v>168</v>
      </c>
      <c r="F568" s="47" t="s">
        <v>153</v>
      </c>
      <c r="G568" s="13">
        <f>(C568-VLOOKUP(E568,Riders!$A$2:$C$2000,2,FALSE))/365</f>
        <v>21.5013698630137</v>
      </c>
      <c r="H568" s="47">
        <v>38</v>
      </c>
      <c r="I568">
        <v>5.6319999999999997</v>
      </c>
      <c r="J568" s="109">
        <v>5.8640881366757149</v>
      </c>
      <c r="K568" s="35">
        <f t="shared" si="21"/>
        <v>0.23208813667571526</v>
      </c>
      <c r="L568" s="109">
        <v>11.496088136675715</v>
      </c>
      <c r="M568" s="109">
        <v>62.63</v>
      </c>
    </row>
    <row r="569" spans="1:13" x14ac:dyDescent="0.3">
      <c r="A569" s="1" t="s">
        <v>127</v>
      </c>
      <c r="B569" s="1">
        <v>2019</v>
      </c>
      <c r="C569" s="2">
        <v>43799</v>
      </c>
      <c r="D569" s="1" t="s">
        <v>72</v>
      </c>
      <c r="E569" s="47" t="s">
        <v>157</v>
      </c>
      <c r="F569" s="47" t="s">
        <v>158</v>
      </c>
      <c r="G569" s="13">
        <f>(C569-VLOOKUP(E569,Riders!$A$2:$C$2000,2,FALSE))/365</f>
        <v>22.695890410958903</v>
      </c>
      <c r="H569" s="47">
        <v>39</v>
      </c>
      <c r="I569">
        <v>5.6840000000000002</v>
      </c>
      <c r="J569" s="109">
        <v>5.872054891260734</v>
      </c>
      <c r="K569" s="35">
        <f t="shared" si="21"/>
        <v>0.18805489126073383</v>
      </c>
      <c r="L569" s="109">
        <v>11.556054891260734</v>
      </c>
      <c r="M569" s="109">
        <v>62.305</v>
      </c>
    </row>
    <row r="570" spans="1:13" x14ac:dyDescent="0.3">
      <c r="A570" s="4" t="s">
        <v>102</v>
      </c>
      <c r="B570" s="4">
        <v>2019</v>
      </c>
      <c r="C570" s="5">
        <v>43779</v>
      </c>
      <c r="D570" s="4" t="s">
        <v>72</v>
      </c>
      <c r="E570" s="51" t="s">
        <v>14</v>
      </c>
      <c r="F570" s="51" t="s">
        <v>169</v>
      </c>
      <c r="G570" s="13">
        <f>(C570-VLOOKUP(E570,Riders!$A$2:$C$2000,2,FALSE))/365</f>
        <v>19.854794520547944</v>
      </c>
      <c r="H570" s="51">
        <v>1</v>
      </c>
      <c r="I570">
        <v>5.2640000000000002</v>
      </c>
      <c r="J570" s="109">
        <v>5.4050375639030888</v>
      </c>
      <c r="K570" s="35">
        <f t="shared" si="21"/>
        <v>0.14103756390308853</v>
      </c>
      <c r="L570" s="109">
        <v>10.669037563903089</v>
      </c>
      <c r="M570" s="109">
        <v>67.484999999999999</v>
      </c>
    </row>
    <row r="571" spans="1:13" x14ac:dyDescent="0.3">
      <c r="A571" s="4" t="s">
        <v>102</v>
      </c>
      <c r="B571" s="4">
        <v>2019</v>
      </c>
      <c r="C571" s="5">
        <v>43779</v>
      </c>
      <c r="D571" s="4" t="s">
        <v>72</v>
      </c>
      <c r="E571" s="51" t="s">
        <v>23</v>
      </c>
      <c r="F571" s="51" t="s">
        <v>15</v>
      </c>
      <c r="G571" s="13">
        <f>(C571-VLOOKUP(E571,Riders!$A$2:$C$2000,2,FALSE))/365</f>
        <v>22.161643835616438</v>
      </c>
      <c r="H571" s="51">
        <v>2</v>
      </c>
      <c r="I571">
        <v>5.3150000000000004</v>
      </c>
      <c r="J571" s="109">
        <v>5.4010398279480283</v>
      </c>
      <c r="K571" s="35">
        <f t="shared" si="21"/>
        <v>8.6039827948027892E-2</v>
      </c>
      <c r="L571" s="109">
        <v>10.716039827948029</v>
      </c>
      <c r="M571" s="109">
        <v>67.188999999999993</v>
      </c>
    </row>
    <row r="572" spans="1:13" x14ac:dyDescent="0.3">
      <c r="A572" s="4" t="s">
        <v>102</v>
      </c>
      <c r="B572" s="4">
        <v>2019</v>
      </c>
      <c r="C572" s="5">
        <v>43779</v>
      </c>
      <c r="D572" s="4" t="s">
        <v>72</v>
      </c>
      <c r="E572" s="51" t="s">
        <v>133</v>
      </c>
      <c r="F572" s="51" t="s">
        <v>25</v>
      </c>
      <c r="G572" s="13">
        <f>(C572-VLOOKUP(E572,Riders!$A$2:$C$2000,2,FALSE))/365</f>
        <v>26.794520547945204</v>
      </c>
      <c r="H572" s="51">
        <v>3</v>
      </c>
      <c r="I572">
        <v>5.3419999999999996</v>
      </c>
      <c r="J572" s="109">
        <v>5.4119729955789238</v>
      </c>
      <c r="K572" s="35">
        <f t="shared" si="21"/>
        <v>6.9972995578924113E-2</v>
      </c>
      <c r="L572" s="109">
        <v>10.753972995578923</v>
      </c>
      <c r="M572" s="109">
        <v>66.951999999999998</v>
      </c>
    </row>
    <row r="573" spans="1:13" x14ac:dyDescent="0.3">
      <c r="A573" s="4" t="s">
        <v>102</v>
      </c>
      <c r="B573" s="4">
        <v>2019</v>
      </c>
      <c r="C573" s="5">
        <v>43779</v>
      </c>
      <c r="D573" s="4" t="s">
        <v>72</v>
      </c>
      <c r="E573" s="51" t="s">
        <v>79</v>
      </c>
      <c r="F573" s="51" t="s">
        <v>65</v>
      </c>
      <c r="G573" s="13">
        <f>(C573-VLOOKUP(E573,Riders!$A$2:$C$2000,2,FALSE))/365</f>
        <v>32.520547945205479</v>
      </c>
      <c r="H573" s="51">
        <v>4</v>
      </c>
      <c r="I573">
        <v>5.2990000000000004</v>
      </c>
      <c r="J573" s="109">
        <v>5.4589900488592038</v>
      </c>
      <c r="K573" s="35">
        <f t="shared" si="21"/>
        <v>0.15999004885920343</v>
      </c>
      <c r="L573" s="109">
        <v>10.757990048859204</v>
      </c>
      <c r="M573" s="109">
        <v>66.927000000000007</v>
      </c>
    </row>
    <row r="574" spans="1:13" x14ac:dyDescent="0.3">
      <c r="A574" s="4" t="s">
        <v>102</v>
      </c>
      <c r="B574" s="4">
        <v>2019</v>
      </c>
      <c r="C574" s="5">
        <v>43779</v>
      </c>
      <c r="D574" s="4" t="s">
        <v>72</v>
      </c>
      <c r="E574" s="51" t="s">
        <v>111</v>
      </c>
      <c r="F574" s="51" t="s">
        <v>118</v>
      </c>
      <c r="G574" s="13">
        <f>(C574-VLOOKUP(E574,Riders!$A$2:$C$2000,2,FALSE))/365</f>
        <v>25.057534246575344</v>
      </c>
      <c r="H574" s="51">
        <v>5</v>
      </c>
      <c r="I574">
        <v>5.3209999999999997</v>
      </c>
      <c r="J574" s="109">
        <v>5.4849432687978403</v>
      </c>
      <c r="K574" s="35">
        <f t="shared" si="21"/>
        <v>0.1639432687978406</v>
      </c>
      <c r="L574" s="109">
        <v>10.80594326879784</v>
      </c>
      <c r="M574" s="109">
        <v>66.63</v>
      </c>
    </row>
    <row r="575" spans="1:13" x14ac:dyDescent="0.3">
      <c r="A575" s="4" t="s">
        <v>102</v>
      </c>
      <c r="B575" s="4">
        <v>2019</v>
      </c>
      <c r="C575" s="5">
        <v>43779</v>
      </c>
      <c r="D575" s="4" t="s">
        <v>72</v>
      </c>
      <c r="E575" s="51" t="s">
        <v>30</v>
      </c>
      <c r="F575" s="51" t="s">
        <v>31</v>
      </c>
      <c r="G575" s="13">
        <f>(C575-VLOOKUP(E575,Riders!$A$2:$C$2000,2,FALSE))/365</f>
        <v>23.567123287671233</v>
      </c>
      <c r="H575" s="51">
        <v>6</v>
      </c>
      <c r="I575">
        <v>5.3360000000000003</v>
      </c>
      <c r="J575" s="109">
        <v>5.4809826627805656</v>
      </c>
      <c r="K575" s="35">
        <f t="shared" si="21"/>
        <v>0.14498266278056526</v>
      </c>
      <c r="L575" s="109">
        <v>10.816982662780566</v>
      </c>
      <c r="M575" s="109">
        <v>66.561999999999998</v>
      </c>
    </row>
    <row r="576" spans="1:13" x14ac:dyDescent="0.3">
      <c r="A576" s="4" t="s">
        <v>102</v>
      </c>
      <c r="B576" s="4">
        <v>2019</v>
      </c>
      <c r="C576" s="5">
        <v>43779</v>
      </c>
      <c r="D576" s="4" t="s">
        <v>72</v>
      </c>
      <c r="E576" s="51" t="s">
        <v>134</v>
      </c>
      <c r="F576" s="51" t="s">
        <v>38</v>
      </c>
      <c r="G576" s="13">
        <f>(C576-VLOOKUP(E576,Riders!$A$2:$C$2000,2,FALSE))/365</f>
        <v>28.789041095890411</v>
      </c>
      <c r="H576" s="51">
        <v>7</v>
      </c>
      <c r="I576">
        <v>5.3630000000000004</v>
      </c>
      <c r="J576" s="109">
        <v>5.4650446356062199</v>
      </c>
      <c r="K576" s="35">
        <f t="shared" si="21"/>
        <v>0.10204463560621946</v>
      </c>
      <c r="L576" s="109">
        <v>10.82804463560622</v>
      </c>
      <c r="M576" s="109">
        <v>66.494</v>
      </c>
    </row>
    <row r="577" spans="1:13" x14ac:dyDescent="0.3">
      <c r="A577" s="4" t="s">
        <v>102</v>
      </c>
      <c r="B577" s="4">
        <v>2019</v>
      </c>
      <c r="C577" s="5">
        <v>43779</v>
      </c>
      <c r="D577" s="4" t="s">
        <v>72</v>
      </c>
      <c r="E577" s="51" t="s">
        <v>22</v>
      </c>
      <c r="F577" s="51" t="s">
        <v>169</v>
      </c>
      <c r="G577" s="13">
        <f>(C577-VLOOKUP(E577,Riders!$A$2:$C$2000,2,FALSE))/365</f>
        <v>21.835616438356166</v>
      </c>
      <c r="H577" s="51">
        <v>8</v>
      </c>
      <c r="I577">
        <v>5.3810000000000002</v>
      </c>
      <c r="J577" s="109">
        <v>5.4700542100583256</v>
      </c>
      <c r="K577" s="35">
        <f t="shared" si="21"/>
        <v>8.9054210058325367E-2</v>
      </c>
      <c r="L577" s="109">
        <v>10.851054210058326</v>
      </c>
      <c r="M577" s="109">
        <v>66.352999999999994</v>
      </c>
    </row>
    <row r="578" spans="1:13" x14ac:dyDescent="0.3">
      <c r="A578" s="4" t="s">
        <v>102</v>
      </c>
      <c r="B578" s="4">
        <v>2019</v>
      </c>
      <c r="C578" s="5">
        <v>43779</v>
      </c>
      <c r="D578" s="4" t="s">
        <v>72</v>
      </c>
      <c r="E578" s="47" t="s">
        <v>34</v>
      </c>
      <c r="F578" s="51" t="s">
        <v>74</v>
      </c>
      <c r="G578" s="13">
        <f>(C578-VLOOKUP(E578,Riders!$A$2:$C$2000,2,FALSE))/365</f>
        <v>32.273972602739725</v>
      </c>
      <c r="H578" s="51">
        <v>9</v>
      </c>
      <c r="I578">
        <v>5.3579999999999997</v>
      </c>
      <c r="J578" s="109">
        <v>5.5220773694390717</v>
      </c>
      <c r="K578" s="35">
        <f t="shared" si="21"/>
        <v>0.16407736943907203</v>
      </c>
      <c r="L578" s="109">
        <v>10.880077369439071</v>
      </c>
      <c r="M578" s="109">
        <v>66.176000000000002</v>
      </c>
    </row>
    <row r="579" spans="1:13" x14ac:dyDescent="0.3">
      <c r="A579" s="4" t="s">
        <v>102</v>
      </c>
      <c r="B579" s="4">
        <v>2019</v>
      </c>
      <c r="C579" s="5">
        <v>43779</v>
      </c>
      <c r="D579" s="4" t="s">
        <v>72</v>
      </c>
      <c r="E579" s="51" t="s">
        <v>77</v>
      </c>
      <c r="F579" s="51" t="s">
        <v>19</v>
      </c>
      <c r="G579" s="13">
        <f>(C579-VLOOKUP(E579,Riders!$A$2:$C$2000,2,FALSE))/365</f>
        <v>28.5013698630137</v>
      </c>
      <c r="H579" s="51">
        <v>10</v>
      </c>
      <c r="I579">
        <v>5.3659999999999997</v>
      </c>
      <c r="J579" s="109">
        <v>5.5340075694497006</v>
      </c>
      <c r="K579" s="35">
        <f t="shared" si="21"/>
        <v>0.16800756944970097</v>
      </c>
      <c r="L579" s="109">
        <v>10.9000075694497</v>
      </c>
      <c r="M579" s="109">
        <v>66.055000000000007</v>
      </c>
    </row>
    <row r="580" spans="1:13" x14ac:dyDescent="0.3">
      <c r="A580" s="4" t="s">
        <v>102</v>
      </c>
      <c r="B580" s="4">
        <v>2019</v>
      </c>
      <c r="C580" s="5">
        <v>43779</v>
      </c>
      <c r="D580" s="4" t="s">
        <v>72</v>
      </c>
      <c r="E580" s="51" t="s">
        <v>16</v>
      </c>
      <c r="F580" s="51" t="s">
        <v>17</v>
      </c>
      <c r="G580" s="13">
        <f>(C580-VLOOKUP(E580,Riders!$A$2:$C$2000,2,FALSE))/365</f>
        <v>20.553424657534247</v>
      </c>
      <c r="H580" s="51">
        <v>11</v>
      </c>
      <c r="I580">
        <v>5.3890000000000002</v>
      </c>
      <c r="J580" s="109">
        <v>5.5169513170450921</v>
      </c>
      <c r="K580" s="35">
        <f t="shared" si="21"/>
        <v>0.12795131704509188</v>
      </c>
      <c r="L580" s="109">
        <v>10.905951317045092</v>
      </c>
      <c r="M580" s="109">
        <v>66.019000000000005</v>
      </c>
    </row>
    <row r="581" spans="1:13" x14ac:dyDescent="0.3">
      <c r="A581" s="4" t="s">
        <v>102</v>
      </c>
      <c r="B581" s="4">
        <v>2019</v>
      </c>
      <c r="C581" s="5">
        <v>43779</v>
      </c>
      <c r="D581" s="4" t="s">
        <v>72</v>
      </c>
      <c r="E581" s="51" t="s">
        <v>20</v>
      </c>
      <c r="F581" s="51" t="s">
        <v>21</v>
      </c>
      <c r="G581" s="13">
        <f>(C581-VLOOKUP(E581,Riders!$A$2:$C$2000,2,FALSE))/365</f>
        <v>24.263013698630136</v>
      </c>
      <c r="H581" s="51">
        <v>12</v>
      </c>
      <c r="I581">
        <v>5.4329999999999998</v>
      </c>
      <c r="J581" s="109">
        <v>5.5210689802066071</v>
      </c>
      <c r="K581" s="35">
        <f t="shared" si="21"/>
        <v>8.806898020660725E-2</v>
      </c>
      <c r="L581" s="109">
        <v>10.954068980206607</v>
      </c>
      <c r="M581" s="109">
        <v>65.728999999999999</v>
      </c>
    </row>
    <row r="582" spans="1:13" x14ac:dyDescent="0.3">
      <c r="A582" s="4" t="s">
        <v>102</v>
      </c>
      <c r="B582" s="4">
        <v>2019</v>
      </c>
      <c r="C582" s="5">
        <v>43779</v>
      </c>
      <c r="D582" s="4" t="s">
        <v>72</v>
      </c>
      <c r="E582" s="51" t="s">
        <v>98</v>
      </c>
      <c r="F582" s="51" t="s">
        <v>67</v>
      </c>
      <c r="G582" s="13">
        <f>(C582-VLOOKUP(E582,Riders!$A$2:$C$2000,2,FALSE))/365</f>
        <v>28.279452054794522</v>
      </c>
      <c r="H582" s="51">
        <v>13</v>
      </c>
      <c r="I582">
        <v>5.4290000000000003</v>
      </c>
      <c r="J582" s="109">
        <v>5.5879232181656828</v>
      </c>
      <c r="K582" s="35">
        <f t="shared" si="21"/>
        <v>0.15892321816568256</v>
      </c>
      <c r="L582" s="109">
        <v>11.016923218165683</v>
      </c>
      <c r="M582" s="109">
        <v>65.353999999999999</v>
      </c>
    </row>
    <row r="583" spans="1:13" x14ac:dyDescent="0.3">
      <c r="A583" s="4" t="s">
        <v>102</v>
      </c>
      <c r="B583" s="4">
        <v>2019</v>
      </c>
      <c r="C583" s="5">
        <v>43779</v>
      </c>
      <c r="D583" s="4" t="s">
        <v>72</v>
      </c>
      <c r="E583" s="51" t="s">
        <v>24</v>
      </c>
      <c r="F583" s="51" t="s">
        <v>151</v>
      </c>
      <c r="G583" s="13">
        <f>(C583-VLOOKUP(E583,Riders!$A$2:$C$2000,2,FALSE))/365</f>
        <v>21.197260273972603</v>
      </c>
      <c r="H583" s="51">
        <v>14</v>
      </c>
      <c r="I583">
        <v>5.4359999999999999</v>
      </c>
      <c r="J583" s="109">
        <v>5.5839583690461616</v>
      </c>
      <c r="K583" s="35">
        <f t="shared" si="21"/>
        <v>0.14795836904616166</v>
      </c>
      <c r="L583" s="109">
        <v>11.019958369046162</v>
      </c>
      <c r="M583" s="109">
        <v>65.335999999999999</v>
      </c>
    </row>
    <row r="584" spans="1:13" x14ac:dyDescent="0.3">
      <c r="A584" s="4" t="s">
        <v>102</v>
      </c>
      <c r="B584" s="4">
        <v>2019</v>
      </c>
      <c r="C584" s="5">
        <v>43779</v>
      </c>
      <c r="D584" s="4" t="s">
        <v>72</v>
      </c>
      <c r="E584" s="51" t="s">
        <v>119</v>
      </c>
      <c r="F584" s="51" t="s">
        <v>120</v>
      </c>
      <c r="G584" s="13" t="e">
        <f>(C584-VLOOKUP(E584,Riders!$A$2:$C$2000,2,FALSE))/365</f>
        <v>#N/A</v>
      </c>
      <c r="H584" s="51">
        <v>15</v>
      </c>
      <c r="I584">
        <v>5.4580000000000002</v>
      </c>
      <c r="J584" s="109">
        <v>5.576990114488023</v>
      </c>
      <c r="K584" s="35">
        <f t="shared" si="21"/>
        <v>0.11899011448802277</v>
      </c>
      <c r="L584" s="109">
        <v>11.034990114488023</v>
      </c>
      <c r="M584" s="109">
        <v>65.247</v>
      </c>
    </row>
    <row r="585" spans="1:13" x14ac:dyDescent="0.3">
      <c r="A585" s="4" t="s">
        <v>102</v>
      </c>
      <c r="B585" s="4">
        <v>2019</v>
      </c>
      <c r="C585" s="5">
        <v>43779</v>
      </c>
      <c r="D585" s="4" t="s">
        <v>72</v>
      </c>
      <c r="E585" s="51" t="s">
        <v>161</v>
      </c>
      <c r="F585" s="51" t="s">
        <v>36</v>
      </c>
      <c r="G585" s="13">
        <f>(C585-VLOOKUP(E585,Riders!$A$2:$C$2000,2,FALSE))/365</f>
        <v>25.789041095890411</v>
      </c>
      <c r="H585" s="51">
        <v>16</v>
      </c>
      <c r="I585">
        <v>5.4740000000000002</v>
      </c>
      <c r="J585" s="109">
        <v>5.5910069156293236</v>
      </c>
      <c r="K585" s="35">
        <f t="shared" si="21"/>
        <v>0.11700691562932342</v>
      </c>
      <c r="L585" s="109">
        <v>11.065006915629324</v>
      </c>
      <c r="M585" s="109">
        <v>65.069999999999993</v>
      </c>
    </row>
    <row r="586" spans="1:13" x14ac:dyDescent="0.3">
      <c r="A586" s="4" t="s">
        <v>102</v>
      </c>
      <c r="B586" s="4">
        <v>2019</v>
      </c>
      <c r="C586" s="5">
        <v>43779</v>
      </c>
      <c r="D586" s="4" t="s">
        <v>72</v>
      </c>
      <c r="E586" s="51" t="s">
        <v>100</v>
      </c>
      <c r="F586" s="51" t="s">
        <v>47</v>
      </c>
      <c r="G586" s="13">
        <f>(C586-VLOOKUP(E586,Riders!$A$2:$C$2000,2,FALSE))/365</f>
        <v>25.742465753424657</v>
      </c>
      <c r="H586" s="51">
        <v>17</v>
      </c>
      <c r="I586">
        <v>5.49</v>
      </c>
      <c r="J586" s="109">
        <v>5.6029652112285451</v>
      </c>
      <c r="K586" s="35">
        <f t="shared" si="21"/>
        <v>0.11296521122854486</v>
      </c>
      <c r="L586" s="109">
        <v>11.092965211228545</v>
      </c>
      <c r="M586" s="109">
        <v>64.906000000000006</v>
      </c>
    </row>
    <row r="587" spans="1:13" x14ac:dyDescent="0.3">
      <c r="A587" s="4" t="s">
        <v>102</v>
      </c>
      <c r="B587" s="4">
        <v>2019</v>
      </c>
      <c r="C587" s="5">
        <v>43779</v>
      </c>
      <c r="D587" s="4" t="s">
        <v>72</v>
      </c>
      <c r="E587" s="51" t="s">
        <v>75</v>
      </c>
      <c r="F587" s="51" t="s">
        <v>152</v>
      </c>
      <c r="G587" s="13">
        <f>(C587-VLOOKUP(E587,Riders!$A$2:$C$2000,2,FALSE))/365</f>
        <v>20.671232876712327</v>
      </c>
      <c r="H587" s="51">
        <v>18</v>
      </c>
      <c r="I587">
        <v>5.4820000000000002</v>
      </c>
      <c r="J587" s="109">
        <v>5.633056269972367</v>
      </c>
      <c r="K587" s="35">
        <f t="shared" si="21"/>
        <v>0.15105626997236676</v>
      </c>
      <c r="L587" s="109">
        <v>11.115056269972367</v>
      </c>
      <c r="M587" s="109">
        <v>64.777000000000001</v>
      </c>
    </row>
    <row r="588" spans="1:13" x14ac:dyDescent="0.3">
      <c r="A588" s="4" t="s">
        <v>102</v>
      </c>
      <c r="B588" s="4">
        <v>2019</v>
      </c>
      <c r="C588" s="5">
        <v>43779</v>
      </c>
      <c r="D588" s="4" t="s">
        <v>72</v>
      </c>
      <c r="E588" s="51" t="s">
        <v>82</v>
      </c>
      <c r="F588" s="51" t="s">
        <v>67</v>
      </c>
      <c r="G588" s="13">
        <f>(C588-VLOOKUP(E588,Riders!$A$2:$C$2000,2,FALSE))/365</f>
        <v>27.197260273972603</v>
      </c>
      <c r="H588" s="51">
        <v>19</v>
      </c>
      <c r="I588">
        <v>5.4969999999999999</v>
      </c>
      <c r="J588" s="109">
        <v>5.6199440755952192</v>
      </c>
      <c r="K588" s="35">
        <f t="shared" si="21"/>
        <v>0.12294407559521936</v>
      </c>
      <c r="L588" s="109">
        <v>11.116944075595219</v>
      </c>
      <c r="M588" s="109">
        <v>64.766000000000005</v>
      </c>
    </row>
    <row r="589" spans="1:13" x14ac:dyDescent="0.3">
      <c r="A589" s="4" t="s">
        <v>102</v>
      </c>
      <c r="B589" s="4">
        <v>2019</v>
      </c>
      <c r="C589" s="5">
        <v>43779</v>
      </c>
      <c r="D589" s="4" t="s">
        <v>72</v>
      </c>
      <c r="E589" s="51" t="s">
        <v>121</v>
      </c>
      <c r="F589" s="51" t="s">
        <v>120</v>
      </c>
      <c r="G589" s="13">
        <f>(C589-VLOOKUP(E589,Riders!$A$2:$C$2000,2,FALSE))/365</f>
        <v>23.684931506849313</v>
      </c>
      <c r="H589" s="51">
        <v>20</v>
      </c>
      <c r="I589">
        <v>5.4409999999999998</v>
      </c>
      <c r="J589" s="109">
        <v>5.6929632269936752</v>
      </c>
      <c r="K589" s="35">
        <f t="shared" si="21"/>
        <v>0.25196322699367535</v>
      </c>
      <c r="L589" s="109">
        <v>11.133963226993675</v>
      </c>
      <c r="M589" s="109">
        <v>64.667000000000002</v>
      </c>
    </row>
    <row r="590" spans="1:13" x14ac:dyDescent="0.3">
      <c r="A590" s="4" t="s">
        <v>102</v>
      </c>
      <c r="B590" s="4">
        <v>2019</v>
      </c>
      <c r="C590" s="5">
        <v>43779</v>
      </c>
      <c r="D590" s="4" t="s">
        <v>72</v>
      </c>
      <c r="E590" s="51" t="s">
        <v>144</v>
      </c>
      <c r="F590" s="51" t="s">
        <v>145</v>
      </c>
      <c r="G590" s="13">
        <f>(C590-VLOOKUP(E590,Riders!$A$2:$C$2000,2,FALSE))/365</f>
        <v>21.564383561643837</v>
      </c>
      <c r="H590" s="51">
        <v>21</v>
      </c>
      <c r="I590">
        <v>5.4930000000000003</v>
      </c>
      <c r="J590" s="109">
        <v>5.6540638324224748</v>
      </c>
      <c r="K590" s="35">
        <f t="shared" si="21"/>
        <v>0.16106383242247446</v>
      </c>
      <c r="L590" s="109">
        <v>11.147063832422475</v>
      </c>
      <c r="M590" s="109">
        <v>64.590999999999994</v>
      </c>
    </row>
    <row r="591" spans="1:13" x14ac:dyDescent="0.3">
      <c r="A591" s="4" t="s">
        <v>102</v>
      </c>
      <c r="B591" s="4">
        <v>2019</v>
      </c>
      <c r="C591" s="5">
        <v>43779</v>
      </c>
      <c r="D591" s="4" t="s">
        <v>72</v>
      </c>
      <c r="E591" s="51" t="s">
        <v>129</v>
      </c>
      <c r="F591" s="51" t="s">
        <v>153</v>
      </c>
      <c r="G591" s="13">
        <f>(C591-VLOOKUP(E591,Riders!$A$2:$C$2000,2,FALSE))/365</f>
        <v>29.326027397260273</v>
      </c>
      <c r="H591" s="51">
        <v>22</v>
      </c>
      <c r="I591">
        <v>5.4889999999999999</v>
      </c>
      <c r="J591" s="109">
        <v>5.6850513695972689</v>
      </c>
      <c r="K591" s="35">
        <f t="shared" si="21"/>
        <v>0.19605136959726899</v>
      </c>
      <c r="L591" s="109">
        <v>11.174051369597269</v>
      </c>
      <c r="M591" s="109">
        <v>64.435000000000002</v>
      </c>
    </row>
    <row r="592" spans="1:13" x14ac:dyDescent="0.3">
      <c r="A592" s="4" t="s">
        <v>102</v>
      </c>
      <c r="B592" s="4">
        <v>2019</v>
      </c>
      <c r="C592" s="5">
        <v>43779</v>
      </c>
      <c r="D592" s="4" t="s">
        <v>72</v>
      </c>
      <c r="E592" s="51" t="s">
        <v>52</v>
      </c>
      <c r="F592" s="51" t="s">
        <v>53</v>
      </c>
      <c r="G592" s="13">
        <f>(C592-VLOOKUP(E592,Riders!$A$2:$C$2000,2,FALSE))/365</f>
        <v>22.668493150684931</v>
      </c>
      <c r="H592" s="51">
        <v>23</v>
      </c>
      <c r="I592">
        <v>5.4930000000000003</v>
      </c>
      <c r="J592" s="109">
        <v>5.6819185162191506</v>
      </c>
      <c r="K592" s="35">
        <f t="shared" si="21"/>
        <v>0.18891851621915023</v>
      </c>
      <c r="L592" s="109">
        <v>11.174918516219151</v>
      </c>
      <c r="M592" s="109">
        <v>64.430000000000007</v>
      </c>
    </row>
    <row r="593" spans="1:13" x14ac:dyDescent="0.3">
      <c r="A593" s="4" t="s">
        <v>102</v>
      </c>
      <c r="B593" s="4">
        <v>2019</v>
      </c>
      <c r="C593" s="5">
        <v>43779</v>
      </c>
      <c r="D593" s="4" t="s">
        <v>72</v>
      </c>
      <c r="E593" s="51" t="s">
        <v>39</v>
      </c>
      <c r="F593" s="51" t="s">
        <v>40</v>
      </c>
      <c r="G593" s="13">
        <f>(C593-VLOOKUP(E593,Riders!$A$2:$C$2000,2,FALSE))/365</f>
        <v>25.24931506849315</v>
      </c>
      <c r="H593" s="51">
        <v>24</v>
      </c>
      <c r="I593">
        <v>5.5339999999999998</v>
      </c>
      <c r="J593" s="109">
        <v>5.6699587320853366</v>
      </c>
      <c r="K593" s="35">
        <f t="shared" si="21"/>
        <v>0.13595873208533682</v>
      </c>
      <c r="L593" s="109">
        <v>11.203958732085336</v>
      </c>
      <c r="M593" s="109">
        <v>64.263000000000005</v>
      </c>
    </row>
    <row r="594" spans="1:13" x14ac:dyDescent="0.3">
      <c r="A594" s="4" t="s">
        <v>102</v>
      </c>
      <c r="B594" s="4">
        <v>2019</v>
      </c>
      <c r="C594" s="5">
        <v>43779</v>
      </c>
      <c r="D594" s="4" t="s">
        <v>72</v>
      </c>
      <c r="E594" t="s">
        <v>384</v>
      </c>
      <c r="F594" s="51" t="s">
        <v>19</v>
      </c>
      <c r="G594" s="13">
        <f>(C594-VLOOKUP(E594,Riders!$A$2:$C$2000,2,FALSE))/365</f>
        <v>20.18082191780822</v>
      </c>
      <c r="H594" s="51">
        <v>25</v>
      </c>
      <c r="I594">
        <v>5.5720000000000001</v>
      </c>
      <c r="J594" s="109">
        <v>5.6829240292628027</v>
      </c>
      <c r="K594" s="35">
        <f t="shared" si="21"/>
        <v>0.11092402926280265</v>
      </c>
      <c r="L594" s="109">
        <v>11.254924029262803</v>
      </c>
      <c r="M594" s="109">
        <v>63.972000000000001</v>
      </c>
    </row>
    <row r="595" spans="1:13" x14ac:dyDescent="0.3">
      <c r="A595" s="4" t="s">
        <v>102</v>
      </c>
      <c r="B595" s="4">
        <v>2019</v>
      </c>
      <c r="C595" s="5">
        <v>43779</v>
      </c>
      <c r="D595" s="4" t="s">
        <v>72</v>
      </c>
      <c r="E595" s="51" t="s">
        <v>94</v>
      </c>
      <c r="F595" s="51" t="s">
        <v>152</v>
      </c>
      <c r="G595" s="13">
        <f>(C595-VLOOKUP(E595,Riders!$A$2:$C$2000,2,FALSE))/365</f>
        <v>22.032876712328768</v>
      </c>
      <c r="H595" s="51">
        <v>26</v>
      </c>
      <c r="I595">
        <v>5.5430000000000001</v>
      </c>
      <c r="J595" s="109">
        <v>5.7149157219920257</v>
      </c>
      <c r="K595" s="35">
        <f t="shared" si="21"/>
        <v>0.17191572199202554</v>
      </c>
      <c r="L595" s="109">
        <v>11.257915721992026</v>
      </c>
      <c r="M595" s="109">
        <v>63.954999999999998</v>
      </c>
    </row>
    <row r="596" spans="1:13" x14ac:dyDescent="0.3">
      <c r="A596" s="4" t="s">
        <v>102</v>
      </c>
      <c r="B596" s="4">
        <v>2019</v>
      </c>
      <c r="C596" s="5">
        <v>43779</v>
      </c>
      <c r="D596" s="4" t="s">
        <v>72</v>
      </c>
      <c r="E596" s="51" t="s">
        <v>146</v>
      </c>
      <c r="F596" s="51" t="s">
        <v>56</v>
      </c>
      <c r="G596" s="13">
        <f>(C596-VLOOKUP(E596,Riders!$A$2:$C$2000,2,FALSE))/365</f>
        <v>29.605479452054794</v>
      </c>
      <c r="H596" s="51">
        <v>27</v>
      </c>
      <c r="I596">
        <v>5.5890000000000004</v>
      </c>
      <c r="J596" s="109">
        <v>5.7579812302018816</v>
      </c>
      <c r="K596" s="35">
        <f t="shared" si="21"/>
        <v>0.16898123020188116</v>
      </c>
      <c r="L596" s="109">
        <v>11.346981230201882</v>
      </c>
      <c r="M596" s="109">
        <v>63.453000000000003</v>
      </c>
    </row>
    <row r="597" spans="1:13" x14ac:dyDescent="0.3">
      <c r="A597" s="4" t="s">
        <v>102</v>
      </c>
      <c r="B597" s="4">
        <v>2019</v>
      </c>
      <c r="C597" s="5">
        <v>43779</v>
      </c>
      <c r="D597" s="4" t="s">
        <v>72</v>
      </c>
      <c r="E597" s="51" t="s">
        <v>166</v>
      </c>
      <c r="F597" s="51" t="s">
        <v>49</v>
      </c>
      <c r="G597" s="13" t="e">
        <f>(C597-VLOOKUP(E597,Riders!$A$2:$C$2000,2,FALSE))/365</f>
        <v>#N/A</v>
      </c>
      <c r="H597" s="51">
        <v>28</v>
      </c>
      <c r="I597">
        <v>5.5789999999999997</v>
      </c>
      <c r="J597" s="109">
        <v>5.7679812302018822</v>
      </c>
      <c r="K597" s="35">
        <f t="shared" si="21"/>
        <v>0.18898123020188251</v>
      </c>
      <c r="L597" s="109">
        <v>11.346981230201882</v>
      </c>
      <c r="M597" s="109">
        <v>63.453000000000003</v>
      </c>
    </row>
    <row r="598" spans="1:13" x14ac:dyDescent="0.3">
      <c r="A598" s="4" t="s">
        <v>102</v>
      </c>
      <c r="B598" s="4">
        <v>2019</v>
      </c>
      <c r="C598" s="5">
        <v>43779</v>
      </c>
      <c r="D598" s="4" t="s">
        <v>72</v>
      </c>
      <c r="E598" s="51" t="s">
        <v>116</v>
      </c>
      <c r="F598" s="51" t="s">
        <v>21</v>
      </c>
      <c r="G598" s="13">
        <f>(C598-VLOOKUP(E598,Riders!$A$2:$C$2000,2,FALSE))/365</f>
        <v>28.632876712328766</v>
      </c>
      <c r="H598" s="51">
        <v>29</v>
      </c>
      <c r="I598">
        <v>5.5910000000000002</v>
      </c>
      <c r="J598" s="109">
        <v>5.80104455555204</v>
      </c>
      <c r="K598" s="35">
        <f t="shared" si="21"/>
        <v>0.21004455555203982</v>
      </c>
      <c r="L598" s="109">
        <v>11.39204455555204</v>
      </c>
      <c r="M598" s="109">
        <v>63.201999999999998</v>
      </c>
    </row>
    <row r="599" spans="1:13" x14ac:dyDescent="0.3">
      <c r="A599" s="4" t="s">
        <v>102</v>
      </c>
      <c r="B599" s="4">
        <v>2019</v>
      </c>
      <c r="C599" s="5">
        <v>43779</v>
      </c>
      <c r="D599" s="4" t="s">
        <v>72</v>
      </c>
      <c r="E599" s="51" t="s">
        <v>141</v>
      </c>
      <c r="F599" s="51" t="s">
        <v>142</v>
      </c>
      <c r="G599" s="13">
        <f>(C599-VLOOKUP(E599,Riders!$A$2:$C$2000,2,FALSE))/365</f>
        <v>31.956164383561642</v>
      </c>
      <c r="H599" s="51">
        <v>30</v>
      </c>
      <c r="I599">
        <v>5.6040000000000001</v>
      </c>
      <c r="J599" s="109">
        <v>5.8059171196298118</v>
      </c>
      <c r="K599" s="35">
        <f t="shared" si="21"/>
        <v>0.20191711962981174</v>
      </c>
      <c r="L599" s="109">
        <v>11.409917119629812</v>
      </c>
      <c r="M599" s="109">
        <v>63.103000000000002</v>
      </c>
    </row>
    <row r="600" spans="1:13" x14ac:dyDescent="0.3">
      <c r="A600" s="4" t="s">
        <v>102</v>
      </c>
      <c r="B600" s="4">
        <v>2019</v>
      </c>
      <c r="C600" s="5">
        <v>43779</v>
      </c>
      <c r="D600" s="4" t="s">
        <v>72</v>
      </c>
      <c r="E600" s="51" t="s">
        <v>60</v>
      </c>
      <c r="F600" s="51" t="s">
        <v>61</v>
      </c>
      <c r="G600" s="13">
        <f>(C600-VLOOKUP(E600,Riders!$A$2:$C$2000,2,FALSE))/365</f>
        <v>31.317808219178083</v>
      </c>
      <c r="H600" s="51">
        <v>31</v>
      </c>
      <c r="I600">
        <v>5.5720000000000001</v>
      </c>
      <c r="J600" s="109">
        <v>5.8390021078656664</v>
      </c>
      <c r="K600" s="35">
        <f t="shared" si="21"/>
        <v>0.26700210786566636</v>
      </c>
      <c r="L600" s="109">
        <v>11.411002107865666</v>
      </c>
      <c r="M600" s="109">
        <v>63.097000000000001</v>
      </c>
    </row>
    <row r="601" spans="1:13" x14ac:dyDescent="0.3">
      <c r="A601" s="4" t="s">
        <v>102</v>
      </c>
      <c r="B601" s="4">
        <v>2019</v>
      </c>
      <c r="C601" s="5">
        <v>43779</v>
      </c>
      <c r="D601" s="4" t="s">
        <v>72</v>
      </c>
      <c r="E601" s="51" t="s">
        <v>147</v>
      </c>
      <c r="F601" s="51" t="s">
        <v>31</v>
      </c>
      <c r="G601" s="13">
        <f>(C601-VLOOKUP(E601,Riders!$A$2:$C$2000,2,FALSE))/365</f>
        <v>31.339726027397262</v>
      </c>
      <c r="H601" s="51">
        <v>32</v>
      </c>
      <c r="I601">
        <v>5.625</v>
      </c>
      <c r="J601" s="109">
        <v>5.839055409601146</v>
      </c>
      <c r="K601" s="35">
        <f t="shared" si="21"/>
        <v>0.214055409601146</v>
      </c>
      <c r="L601" s="109">
        <v>11.464055409601146</v>
      </c>
      <c r="M601" s="109">
        <v>62.805</v>
      </c>
    </row>
    <row r="602" spans="1:13" x14ac:dyDescent="0.3">
      <c r="A602" s="4" t="s">
        <v>102</v>
      </c>
      <c r="B602" s="4">
        <v>2019</v>
      </c>
      <c r="C602" s="5">
        <v>43779</v>
      </c>
      <c r="D602" s="4" t="s">
        <v>72</v>
      </c>
      <c r="E602" s="51" t="s">
        <v>155</v>
      </c>
      <c r="F602" s="51" t="s">
        <v>156</v>
      </c>
      <c r="G602" s="13">
        <f>(C602-VLOOKUP(E602,Riders!$A$2:$C$2000,2,FALSE))/365</f>
        <v>21.054794520547944</v>
      </c>
      <c r="H602" s="51">
        <v>33</v>
      </c>
      <c r="I602">
        <v>5.6470000000000002</v>
      </c>
      <c r="J602" s="109">
        <v>5.8549649190069974</v>
      </c>
      <c r="K602" s="35">
        <f t="shared" si="21"/>
        <v>0.20796491900699721</v>
      </c>
      <c r="L602" s="109">
        <v>11.501964919006998</v>
      </c>
      <c r="M602" s="109">
        <v>62.597999999999999</v>
      </c>
    </row>
    <row r="603" spans="1:13" x14ac:dyDescent="0.3">
      <c r="A603" s="4" t="s">
        <v>102</v>
      </c>
      <c r="B603" s="4">
        <v>2019</v>
      </c>
      <c r="C603" s="5">
        <v>43779</v>
      </c>
      <c r="D603" s="4" t="s">
        <v>72</v>
      </c>
      <c r="E603" s="51" t="s">
        <v>139</v>
      </c>
      <c r="F603" s="51" t="s">
        <v>61</v>
      </c>
      <c r="G603" s="13">
        <f>(C603-VLOOKUP(E603,Riders!$A$2:$C$2000,2,FALSE))/365</f>
        <v>27.419178082191781</v>
      </c>
      <c r="H603" s="51">
        <v>34</v>
      </c>
      <c r="I603">
        <v>5.6210000000000004</v>
      </c>
      <c r="J603" s="109">
        <v>5.8829864508604004</v>
      </c>
      <c r="K603" s="35">
        <f t="shared" si="21"/>
        <v>0.26198645086039996</v>
      </c>
      <c r="L603" s="109">
        <v>11.503986450860401</v>
      </c>
      <c r="M603" s="109">
        <v>62.587000000000003</v>
      </c>
    </row>
    <row r="604" spans="1:13" x14ac:dyDescent="0.3">
      <c r="A604" s="4" t="s">
        <v>102</v>
      </c>
      <c r="B604" s="4">
        <v>2019</v>
      </c>
      <c r="C604" s="5">
        <v>43779</v>
      </c>
      <c r="D604" s="4" t="s">
        <v>72</v>
      </c>
      <c r="E604" s="51" t="s">
        <v>99</v>
      </c>
      <c r="F604" s="51" t="s">
        <v>47</v>
      </c>
      <c r="G604" s="13">
        <f>(C604-VLOOKUP(E604,Riders!$A$2:$C$2000,2,FALSE))/365</f>
        <v>22.734246575342464</v>
      </c>
      <c r="H604" s="51">
        <v>35</v>
      </c>
      <c r="I604">
        <v>5.6660000000000004</v>
      </c>
      <c r="J604" s="109">
        <v>5.8639618870704293</v>
      </c>
      <c r="K604" s="35">
        <f t="shared" si="21"/>
        <v>0.19796188707042894</v>
      </c>
      <c r="L604" s="109">
        <v>11.52996188707043</v>
      </c>
      <c r="M604" s="109">
        <v>62.445999999999998</v>
      </c>
    </row>
    <row r="605" spans="1:13" x14ac:dyDescent="0.3">
      <c r="A605" s="4" t="s">
        <v>102</v>
      </c>
      <c r="B605" s="4">
        <v>2019</v>
      </c>
      <c r="C605" s="5">
        <v>43779</v>
      </c>
      <c r="D605" s="4" t="s">
        <v>72</v>
      </c>
      <c r="E605" s="51" t="s">
        <v>140</v>
      </c>
      <c r="F605" s="51" t="s">
        <v>118</v>
      </c>
      <c r="G605" s="13">
        <f>(C605-VLOOKUP(E605,Riders!$A$2:$C$2000,2,FALSE))/365</f>
        <v>24.109589041095891</v>
      </c>
      <c r="H605" s="51">
        <v>36</v>
      </c>
      <c r="I605">
        <v>5.6980000000000004</v>
      </c>
      <c r="J605" s="109">
        <v>5.836025374855824</v>
      </c>
      <c r="K605" s="35">
        <f t="shared" si="21"/>
        <v>0.13802537485582356</v>
      </c>
      <c r="L605" s="109">
        <v>11.534025374855824</v>
      </c>
      <c r="M605" s="109">
        <v>62.423999999999999</v>
      </c>
    </row>
    <row r="606" spans="1:13" x14ac:dyDescent="0.3">
      <c r="A606" s="29" t="s">
        <v>102</v>
      </c>
      <c r="B606" s="29">
        <v>2019</v>
      </c>
      <c r="C606" s="52">
        <v>43779</v>
      </c>
      <c r="D606" s="29" t="s">
        <v>72</v>
      </c>
      <c r="E606" s="51" t="s">
        <v>157</v>
      </c>
      <c r="F606" s="51" t="s">
        <v>158</v>
      </c>
      <c r="G606" s="13">
        <f>(C606-VLOOKUP(E606,Riders!$A$2:$C$2000,2,FALSE))/365</f>
        <v>22.641095890410959</v>
      </c>
      <c r="H606" s="51">
        <v>37</v>
      </c>
      <c r="I606">
        <v>5.7110000000000003</v>
      </c>
      <c r="J606" s="109">
        <v>5.864004421008632</v>
      </c>
      <c r="K606" s="35">
        <f t="shared" si="21"/>
        <v>0.15300442100863165</v>
      </c>
      <c r="L606" s="109">
        <v>11.575004421008632</v>
      </c>
      <c r="M606" s="109">
        <v>62.203000000000003</v>
      </c>
    </row>
    <row r="607" spans="1:13" x14ac:dyDescent="0.3">
      <c r="A607" s="29" t="s">
        <v>102</v>
      </c>
      <c r="B607" s="29">
        <v>2019</v>
      </c>
      <c r="C607" s="52">
        <v>43779</v>
      </c>
      <c r="D607" s="29" t="s">
        <v>72</v>
      </c>
      <c r="E607" s="3" t="s">
        <v>168</v>
      </c>
      <c r="F607" s="51" t="s">
        <v>153</v>
      </c>
      <c r="G607" s="13">
        <f>(C607-VLOOKUP(E607,Riders!$A$2:$C$2000,2,FALSE))/365</f>
        <v>21.446575342465753</v>
      </c>
      <c r="H607" s="51">
        <v>38</v>
      </c>
      <c r="I607">
        <v>5.6689999999999996</v>
      </c>
      <c r="J607" s="109">
        <v>5.9209103391658493</v>
      </c>
      <c r="K607" s="35">
        <f t="shared" si="21"/>
        <v>0.25191033916584971</v>
      </c>
      <c r="L607" s="109">
        <v>11.589910339165849</v>
      </c>
      <c r="M607" s="109">
        <v>62.122999999999998</v>
      </c>
    </row>
    <row r="608" spans="1:13" x14ac:dyDescent="0.3">
      <c r="A608" s="29" t="s">
        <v>102</v>
      </c>
      <c r="B608" s="29">
        <v>2019</v>
      </c>
      <c r="C608" s="52">
        <v>43779</v>
      </c>
      <c r="D608" s="29" t="s">
        <v>72</v>
      </c>
      <c r="E608" s="51" t="s">
        <v>50</v>
      </c>
      <c r="F608" s="51" t="s">
        <v>51</v>
      </c>
      <c r="G608" s="13">
        <f>(C608-VLOOKUP(E608,Riders!$A$2:$C$2000,2,FALSE))/365</f>
        <v>23.095890410958905</v>
      </c>
      <c r="H608" s="51">
        <v>39</v>
      </c>
      <c r="I608">
        <v>5.718</v>
      </c>
      <c r="J608" s="109">
        <v>5.8939667768728317</v>
      </c>
      <c r="K608" s="35">
        <f t="shared" si="21"/>
        <v>0.17596677687283169</v>
      </c>
      <c r="L608" s="109">
        <v>11.611966776872832</v>
      </c>
      <c r="M608" s="109">
        <v>62.005000000000003</v>
      </c>
    </row>
    <row r="609" spans="1:13" x14ac:dyDescent="0.3">
      <c r="A609" s="29" t="s">
        <v>102</v>
      </c>
      <c r="B609" s="29">
        <v>2019</v>
      </c>
      <c r="C609" s="52">
        <v>43779</v>
      </c>
      <c r="D609" s="29" t="s">
        <v>72</v>
      </c>
      <c r="E609" s="51" t="s">
        <v>148</v>
      </c>
      <c r="F609" s="51" t="s">
        <v>63</v>
      </c>
      <c r="G609" s="13" t="e">
        <f>(C609-VLOOKUP(E609,Riders!$A$2:$C$2000,2,FALSE))/365</f>
        <v>#N/A</v>
      </c>
      <c r="H609" s="51">
        <v>40</v>
      </c>
      <c r="I609">
        <v>5.726</v>
      </c>
      <c r="J609" s="109">
        <v>5.9239199068006405</v>
      </c>
      <c r="K609" s="35">
        <f t="shared" ref="K609:K672" si="22">J609-I609</f>
        <v>0.19791990680064053</v>
      </c>
      <c r="L609" s="109">
        <v>11.64991990680064</v>
      </c>
      <c r="M609" s="109">
        <v>61.802999999999997</v>
      </c>
    </row>
    <row r="610" spans="1:13" x14ac:dyDescent="0.3">
      <c r="A610" s="29" t="s">
        <v>102</v>
      </c>
      <c r="B610" s="29">
        <v>2019</v>
      </c>
      <c r="C610" s="52">
        <v>43779</v>
      </c>
      <c r="D610" s="29" t="s">
        <v>72</v>
      </c>
      <c r="E610" s="51" t="s">
        <v>58</v>
      </c>
      <c r="F610" s="51" t="s">
        <v>59</v>
      </c>
      <c r="G610" s="13">
        <f>(C610-VLOOKUP(E610,Riders!$A$2:$C$2000,2,FALSE))/365</f>
        <v>21.81917808219178</v>
      </c>
      <c r="H610" s="51">
        <v>41</v>
      </c>
      <c r="I610">
        <v>5.8129999999999997</v>
      </c>
      <c r="J610" s="109">
        <v>6.0160699393760178</v>
      </c>
      <c r="K610" s="35">
        <f t="shared" si="22"/>
        <v>0.20306993937601803</v>
      </c>
      <c r="L610" s="109">
        <v>11.829069939376017</v>
      </c>
      <c r="M610" s="109">
        <v>60.866999999999997</v>
      </c>
    </row>
    <row r="611" spans="1:13" x14ac:dyDescent="0.3">
      <c r="A611" s="30" t="s">
        <v>170</v>
      </c>
      <c r="B611" s="30">
        <v>2019</v>
      </c>
      <c r="C611" s="49">
        <v>43771</v>
      </c>
      <c r="D611" s="30" t="s">
        <v>72</v>
      </c>
      <c r="E611" s="47" t="s">
        <v>14</v>
      </c>
      <c r="F611" s="47" t="s">
        <v>169</v>
      </c>
      <c r="G611" s="13">
        <f>(C611-VLOOKUP(E611,Riders!$A$2:$C$2000,2,FALSE))/365</f>
        <v>19.832876712328765</v>
      </c>
      <c r="H611" s="47">
        <v>1</v>
      </c>
      <c r="I611" s="16">
        <v>5.2240000000000002</v>
      </c>
      <c r="J611" s="116">
        <v>5.3600328105017123</v>
      </c>
      <c r="K611" s="35">
        <f t="shared" si="22"/>
        <v>0.13603281050171212</v>
      </c>
      <c r="L611" s="116">
        <v>10.584032810501713</v>
      </c>
      <c r="M611" s="116">
        <v>68.027000000000001</v>
      </c>
    </row>
    <row r="612" spans="1:13" x14ac:dyDescent="0.3">
      <c r="A612" s="30" t="s">
        <v>170</v>
      </c>
      <c r="B612" s="30">
        <v>2019</v>
      </c>
      <c r="C612" s="49">
        <v>43771</v>
      </c>
      <c r="D612" s="30" t="s">
        <v>72</v>
      </c>
      <c r="E612" s="47" t="s">
        <v>79</v>
      </c>
      <c r="F612" s="47" t="s">
        <v>65</v>
      </c>
      <c r="G612" s="13">
        <f>(C612-VLOOKUP(E612,Riders!$A$2:$C$2000,2,FALSE))/365</f>
        <v>32.4986301369863</v>
      </c>
      <c r="H612" s="47">
        <v>2</v>
      </c>
      <c r="I612" s="16">
        <v>5.2220000000000004</v>
      </c>
      <c r="J612" s="116">
        <v>5.3679483740016751</v>
      </c>
      <c r="K612" s="35">
        <f t="shared" si="22"/>
        <v>0.14594837400167471</v>
      </c>
      <c r="L612" s="116">
        <v>10.589948374001676</v>
      </c>
      <c r="M612" s="116">
        <v>67.989000000000004</v>
      </c>
    </row>
    <row r="613" spans="1:13" x14ac:dyDescent="0.3">
      <c r="A613" s="30" t="s">
        <v>170</v>
      </c>
      <c r="B613" s="30">
        <v>2019</v>
      </c>
      <c r="C613" s="49">
        <v>43771</v>
      </c>
      <c r="D613" s="30" t="s">
        <v>72</v>
      </c>
      <c r="E613" s="47" t="s">
        <v>23</v>
      </c>
      <c r="F613" s="47" t="s">
        <v>15</v>
      </c>
      <c r="G613" s="13">
        <f>(C613-VLOOKUP(E613,Riders!$A$2:$C$2000,2,FALSE))/365</f>
        <v>22.139726027397259</v>
      </c>
      <c r="H613" s="47">
        <v>3</v>
      </c>
      <c r="I613" s="16">
        <v>5.2939999999999996</v>
      </c>
      <c r="J613" s="116">
        <v>5.3660337567735636</v>
      </c>
      <c r="K613" s="35">
        <f t="shared" si="22"/>
        <v>7.203375677356405E-2</v>
      </c>
      <c r="L613" s="116">
        <v>10.660033756773563</v>
      </c>
      <c r="M613" s="116">
        <v>67.542000000000002</v>
      </c>
    </row>
    <row r="614" spans="1:13" x14ac:dyDescent="0.3">
      <c r="A614" s="30" t="s">
        <v>170</v>
      </c>
      <c r="B614" s="30">
        <v>2019</v>
      </c>
      <c r="C614" s="49">
        <v>43771</v>
      </c>
      <c r="D614" s="30" t="s">
        <v>72</v>
      </c>
      <c r="E614" s="47" t="s">
        <v>134</v>
      </c>
      <c r="F614" s="47" t="s">
        <v>38</v>
      </c>
      <c r="G614" s="13">
        <f>(C614-VLOOKUP(E614,Riders!$A$2:$C$2000,2,FALSE))/365</f>
        <v>28.767123287671232</v>
      </c>
      <c r="H614" s="47">
        <v>4</v>
      </c>
      <c r="I614" s="16">
        <v>5.2949999999999999</v>
      </c>
      <c r="J614" s="116">
        <v>5.4070229796215639</v>
      </c>
      <c r="K614" s="35">
        <f t="shared" si="22"/>
        <v>0.11202297962156393</v>
      </c>
      <c r="L614" s="116">
        <v>10.702022979621564</v>
      </c>
      <c r="M614" s="116">
        <v>67.277000000000001</v>
      </c>
    </row>
    <row r="615" spans="1:13" x14ac:dyDescent="0.3">
      <c r="A615" s="30" t="s">
        <v>170</v>
      </c>
      <c r="B615" s="30">
        <v>2019</v>
      </c>
      <c r="C615" s="49">
        <v>43771</v>
      </c>
      <c r="D615" s="30" t="s">
        <v>72</v>
      </c>
      <c r="E615" s="47" t="s">
        <v>133</v>
      </c>
      <c r="F615" s="47" t="s">
        <v>25</v>
      </c>
      <c r="G615" s="13">
        <f>(C615-VLOOKUP(E615,Riders!$A$2:$C$2000,2,FALSE))/365</f>
        <v>26.772602739726029</v>
      </c>
      <c r="H615" s="47">
        <v>5</v>
      </c>
      <c r="I615" s="16">
        <v>5.335</v>
      </c>
      <c r="J615" s="116">
        <v>5.4680248469571486</v>
      </c>
      <c r="K615" s="35">
        <f t="shared" si="22"/>
        <v>0.13302484695714867</v>
      </c>
      <c r="L615" s="116">
        <v>10.803024846957149</v>
      </c>
      <c r="M615" s="116">
        <v>66.647999999999996</v>
      </c>
    </row>
    <row r="616" spans="1:13" x14ac:dyDescent="0.3">
      <c r="A616" s="30" t="s">
        <v>170</v>
      </c>
      <c r="B616" s="30">
        <v>2019</v>
      </c>
      <c r="C616" s="49">
        <v>43771</v>
      </c>
      <c r="D616" s="30" t="s">
        <v>72</v>
      </c>
      <c r="E616" s="47" t="s">
        <v>22</v>
      </c>
      <c r="F616" s="47" t="s">
        <v>169</v>
      </c>
      <c r="G616" s="13">
        <f>(C616-VLOOKUP(E616,Riders!$A$2:$C$2000,2,FALSE))/365</f>
        <v>21.813698630136987</v>
      </c>
      <c r="H616" s="47">
        <v>6</v>
      </c>
      <c r="I616" s="16">
        <v>5.3630000000000004</v>
      </c>
      <c r="J616" s="116">
        <v>5.4419702863317125</v>
      </c>
      <c r="K616" s="35">
        <f t="shared" si="22"/>
        <v>7.8970286331712103E-2</v>
      </c>
      <c r="L616" s="116">
        <v>10.804970286331713</v>
      </c>
      <c r="M616" s="116">
        <v>66.635999999999996</v>
      </c>
    </row>
    <row r="617" spans="1:13" x14ac:dyDescent="0.3">
      <c r="A617" s="30" t="s">
        <v>170</v>
      </c>
      <c r="B617" s="30">
        <v>2019</v>
      </c>
      <c r="C617" s="49">
        <v>43771</v>
      </c>
      <c r="D617" s="30" t="s">
        <v>72</v>
      </c>
      <c r="E617" s="47" t="s">
        <v>16</v>
      </c>
      <c r="F617" s="47" t="s">
        <v>17</v>
      </c>
      <c r="G617" s="13">
        <f>(C617-VLOOKUP(E617,Riders!$A$2:$C$2000,2,FALSE))/365</f>
        <v>20.531506849315068</v>
      </c>
      <c r="H617" s="47">
        <v>7</v>
      </c>
      <c r="I617" s="16">
        <v>5.34</v>
      </c>
      <c r="J617" s="116">
        <v>5.4649702863317131</v>
      </c>
      <c r="K617" s="35">
        <f t="shared" si="22"/>
        <v>0.12497028633171325</v>
      </c>
      <c r="L617" s="116">
        <v>10.804970286331713</v>
      </c>
      <c r="M617" s="116">
        <v>66.635999999999996</v>
      </c>
    </row>
    <row r="618" spans="1:13" x14ac:dyDescent="0.3">
      <c r="A618" s="30" t="s">
        <v>170</v>
      </c>
      <c r="B618" s="30">
        <v>2019</v>
      </c>
      <c r="C618" s="49">
        <v>43771</v>
      </c>
      <c r="D618" s="30" t="s">
        <v>72</v>
      </c>
      <c r="E618" s="47" t="s">
        <v>30</v>
      </c>
      <c r="F618" s="47" t="s">
        <v>31</v>
      </c>
      <c r="G618" s="13">
        <f>(C618-VLOOKUP(E618,Riders!$A$2:$C$2000,2,FALSE))/365</f>
        <v>23.545205479452054</v>
      </c>
      <c r="H618" s="47">
        <v>8</v>
      </c>
      <c r="I618" s="16">
        <v>5.3310000000000004</v>
      </c>
      <c r="J618" s="116">
        <v>5.485007691383248</v>
      </c>
      <c r="K618" s="35">
        <f t="shared" si="22"/>
        <v>0.15400769138324755</v>
      </c>
      <c r="L618" s="116">
        <v>10.816007691383248</v>
      </c>
      <c r="M618" s="116">
        <v>66.567999999999998</v>
      </c>
    </row>
    <row r="619" spans="1:13" x14ac:dyDescent="0.3">
      <c r="A619" s="30" t="s">
        <v>170</v>
      </c>
      <c r="B619" s="30">
        <v>2019</v>
      </c>
      <c r="C619" s="49">
        <v>43771</v>
      </c>
      <c r="D619" s="30" t="s">
        <v>72</v>
      </c>
      <c r="E619" s="47" t="s">
        <v>109</v>
      </c>
      <c r="F619" s="47" t="s">
        <v>118</v>
      </c>
      <c r="G619" s="13">
        <f>(C619-VLOOKUP(E619,Riders!$A$2:$C$2000,2,FALSE))/365</f>
        <v>26.756164383561643</v>
      </c>
      <c r="H619" s="47">
        <v>9</v>
      </c>
      <c r="I619" s="16">
        <v>5.3250000000000002</v>
      </c>
      <c r="J619" s="116">
        <v>5.5020676691729316</v>
      </c>
      <c r="K619" s="35">
        <f t="shared" si="22"/>
        <v>0.17706766917293137</v>
      </c>
      <c r="L619" s="116">
        <v>10.827067669172932</v>
      </c>
      <c r="M619" s="116">
        <v>66.5</v>
      </c>
    </row>
    <row r="620" spans="1:13" x14ac:dyDescent="0.3">
      <c r="A620" s="30" t="s">
        <v>170</v>
      </c>
      <c r="B620" s="30">
        <v>2019</v>
      </c>
      <c r="C620" s="49">
        <v>43771</v>
      </c>
      <c r="D620" s="30" t="s">
        <v>72</v>
      </c>
      <c r="E620" s="47" t="s">
        <v>77</v>
      </c>
      <c r="F620" s="47" t="s">
        <v>19</v>
      </c>
      <c r="G620" s="13">
        <f>(C620-VLOOKUP(E620,Riders!$A$2:$C$2000,2,FALSE))/365</f>
        <v>28.479452054794521</v>
      </c>
      <c r="H620" s="47">
        <v>10</v>
      </c>
      <c r="I620" s="16">
        <v>5.3579999999999997</v>
      </c>
      <c r="J620" s="116">
        <v>5.4729765930561411</v>
      </c>
      <c r="K620" s="35">
        <f t="shared" si="22"/>
        <v>0.1149765930561415</v>
      </c>
      <c r="L620" s="116">
        <v>10.830976593056141</v>
      </c>
      <c r="M620" s="116">
        <v>66.475999999999999</v>
      </c>
    </row>
    <row r="621" spans="1:13" x14ac:dyDescent="0.3">
      <c r="A621" s="30" t="s">
        <v>170</v>
      </c>
      <c r="B621" s="30">
        <v>2019</v>
      </c>
      <c r="C621" s="49">
        <v>43771</v>
      </c>
      <c r="D621" s="30" t="s">
        <v>72</v>
      </c>
      <c r="E621" s="47" t="s">
        <v>34</v>
      </c>
      <c r="F621" s="47" t="s">
        <v>19</v>
      </c>
      <c r="G621" s="13">
        <f>(C621-VLOOKUP(E621,Riders!$A$2:$C$2000,2,FALSE))/365</f>
        <v>32.252054794520546</v>
      </c>
      <c r="H621" s="47">
        <v>11</v>
      </c>
      <c r="I621" s="16">
        <v>5.3849999999999998</v>
      </c>
      <c r="J621" s="116">
        <v>5.4980375767102991</v>
      </c>
      <c r="K621" s="35">
        <f t="shared" si="22"/>
        <v>0.11303757671029935</v>
      </c>
      <c r="L621" s="116">
        <v>10.883037576710299</v>
      </c>
      <c r="M621" s="116">
        <v>66.158000000000001</v>
      </c>
    </row>
    <row r="622" spans="1:13" x14ac:dyDescent="0.3">
      <c r="A622" s="30" t="s">
        <v>170</v>
      </c>
      <c r="B622" s="30">
        <v>2019</v>
      </c>
      <c r="C622" s="49">
        <v>43771</v>
      </c>
      <c r="D622" s="30" t="s">
        <v>72</v>
      </c>
      <c r="E622" s="47" t="s">
        <v>24</v>
      </c>
      <c r="F622" s="47" t="s">
        <v>151</v>
      </c>
      <c r="G622" s="13">
        <f>(C622-VLOOKUP(E622,Riders!$A$2:$C$2000,2,FALSE))/365</f>
        <v>21.175342465753424</v>
      </c>
      <c r="H622" s="47">
        <v>12</v>
      </c>
      <c r="I622" s="16">
        <v>5.3789999999999996</v>
      </c>
      <c r="J622" s="116">
        <v>5.5129278712332095</v>
      </c>
      <c r="K622" s="35">
        <f t="shared" si="22"/>
        <v>0.13392787123320993</v>
      </c>
      <c r="L622" s="116">
        <v>10.891927871233209</v>
      </c>
      <c r="M622" s="116">
        <v>66.103999999999999</v>
      </c>
    </row>
    <row r="623" spans="1:13" x14ac:dyDescent="0.3">
      <c r="A623" s="30" t="s">
        <v>170</v>
      </c>
      <c r="B623" s="30">
        <v>2019</v>
      </c>
      <c r="C623" s="49">
        <v>43771</v>
      </c>
      <c r="D623" s="30" t="s">
        <v>72</v>
      </c>
      <c r="E623" s="47" t="s">
        <v>98</v>
      </c>
      <c r="F623" s="47" t="s">
        <v>67</v>
      </c>
      <c r="G623" s="13">
        <f>(C623-VLOOKUP(E623,Riders!$A$2:$C$2000,2,FALSE))/365</f>
        <v>28.257534246575343</v>
      </c>
      <c r="H623" s="47">
        <v>13</v>
      </c>
      <c r="I623" s="16">
        <v>5.391</v>
      </c>
      <c r="J623" s="116">
        <v>5.5369664875694387</v>
      </c>
      <c r="K623" s="35">
        <f t="shared" si="22"/>
        <v>0.14596648756943864</v>
      </c>
      <c r="L623" s="116">
        <v>10.927966487569439</v>
      </c>
      <c r="M623" s="116">
        <v>65.885999999999996</v>
      </c>
    </row>
    <row r="624" spans="1:13" x14ac:dyDescent="0.3">
      <c r="A624" s="30" t="s">
        <v>170</v>
      </c>
      <c r="B624" s="30">
        <v>2019</v>
      </c>
      <c r="C624" s="49">
        <v>43771</v>
      </c>
      <c r="D624" s="30" t="s">
        <v>72</v>
      </c>
      <c r="E624" s="47" t="s">
        <v>20</v>
      </c>
      <c r="F624" s="47" t="s">
        <v>21</v>
      </c>
      <c r="G624" s="13">
        <f>(C624-VLOOKUP(E624,Riders!$A$2:$C$2000,2,FALSE))/365</f>
        <v>24.241095890410961</v>
      </c>
      <c r="H624" s="47">
        <v>14</v>
      </c>
      <c r="I624" s="16">
        <v>5.4039999999999999</v>
      </c>
      <c r="J624" s="116">
        <v>5.5410769955763648</v>
      </c>
      <c r="K624" s="35">
        <f t="shared" si="22"/>
        <v>0.13707699557636488</v>
      </c>
      <c r="L624" s="116">
        <v>10.945076995576365</v>
      </c>
      <c r="M624" s="116">
        <v>65.783000000000001</v>
      </c>
    </row>
    <row r="625" spans="1:13" x14ac:dyDescent="0.3">
      <c r="A625" s="30" t="s">
        <v>170</v>
      </c>
      <c r="B625" s="30">
        <v>2019</v>
      </c>
      <c r="C625" s="49">
        <v>43771</v>
      </c>
      <c r="D625" s="30" t="s">
        <v>72</v>
      </c>
      <c r="E625" s="47" t="s">
        <v>129</v>
      </c>
      <c r="F625" s="47" t="s">
        <v>153</v>
      </c>
      <c r="G625" s="13">
        <f>(C625-VLOOKUP(E625,Riders!$A$2:$C$2000,2,FALSE))/365</f>
        <v>29.304109589041097</v>
      </c>
      <c r="H625" s="47">
        <v>15</v>
      </c>
      <c r="I625" s="16">
        <v>5.407</v>
      </c>
      <c r="J625" s="116">
        <v>5.5679405524053411</v>
      </c>
      <c r="K625" s="35">
        <f t="shared" si="22"/>
        <v>0.16094055240534111</v>
      </c>
      <c r="L625" s="116">
        <v>10.974940552405341</v>
      </c>
      <c r="M625" s="116">
        <v>65.603999999999999</v>
      </c>
    </row>
    <row r="626" spans="1:13" x14ac:dyDescent="0.3">
      <c r="A626" s="30" t="s">
        <v>170</v>
      </c>
      <c r="B626" s="30">
        <v>2019</v>
      </c>
      <c r="C626" s="49">
        <v>43771</v>
      </c>
      <c r="D626" s="30" t="s">
        <v>72</v>
      </c>
      <c r="E626" s="47" t="s">
        <v>119</v>
      </c>
      <c r="F626" s="47" t="s">
        <v>120</v>
      </c>
      <c r="G626" s="13" t="e">
        <f>(C626-VLOOKUP(E626,Riders!$A$2:$C$2000,2,FALSE))/365</f>
        <v>#N/A</v>
      </c>
      <c r="H626" s="47">
        <v>16</v>
      </c>
      <c r="I626" s="16">
        <v>5.4390000000000001</v>
      </c>
      <c r="J626" s="116">
        <v>5.5389526118378924</v>
      </c>
      <c r="K626" s="35">
        <f t="shared" si="22"/>
        <v>9.9952611837892391E-2</v>
      </c>
      <c r="L626" s="116">
        <v>10.977952611837893</v>
      </c>
      <c r="M626" s="116">
        <v>65.585999999999999</v>
      </c>
    </row>
    <row r="627" spans="1:13" x14ac:dyDescent="0.3">
      <c r="A627" s="30" t="s">
        <v>170</v>
      </c>
      <c r="B627" s="30">
        <v>2019</v>
      </c>
      <c r="C627" s="49">
        <v>43771</v>
      </c>
      <c r="D627" s="30" t="s">
        <v>72</v>
      </c>
      <c r="E627" s="47" t="s">
        <v>82</v>
      </c>
      <c r="F627" s="47" t="s">
        <v>67</v>
      </c>
      <c r="G627" s="13">
        <f>(C627-VLOOKUP(E627,Riders!$A$2:$C$2000,2,FALSE))/365</f>
        <v>27.175342465753424</v>
      </c>
      <c r="H627" s="47">
        <v>17</v>
      </c>
      <c r="I627" s="16">
        <v>5.4420000000000002</v>
      </c>
      <c r="J627" s="116">
        <v>5.5399712638418599</v>
      </c>
      <c r="K627" s="35">
        <f t="shared" si="22"/>
        <v>9.7971263841859724E-2</v>
      </c>
      <c r="L627" s="116">
        <v>10.98197126384186</v>
      </c>
      <c r="M627" s="116">
        <v>65.561999999999998</v>
      </c>
    </row>
    <row r="628" spans="1:13" x14ac:dyDescent="0.3">
      <c r="A628" s="30" t="s">
        <v>170</v>
      </c>
      <c r="B628" s="30">
        <v>2019</v>
      </c>
      <c r="C628" s="49">
        <v>43771</v>
      </c>
      <c r="D628" s="30" t="s">
        <v>72</v>
      </c>
      <c r="E628" s="47" t="s">
        <v>52</v>
      </c>
      <c r="F628" s="47" t="s">
        <v>53</v>
      </c>
      <c r="G628" s="13">
        <f>(C628-VLOOKUP(E628,Riders!$A$2:$C$2000,2,FALSE))/365</f>
        <v>22.646575342465752</v>
      </c>
      <c r="H628" s="47">
        <v>18</v>
      </c>
      <c r="I628" s="16">
        <v>5.3940000000000001</v>
      </c>
      <c r="J628" s="116">
        <v>5.5909871841816194</v>
      </c>
      <c r="K628" s="35">
        <f t="shared" si="22"/>
        <v>0.19698718418161931</v>
      </c>
      <c r="L628" s="116">
        <v>10.98498718418162</v>
      </c>
      <c r="M628" s="116">
        <v>65.543999999999997</v>
      </c>
    </row>
    <row r="629" spans="1:13" x14ac:dyDescent="0.3">
      <c r="A629" s="30" t="s">
        <v>170</v>
      </c>
      <c r="B629" s="30">
        <v>2019</v>
      </c>
      <c r="C629" s="49">
        <v>43771</v>
      </c>
      <c r="D629" s="30" t="s">
        <v>72</v>
      </c>
      <c r="E629" s="47" t="s">
        <v>121</v>
      </c>
      <c r="F629" s="47" t="s">
        <v>120</v>
      </c>
      <c r="G629" s="13">
        <f>(C629-VLOOKUP(E629,Riders!$A$2:$C$2000,2,FALSE))/365</f>
        <v>23.663013698630138</v>
      </c>
      <c r="H629" s="47">
        <v>19</v>
      </c>
      <c r="I629" s="16">
        <v>5.4550000000000001</v>
      </c>
      <c r="J629" s="116">
        <v>5.6059272744031716</v>
      </c>
      <c r="K629" s="35">
        <f t="shared" si="22"/>
        <v>0.15092727440317155</v>
      </c>
      <c r="L629" s="116">
        <v>11.060927274403172</v>
      </c>
      <c r="M629" s="116">
        <v>65.093999999999994</v>
      </c>
    </row>
    <row r="630" spans="1:13" x14ac:dyDescent="0.3">
      <c r="A630" s="30" t="s">
        <v>170</v>
      </c>
      <c r="B630" s="30">
        <v>2019</v>
      </c>
      <c r="C630" s="49">
        <v>43771</v>
      </c>
      <c r="D630" s="30" t="s">
        <v>72</v>
      </c>
      <c r="E630" s="47" t="s">
        <v>164</v>
      </c>
      <c r="F630" s="47" t="s">
        <v>118</v>
      </c>
      <c r="G630" s="13">
        <f>(C630-VLOOKUP(E630,Riders!$A$2:$C$2000,2,FALSE))/365</f>
        <v>26.909589041095892</v>
      </c>
      <c r="H630" s="47">
        <v>20</v>
      </c>
      <c r="I630" s="16">
        <v>5.4550000000000001</v>
      </c>
      <c r="J630" s="116">
        <v>5.629938340030483</v>
      </c>
      <c r="K630" s="35">
        <f t="shared" si="22"/>
        <v>0.17493834003048292</v>
      </c>
      <c r="L630" s="116">
        <v>11.084938340030483</v>
      </c>
      <c r="M630" s="116">
        <v>64.953000000000003</v>
      </c>
    </row>
    <row r="631" spans="1:13" x14ac:dyDescent="0.3">
      <c r="A631" s="30" t="s">
        <v>170</v>
      </c>
      <c r="B631" s="30">
        <v>2019</v>
      </c>
      <c r="C631" s="49">
        <v>43771</v>
      </c>
      <c r="D631" s="30" t="s">
        <v>72</v>
      </c>
      <c r="E631" s="47" t="s">
        <v>139</v>
      </c>
      <c r="F631" s="47" t="s">
        <v>61</v>
      </c>
      <c r="G631" s="13">
        <f>(C631-VLOOKUP(E631,Riders!$A$2:$C$2000,2,FALSE))/365</f>
        <v>27.397260273972602</v>
      </c>
      <c r="H631" s="47">
        <v>21</v>
      </c>
      <c r="I631" s="16">
        <v>5.4880000000000004</v>
      </c>
      <c r="J631" s="116">
        <v>5.6010357159358675</v>
      </c>
      <c r="K631" s="35">
        <f t="shared" si="22"/>
        <v>0.11303571593586703</v>
      </c>
      <c r="L631" s="116">
        <v>11.089035715935868</v>
      </c>
      <c r="M631" s="116">
        <v>64.929000000000002</v>
      </c>
    </row>
    <row r="632" spans="1:13" x14ac:dyDescent="0.3">
      <c r="A632" s="30" t="s">
        <v>170</v>
      </c>
      <c r="B632" s="30">
        <v>2019</v>
      </c>
      <c r="C632" s="49">
        <v>43771</v>
      </c>
      <c r="D632" s="30" t="s">
        <v>72</v>
      </c>
      <c r="E632" s="47" t="s">
        <v>100</v>
      </c>
      <c r="F632" s="47" t="s">
        <v>47</v>
      </c>
      <c r="G632" s="13">
        <f>(C632-VLOOKUP(E632,Riders!$A$2:$C$2000,2,FALSE))/365</f>
        <v>25.720547945205478</v>
      </c>
      <c r="H632" s="47">
        <v>22</v>
      </c>
      <c r="I632" s="16">
        <v>5.4610000000000003</v>
      </c>
      <c r="J632" s="116">
        <v>5.6519975767491388</v>
      </c>
      <c r="K632" s="35">
        <f t="shared" si="22"/>
        <v>0.19099757674913853</v>
      </c>
      <c r="L632" s="116">
        <v>11.112997576749139</v>
      </c>
      <c r="M632" s="116">
        <v>64.789000000000001</v>
      </c>
    </row>
    <row r="633" spans="1:13" x14ac:dyDescent="0.3">
      <c r="A633" s="30" t="s">
        <v>170</v>
      </c>
      <c r="B633" s="30">
        <v>2019</v>
      </c>
      <c r="C633" s="49">
        <v>43771</v>
      </c>
      <c r="D633" s="30" t="s">
        <v>72</v>
      </c>
      <c r="E633" s="47" t="s">
        <v>39</v>
      </c>
      <c r="F633" s="47" t="s">
        <v>40</v>
      </c>
      <c r="G633" s="13">
        <f>(C633-VLOOKUP(E633,Riders!$A$2:$C$2000,2,FALSE))/365</f>
        <v>25.227397260273971</v>
      </c>
      <c r="H633" s="47">
        <v>23</v>
      </c>
      <c r="I633" s="16">
        <v>5.4960000000000004</v>
      </c>
      <c r="J633" s="116">
        <v>5.6279860950173823</v>
      </c>
      <c r="K633" s="35">
        <f t="shared" si="22"/>
        <v>0.1319860950173819</v>
      </c>
      <c r="L633" s="116">
        <v>11.123986095017383</v>
      </c>
      <c r="M633" s="116">
        <v>64.724999999999994</v>
      </c>
    </row>
    <row r="634" spans="1:13" x14ac:dyDescent="0.3">
      <c r="A634" s="30" t="s">
        <v>170</v>
      </c>
      <c r="B634" s="30">
        <v>2019</v>
      </c>
      <c r="C634" s="49">
        <v>43771</v>
      </c>
      <c r="D634" s="30" t="s">
        <v>72</v>
      </c>
      <c r="E634" s="47" t="s">
        <v>167</v>
      </c>
      <c r="F634" s="47" t="s">
        <v>59</v>
      </c>
      <c r="G634" s="13">
        <f>(C634-VLOOKUP(E634,Riders!$A$2:$C$2000,2,FALSE))/365</f>
        <v>30.663013698630138</v>
      </c>
      <c r="H634" s="47">
        <v>24</v>
      </c>
      <c r="I634" s="16">
        <v>5.5</v>
      </c>
      <c r="J634" s="116">
        <v>5.6679851093531877</v>
      </c>
      <c r="K634" s="35">
        <f t="shared" si="22"/>
        <v>0.16798510935318767</v>
      </c>
      <c r="L634" s="116">
        <v>11.167985109353188</v>
      </c>
      <c r="M634" s="116">
        <v>64.47</v>
      </c>
    </row>
    <row r="635" spans="1:13" x14ac:dyDescent="0.3">
      <c r="A635" s="30" t="s">
        <v>170</v>
      </c>
      <c r="B635" s="30">
        <v>2019</v>
      </c>
      <c r="C635" s="49">
        <v>43771</v>
      </c>
      <c r="D635" s="30" t="s">
        <v>72</v>
      </c>
      <c r="E635" s="47" t="s">
        <v>144</v>
      </c>
      <c r="F635" s="47" t="s">
        <v>145</v>
      </c>
      <c r="G635" s="13">
        <f>(C635-VLOOKUP(E635,Riders!$A$2:$C$2000,2,FALSE))/365</f>
        <v>21.542465753424658</v>
      </c>
      <c r="H635" s="47">
        <v>25</v>
      </c>
      <c r="I635" s="16"/>
      <c r="J635" s="116"/>
      <c r="K635" s="35">
        <f t="shared" si="22"/>
        <v>0</v>
      </c>
      <c r="L635" s="116">
        <v>11.19402985074627</v>
      </c>
      <c r="M635" s="116">
        <v>64.319999999999993</v>
      </c>
    </row>
    <row r="636" spans="1:13" x14ac:dyDescent="0.3">
      <c r="A636" s="30" t="s">
        <v>170</v>
      </c>
      <c r="B636" s="30">
        <v>2019</v>
      </c>
      <c r="C636" s="49">
        <v>43771</v>
      </c>
      <c r="D636" s="30" t="s">
        <v>72</v>
      </c>
      <c r="E636" s="47" t="s">
        <v>116</v>
      </c>
      <c r="F636" s="47" t="s">
        <v>21</v>
      </c>
      <c r="G636" s="13">
        <f>(C636-VLOOKUP(E636,Riders!$A$2:$C$2000,2,FALSE))/365</f>
        <v>28.610958904109587</v>
      </c>
      <c r="H636" s="47">
        <v>26</v>
      </c>
      <c r="I636" s="16">
        <v>5.5659999999999998</v>
      </c>
      <c r="J636" s="116">
        <v>5.7330803804023729</v>
      </c>
      <c r="K636" s="35">
        <f t="shared" si="22"/>
        <v>0.16708038040237305</v>
      </c>
      <c r="L636" s="116">
        <v>11.299080380402373</v>
      </c>
      <c r="M636" s="116">
        <v>63.722000000000001</v>
      </c>
    </row>
    <row r="637" spans="1:13" x14ac:dyDescent="0.3">
      <c r="A637" s="30" t="s">
        <v>170</v>
      </c>
      <c r="B637" s="30">
        <v>2019</v>
      </c>
      <c r="C637" s="49">
        <v>43771</v>
      </c>
      <c r="D637" s="30" t="s">
        <v>72</v>
      </c>
      <c r="E637" s="47" t="s">
        <v>146</v>
      </c>
      <c r="F637" s="47" t="s">
        <v>56</v>
      </c>
      <c r="G637" s="13">
        <f>(C637-VLOOKUP(E637,Riders!$A$2:$C$2000,2,FALSE))/365</f>
        <v>29.583561643835615</v>
      </c>
      <c r="H637" s="47">
        <v>27</v>
      </c>
      <c r="I637" s="16">
        <v>5.5650000000000004</v>
      </c>
      <c r="J637" s="116">
        <v>5.7570008491500628</v>
      </c>
      <c r="K637" s="35">
        <f t="shared" si="22"/>
        <v>0.19200084915006244</v>
      </c>
      <c r="L637" s="116">
        <v>11.322000849150063</v>
      </c>
      <c r="M637" s="116">
        <v>63.593000000000004</v>
      </c>
    </row>
    <row r="638" spans="1:13" x14ac:dyDescent="0.3">
      <c r="A638" s="30" t="s">
        <v>170</v>
      </c>
      <c r="B638" s="30">
        <v>2019</v>
      </c>
      <c r="C638" s="49">
        <v>43771</v>
      </c>
      <c r="D638" s="30" t="s">
        <v>72</v>
      </c>
      <c r="E638" s="47" t="s">
        <v>147</v>
      </c>
      <c r="F638" s="47" t="s">
        <v>31</v>
      </c>
      <c r="G638" s="13">
        <f>(C638-VLOOKUP(E638,Riders!$A$2:$C$2000,2,FALSE))/365</f>
        <v>31.317808219178083</v>
      </c>
      <c r="H638" s="47">
        <v>28</v>
      </c>
      <c r="I638" s="16">
        <v>5.5830000000000002</v>
      </c>
      <c r="J638" s="116">
        <v>5.7869170943545196</v>
      </c>
      <c r="K638" s="35">
        <f t="shared" si="22"/>
        <v>0.20391709435451943</v>
      </c>
      <c r="L638" s="116">
        <v>11.36991709435452</v>
      </c>
      <c r="M638" s="116">
        <v>63.325000000000003</v>
      </c>
    </row>
    <row r="639" spans="1:13" x14ac:dyDescent="0.3">
      <c r="A639" s="30" t="s">
        <v>170</v>
      </c>
      <c r="B639" s="30">
        <v>2019</v>
      </c>
      <c r="C639" s="49">
        <v>43771</v>
      </c>
      <c r="D639" s="30" t="s">
        <v>72</v>
      </c>
      <c r="E639" s="47" t="s">
        <v>60</v>
      </c>
      <c r="F639" s="47" t="s">
        <v>61</v>
      </c>
      <c r="G639" s="13">
        <f>(C639-VLOOKUP(E639,Riders!$A$2:$C$2000,2,FALSE))/365</f>
        <v>31.295890410958904</v>
      </c>
      <c r="H639" s="47">
        <v>29</v>
      </c>
      <c r="I639" s="16">
        <v>5.5979999999999999</v>
      </c>
      <c r="J639" s="116">
        <v>5.8469213161659512</v>
      </c>
      <c r="K639" s="35">
        <f t="shared" si="22"/>
        <v>0.24892131616595137</v>
      </c>
      <c r="L639" s="116">
        <v>11.444921316165951</v>
      </c>
      <c r="M639" s="116">
        <v>62.91</v>
      </c>
    </row>
    <row r="640" spans="1:13" x14ac:dyDescent="0.3">
      <c r="A640" s="30" t="s">
        <v>170</v>
      </c>
      <c r="B640" s="30">
        <v>2019</v>
      </c>
      <c r="C640" s="49">
        <v>43771</v>
      </c>
      <c r="D640" s="30" t="s">
        <v>72</v>
      </c>
      <c r="E640" t="s">
        <v>168</v>
      </c>
      <c r="F640" s="47" t="s">
        <v>153</v>
      </c>
      <c r="G640" s="13">
        <f>(C640-VLOOKUP(E640,Riders!$A$2:$C$2000,2,FALSE))/365</f>
        <v>21.424657534246574</v>
      </c>
      <c r="H640" s="47">
        <v>30</v>
      </c>
      <c r="I640" s="16">
        <v>5.6219999999999999</v>
      </c>
      <c r="J640" s="116">
        <v>5.8369467318129011</v>
      </c>
      <c r="K640" s="35">
        <f t="shared" si="22"/>
        <v>0.21494673181290125</v>
      </c>
      <c r="L640" s="116">
        <v>11.458946731812901</v>
      </c>
      <c r="M640" s="116">
        <v>62.832999999999998</v>
      </c>
    </row>
    <row r="641" spans="1:13" x14ac:dyDescent="0.3">
      <c r="A641" s="30" t="s">
        <v>170</v>
      </c>
      <c r="B641" s="30">
        <v>2019</v>
      </c>
      <c r="C641" s="49">
        <v>43771</v>
      </c>
      <c r="D641" s="30" t="s">
        <v>72</v>
      </c>
      <c r="E641" s="47" t="s">
        <v>157</v>
      </c>
      <c r="F641" s="47" t="s">
        <v>158</v>
      </c>
      <c r="G641" s="13">
        <f>(C641-VLOOKUP(E641,Riders!$A$2:$C$2000,2,FALSE))/365</f>
        <v>22.61917808219178</v>
      </c>
      <c r="H641" s="47">
        <v>31</v>
      </c>
      <c r="I641" s="16">
        <v>5.6539999999999999</v>
      </c>
      <c r="J641" s="116">
        <v>5.8089603094999287</v>
      </c>
      <c r="K641" s="35">
        <f t="shared" si="22"/>
        <v>0.15496030949992878</v>
      </c>
      <c r="L641" s="116">
        <v>11.462960309499929</v>
      </c>
      <c r="M641" s="116">
        <v>62.811</v>
      </c>
    </row>
    <row r="642" spans="1:13" x14ac:dyDescent="0.3">
      <c r="A642" s="30" t="s">
        <v>170</v>
      </c>
      <c r="B642" s="30">
        <v>2019</v>
      </c>
      <c r="C642" s="49">
        <v>43771</v>
      </c>
      <c r="D642" s="30" t="s">
        <v>72</v>
      </c>
      <c r="E642" s="47" t="s">
        <v>155</v>
      </c>
      <c r="F642" s="47" t="s">
        <v>156</v>
      </c>
      <c r="G642" s="13">
        <f>(C642-VLOOKUP(E642,Riders!$A$2:$C$2000,2,FALSE))/365</f>
        <v>21.032876712328768</v>
      </c>
      <c r="H642" s="47">
        <v>32</v>
      </c>
      <c r="I642" s="16">
        <v>5.6379999999999999</v>
      </c>
      <c r="J642" s="116">
        <v>5.8370179297155165</v>
      </c>
      <c r="K642" s="35">
        <f t="shared" si="22"/>
        <v>0.19901792971551657</v>
      </c>
      <c r="L642" s="116">
        <v>11.475017929715516</v>
      </c>
      <c r="M642" s="116">
        <v>62.744999999999997</v>
      </c>
    </row>
    <row r="643" spans="1:13" x14ac:dyDescent="0.3">
      <c r="A643" s="30" t="s">
        <v>170</v>
      </c>
      <c r="B643" s="30">
        <v>2019</v>
      </c>
      <c r="C643" s="49">
        <v>43771</v>
      </c>
      <c r="D643" s="30" t="s">
        <v>72</v>
      </c>
      <c r="E643" s="47" t="s">
        <v>166</v>
      </c>
      <c r="F643" s="47" t="s">
        <v>49</v>
      </c>
      <c r="G643" s="13" t="e">
        <f>(C643-VLOOKUP(E643,Riders!$A$2:$C$2000,2,FALSE))/365</f>
        <v>#N/A</v>
      </c>
      <c r="H643" s="47">
        <v>33</v>
      </c>
      <c r="I643" s="16">
        <v>5.6180000000000003</v>
      </c>
      <c r="J643" s="116">
        <v>5.8610427753774523</v>
      </c>
      <c r="K643" s="35">
        <f t="shared" si="22"/>
        <v>0.243042775377452</v>
      </c>
      <c r="L643" s="116">
        <v>11.479042775377453</v>
      </c>
      <c r="M643" s="116">
        <v>62.722999999999999</v>
      </c>
    </row>
    <row r="644" spans="1:13" x14ac:dyDescent="0.3">
      <c r="A644" s="30" t="s">
        <v>170</v>
      </c>
      <c r="B644" s="30">
        <v>2019</v>
      </c>
      <c r="C644" s="49">
        <v>43771</v>
      </c>
      <c r="D644" s="30" t="s">
        <v>72</v>
      </c>
      <c r="E644" s="47" t="s">
        <v>141</v>
      </c>
      <c r="F644" s="47" t="s">
        <v>142</v>
      </c>
      <c r="G644" s="13">
        <f>(C644-VLOOKUP(E644,Riders!$A$2:$C$2000,2,FALSE))/365</f>
        <v>31.934246575342467</v>
      </c>
      <c r="H644" s="47">
        <v>34</v>
      </c>
      <c r="I644" s="16">
        <v>5.6340000000000003</v>
      </c>
      <c r="J644" s="116">
        <v>5.8690674846625761</v>
      </c>
      <c r="K644" s="35">
        <f t="shared" si="22"/>
        <v>0.23506748466257577</v>
      </c>
      <c r="L644" s="116">
        <v>11.503067484662576</v>
      </c>
      <c r="M644" s="116">
        <v>62.591999999999999</v>
      </c>
    </row>
    <row r="645" spans="1:13" x14ac:dyDescent="0.3">
      <c r="A645" s="30" t="s">
        <v>170</v>
      </c>
      <c r="B645" s="30">
        <v>2019</v>
      </c>
      <c r="C645" s="49">
        <v>43771</v>
      </c>
      <c r="D645" s="30" t="s">
        <v>72</v>
      </c>
      <c r="E645" s="47" t="s">
        <v>99</v>
      </c>
      <c r="F645" s="47" t="s">
        <v>47</v>
      </c>
      <c r="G645" s="13">
        <f>(C645-VLOOKUP(E645,Riders!$A$2:$C$2000,2,FALSE))/365</f>
        <v>22.712328767123289</v>
      </c>
      <c r="H645" s="47">
        <v>35</v>
      </c>
      <c r="I645" s="16">
        <v>5.6829999999999998</v>
      </c>
      <c r="J645" s="116">
        <v>5.9069103391658491</v>
      </c>
      <c r="K645" s="35">
        <f t="shared" si="22"/>
        <v>0.22391033916584924</v>
      </c>
      <c r="L645" s="116">
        <v>11.589910339165849</v>
      </c>
      <c r="M645" s="116">
        <v>62.122999999999998</v>
      </c>
    </row>
    <row r="646" spans="1:13" x14ac:dyDescent="0.3">
      <c r="A646" s="1" t="s">
        <v>170</v>
      </c>
      <c r="B646" s="1">
        <v>2019</v>
      </c>
      <c r="C646" s="2">
        <v>43771</v>
      </c>
      <c r="D646" s="1" t="s">
        <v>72</v>
      </c>
      <c r="E646" s="1" t="s">
        <v>148</v>
      </c>
      <c r="F646" s="1" t="s">
        <v>63</v>
      </c>
      <c r="G646" s="13" t="e">
        <f>(C646-VLOOKUP(E646,Riders!$A$2:$C$2000,2,FALSE))/365</f>
        <v>#N/A</v>
      </c>
      <c r="H646" s="47">
        <v>36</v>
      </c>
      <c r="I646" s="36">
        <v>5.69</v>
      </c>
      <c r="J646" s="115">
        <v>5.9210304789550081</v>
      </c>
      <c r="K646" s="35">
        <f t="shared" si="22"/>
        <v>0.23103047895500772</v>
      </c>
      <c r="L646" s="115">
        <v>11.611030478955009</v>
      </c>
      <c r="M646" s="115">
        <v>62.01</v>
      </c>
    </row>
    <row r="647" spans="1:13" x14ac:dyDescent="0.3">
      <c r="A647" s="1" t="s">
        <v>170</v>
      </c>
      <c r="B647" s="1">
        <v>2019</v>
      </c>
      <c r="C647" s="2">
        <v>43771</v>
      </c>
      <c r="D647" s="1" t="s">
        <v>72</v>
      </c>
      <c r="E647" s="1" t="s">
        <v>171</v>
      </c>
      <c r="F647" s="1" t="s">
        <v>172</v>
      </c>
      <c r="G647" s="13">
        <f>(C647-VLOOKUP(E647,Riders!$A$2:$C$2000,2,FALSE))/365</f>
        <v>18.515068493150686</v>
      </c>
      <c r="H647" s="47">
        <v>37</v>
      </c>
      <c r="I647" s="36">
        <v>5.69</v>
      </c>
      <c r="J647" s="115">
        <v>5.9240271639190878</v>
      </c>
      <c r="K647" s="35">
        <f t="shared" si="22"/>
        <v>0.2340271639190874</v>
      </c>
      <c r="L647" s="115">
        <v>11.614027163919088</v>
      </c>
      <c r="M647" s="115">
        <v>61.994</v>
      </c>
    </row>
    <row r="648" spans="1:13" x14ac:dyDescent="0.3">
      <c r="A648" s="1" t="s">
        <v>170</v>
      </c>
      <c r="B648" s="1">
        <v>2019</v>
      </c>
      <c r="C648" s="2">
        <v>43771</v>
      </c>
      <c r="D648" s="1" t="s">
        <v>72</v>
      </c>
      <c r="E648" s="1" t="s">
        <v>58</v>
      </c>
      <c r="F648" s="1" t="s">
        <v>130</v>
      </c>
      <c r="G648" s="13">
        <f>(C648-VLOOKUP(E648,Riders!$A$2:$C$2000,2,FALSE))/365</f>
        <v>21.797260273972604</v>
      </c>
      <c r="H648" s="47">
        <v>38</v>
      </c>
      <c r="I648" s="36">
        <v>5.7510000000000003</v>
      </c>
      <c r="J648" s="115">
        <v>6.0160131398313395</v>
      </c>
      <c r="K648" s="35">
        <f t="shared" si="22"/>
        <v>0.26501313983133912</v>
      </c>
      <c r="L648" s="115">
        <v>11.76701313983134</v>
      </c>
      <c r="M648" s="115">
        <v>61.188000000000002</v>
      </c>
    </row>
    <row r="649" spans="1:13" x14ac:dyDescent="0.3">
      <c r="A649" s="4" t="s">
        <v>173</v>
      </c>
      <c r="B649" s="4">
        <v>2019</v>
      </c>
      <c r="C649" s="5">
        <v>43524</v>
      </c>
      <c r="D649" s="4" t="s">
        <v>13</v>
      </c>
      <c r="E649" s="4" t="s">
        <v>132</v>
      </c>
      <c r="F649" s="4" t="s">
        <v>36</v>
      </c>
      <c r="G649" s="13">
        <f>(C649-VLOOKUP(E649,Riders!$A$2:$C$2000,2,FALSE))/365</f>
        <v>28.271232876712329</v>
      </c>
      <c r="H649" s="51">
        <v>1</v>
      </c>
      <c r="I649" s="4">
        <v>5.234</v>
      </c>
      <c r="J649" s="55">
        <v>5.3120510897586115</v>
      </c>
      <c r="K649" s="35">
        <f t="shared" si="22"/>
        <v>7.8051089758611525E-2</v>
      </c>
      <c r="L649" s="55">
        <v>10.546051089758611</v>
      </c>
      <c r="M649" s="55">
        <v>68.272000000000006</v>
      </c>
    </row>
    <row r="650" spans="1:13" x14ac:dyDescent="0.3">
      <c r="A650" s="4" t="s">
        <v>173</v>
      </c>
      <c r="B650" s="4">
        <v>2019</v>
      </c>
      <c r="C650" s="5">
        <v>43524</v>
      </c>
      <c r="D650" s="4" t="s">
        <v>13</v>
      </c>
      <c r="E650" s="4" t="s">
        <v>79</v>
      </c>
      <c r="F650" s="4" t="s">
        <v>65</v>
      </c>
      <c r="G650" s="13">
        <f>(C650-VLOOKUP(E650,Riders!$A$2:$C$2000,2,FALSE))/365</f>
        <v>31.82191780821918</v>
      </c>
      <c r="H650" s="51">
        <v>2</v>
      </c>
      <c r="I650" s="4">
        <v>5.2480000000000002</v>
      </c>
      <c r="J650" s="55">
        <v>5.4139280319857841</v>
      </c>
      <c r="K650" s="35">
        <f t="shared" si="22"/>
        <v>0.16592803198578387</v>
      </c>
      <c r="L650" s="55">
        <v>10.661928031985784</v>
      </c>
      <c r="M650" s="55">
        <v>67.53</v>
      </c>
    </row>
    <row r="651" spans="1:13" x14ac:dyDescent="0.3">
      <c r="A651" s="4" t="s">
        <v>173</v>
      </c>
      <c r="B651" s="4">
        <v>2019</v>
      </c>
      <c r="C651" s="5">
        <v>43524</v>
      </c>
      <c r="D651" s="4" t="s">
        <v>13</v>
      </c>
      <c r="E651" s="4" t="s">
        <v>16</v>
      </c>
      <c r="F651" s="4" t="s">
        <v>17</v>
      </c>
      <c r="G651" s="13">
        <f>(C651-VLOOKUP(E651,Riders!$A$2:$C$2000,2,FALSE))/365</f>
        <v>19.854794520547944</v>
      </c>
      <c r="H651" s="51">
        <v>3</v>
      </c>
      <c r="I651" s="4">
        <v>5.2839999999999998</v>
      </c>
      <c r="J651" s="55">
        <v>5.4010290870236259</v>
      </c>
      <c r="K651" s="35">
        <f t="shared" si="22"/>
        <v>0.11702908702362613</v>
      </c>
      <c r="L651" s="55">
        <v>10.685029087023626</v>
      </c>
      <c r="M651" s="55">
        <v>67.384</v>
      </c>
    </row>
    <row r="652" spans="1:13" x14ac:dyDescent="0.3">
      <c r="A652" s="4" t="s">
        <v>173</v>
      </c>
      <c r="B652" s="4">
        <v>2019</v>
      </c>
      <c r="C652" s="5">
        <v>43524</v>
      </c>
      <c r="D652" s="4" t="s">
        <v>13</v>
      </c>
      <c r="E652" s="4" t="s">
        <v>14</v>
      </c>
      <c r="F652" s="4" t="s">
        <v>15</v>
      </c>
      <c r="G652" s="13">
        <f>(C652-VLOOKUP(E652,Riders!$A$2:$C$2000,2,FALSE))/365</f>
        <v>19.156164383561645</v>
      </c>
      <c r="H652" s="51">
        <v>4</v>
      </c>
      <c r="I652" s="4">
        <v>5.2859999999999996</v>
      </c>
      <c r="J652" s="55">
        <v>5.4260540363614727</v>
      </c>
      <c r="K652" s="35">
        <f t="shared" si="22"/>
        <v>0.14005403636147307</v>
      </c>
      <c r="L652" s="55">
        <v>10.712054036361472</v>
      </c>
      <c r="M652" s="55">
        <v>67.213999999999999</v>
      </c>
    </row>
    <row r="653" spans="1:13" x14ac:dyDescent="0.3">
      <c r="A653" s="4" t="s">
        <v>173</v>
      </c>
      <c r="B653" s="4">
        <v>2019</v>
      </c>
      <c r="C653" s="5">
        <v>43524</v>
      </c>
      <c r="D653" s="4" t="s">
        <v>13</v>
      </c>
      <c r="E653" s="4" t="s">
        <v>111</v>
      </c>
      <c r="F653" s="4" t="s">
        <v>118</v>
      </c>
      <c r="G653" s="13">
        <f>(C653-VLOOKUP(E653,Riders!$A$2:$C$2000,2,FALSE))/365</f>
        <v>24.358904109589041</v>
      </c>
      <c r="H653" s="51">
        <v>5</v>
      </c>
      <c r="I653" s="4">
        <v>5.2729999999999997</v>
      </c>
      <c r="J653" s="55">
        <v>5.4550150192210261</v>
      </c>
      <c r="K653" s="35">
        <f t="shared" si="22"/>
        <v>0.18201501922102636</v>
      </c>
      <c r="L653" s="55">
        <v>10.728015019221026</v>
      </c>
      <c r="M653" s="55">
        <v>67.114000000000004</v>
      </c>
    </row>
    <row r="654" spans="1:13" x14ac:dyDescent="0.3">
      <c r="A654" s="4" t="s">
        <v>173</v>
      </c>
      <c r="B654" s="4">
        <v>2019</v>
      </c>
      <c r="C654" s="5">
        <v>43524</v>
      </c>
      <c r="D654" s="4" t="s">
        <v>13</v>
      </c>
      <c r="E654" s="4" t="s">
        <v>136</v>
      </c>
      <c r="F654" s="4" t="s">
        <v>36</v>
      </c>
      <c r="G654" s="13">
        <f>(C654-VLOOKUP(E654,Riders!$A$2:$C$2000,2,FALSE))/365</f>
        <v>31.12876712328767</v>
      </c>
      <c r="H654" s="51">
        <v>6</v>
      </c>
      <c r="I654" s="4">
        <v>5.3090000000000002</v>
      </c>
      <c r="J654" s="55">
        <v>5.4329398152983126</v>
      </c>
      <c r="K654" s="35">
        <f t="shared" si="22"/>
        <v>0.12393981529831244</v>
      </c>
      <c r="L654" s="55">
        <v>10.741939815298313</v>
      </c>
      <c r="M654" s="55">
        <v>67.027000000000001</v>
      </c>
    </row>
    <row r="655" spans="1:13" x14ac:dyDescent="0.3">
      <c r="A655" s="4" t="s">
        <v>173</v>
      </c>
      <c r="B655" s="4">
        <v>2019</v>
      </c>
      <c r="C655" s="5">
        <v>43524</v>
      </c>
      <c r="D655" s="4" t="s">
        <v>13</v>
      </c>
      <c r="E655" s="4" t="s">
        <v>23</v>
      </c>
      <c r="F655" s="4" t="s">
        <v>15</v>
      </c>
      <c r="G655" s="13">
        <f>(C655-VLOOKUP(E655,Riders!$A$2:$C$2000,2,FALSE))/365</f>
        <v>21.463013698630139</v>
      </c>
      <c r="H655" s="51">
        <v>7</v>
      </c>
      <c r="I655" s="4">
        <v>5.3460000000000001</v>
      </c>
      <c r="J655" s="55">
        <v>5.4200331653632787</v>
      </c>
      <c r="K655" s="35">
        <f t="shared" si="22"/>
        <v>7.4033165363278641E-2</v>
      </c>
      <c r="L655" s="55">
        <v>10.766033165363279</v>
      </c>
      <c r="M655" s="55">
        <v>66.876999999999995</v>
      </c>
    </row>
    <row r="656" spans="1:13" x14ac:dyDescent="0.3">
      <c r="A656" s="4" t="s">
        <v>173</v>
      </c>
      <c r="B656" s="4">
        <v>2019</v>
      </c>
      <c r="C656" s="5">
        <v>43524</v>
      </c>
      <c r="D656" s="4" t="s">
        <v>13</v>
      </c>
      <c r="E656" s="4" t="s">
        <v>30</v>
      </c>
      <c r="F656" s="4" t="s">
        <v>31</v>
      </c>
      <c r="G656" s="13">
        <f>(C656-VLOOKUP(E656,Riders!$A$2:$C$2000,2,FALSE))/365</f>
        <v>22.86849315068493</v>
      </c>
      <c r="H656" s="51">
        <v>8</v>
      </c>
      <c r="I656" s="4">
        <v>5.3209999999999997</v>
      </c>
      <c r="J656" s="55">
        <v>5.4619629185886289</v>
      </c>
      <c r="K656" s="35">
        <f t="shared" si="22"/>
        <v>0.14096291858862919</v>
      </c>
      <c r="L656" s="55">
        <v>10.782962918588629</v>
      </c>
      <c r="M656" s="55">
        <v>66.772000000000006</v>
      </c>
    </row>
    <row r="657" spans="1:13" x14ac:dyDescent="0.3">
      <c r="A657" s="4" t="s">
        <v>173</v>
      </c>
      <c r="B657" s="4">
        <v>2019</v>
      </c>
      <c r="C657" s="5">
        <v>43524</v>
      </c>
      <c r="D657" s="4" t="s">
        <v>13</v>
      </c>
      <c r="E657" s="4" t="s">
        <v>135</v>
      </c>
      <c r="F657" s="4" t="s">
        <v>29</v>
      </c>
      <c r="G657" s="13">
        <f>(C657-VLOOKUP(E657,Riders!$A$2:$C$2000,2,FALSE))/365</f>
        <v>29.306849315068494</v>
      </c>
      <c r="H657" s="51">
        <v>9</v>
      </c>
      <c r="I657" s="4">
        <v>5.3570000000000002</v>
      </c>
      <c r="J657" s="55">
        <v>5.5079725357638685</v>
      </c>
      <c r="K657" s="35">
        <f t="shared" si="22"/>
        <v>0.15097253576386827</v>
      </c>
      <c r="L657" s="55">
        <v>10.864972535763869</v>
      </c>
      <c r="M657" s="55">
        <v>66.268000000000001</v>
      </c>
    </row>
    <row r="658" spans="1:13" x14ac:dyDescent="0.3">
      <c r="A658" s="4" t="s">
        <v>173</v>
      </c>
      <c r="B658" s="4">
        <v>2019</v>
      </c>
      <c r="C658" s="5">
        <v>43524</v>
      </c>
      <c r="D658" s="4" t="s">
        <v>13</v>
      </c>
      <c r="E658" s="4" t="s">
        <v>109</v>
      </c>
      <c r="F658" s="4" t="s">
        <v>118</v>
      </c>
      <c r="G658" s="13">
        <f>(C658-VLOOKUP(E658,Riders!$A$2:$C$2000,2,FALSE))/365</f>
        <v>26.079452054794519</v>
      </c>
      <c r="H658" s="51">
        <v>10</v>
      </c>
      <c r="I658" s="4">
        <v>5.3490000000000002</v>
      </c>
      <c r="J658" s="55">
        <v>5.5210575207210475</v>
      </c>
      <c r="K658" s="35">
        <f t="shared" si="22"/>
        <v>0.1720575207210473</v>
      </c>
      <c r="L658" s="55">
        <v>10.870057520721048</v>
      </c>
      <c r="M658" s="55">
        <v>66.236999999999995</v>
      </c>
    </row>
    <row r="659" spans="1:13" x14ac:dyDescent="0.3">
      <c r="A659" s="4" t="s">
        <v>173</v>
      </c>
      <c r="B659" s="4">
        <v>2019</v>
      </c>
      <c r="C659" s="5">
        <v>43524</v>
      </c>
      <c r="D659" s="4" t="s">
        <v>13</v>
      </c>
      <c r="E659" s="1" t="s">
        <v>34</v>
      </c>
      <c r="F659" s="4" t="s">
        <v>19</v>
      </c>
      <c r="G659" s="13">
        <f>(C659-VLOOKUP(E659,Riders!$A$2:$C$2000,2,FALSE))/365</f>
        <v>31.575342465753426</v>
      </c>
      <c r="H659" s="51">
        <v>11</v>
      </c>
      <c r="I659" s="4">
        <v>5.3579999999999997</v>
      </c>
      <c r="J659" s="55">
        <v>5.5279993952222553</v>
      </c>
      <c r="K659" s="35">
        <f t="shared" si="22"/>
        <v>0.1699993952222556</v>
      </c>
      <c r="L659" s="55">
        <v>10.885999395222255</v>
      </c>
      <c r="M659" s="55">
        <v>66.14</v>
      </c>
    </row>
    <row r="660" spans="1:13" x14ac:dyDescent="0.3">
      <c r="A660" s="4" t="s">
        <v>173</v>
      </c>
      <c r="B660" s="4">
        <v>2019</v>
      </c>
      <c r="C660" s="5">
        <v>43524</v>
      </c>
      <c r="D660" s="4" t="s">
        <v>13</v>
      </c>
      <c r="E660" s="4" t="s">
        <v>26</v>
      </c>
      <c r="F660" s="4" t="s">
        <v>27</v>
      </c>
      <c r="G660" s="13">
        <f>(C660-VLOOKUP(E660,Riders!$A$2:$C$2000,2,FALSE))/365</f>
        <v>20.769863013698629</v>
      </c>
      <c r="H660" s="51">
        <v>12</v>
      </c>
      <c r="I660" s="4">
        <v>5.3659999999999997</v>
      </c>
      <c r="J660" s="55">
        <v>5.5389602423324487</v>
      </c>
      <c r="K660" s="35">
        <f t="shared" si="22"/>
        <v>0.172960242332449</v>
      </c>
      <c r="L660" s="55">
        <v>10.904960242332448</v>
      </c>
      <c r="M660" s="55">
        <v>66.025000000000006</v>
      </c>
    </row>
    <row r="661" spans="1:13" x14ac:dyDescent="0.3">
      <c r="A661" s="4" t="s">
        <v>173</v>
      </c>
      <c r="B661" s="4">
        <v>2019</v>
      </c>
      <c r="C661" s="5">
        <v>43524</v>
      </c>
      <c r="D661" s="4" t="s">
        <v>13</v>
      </c>
      <c r="E661" s="4" t="s">
        <v>133</v>
      </c>
      <c r="F661" s="4" t="s">
        <v>25</v>
      </c>
      <c r="G661" s="13">
        <f>(C661-VLOOKUP(E661,Riders!$A$2:$C$2000,2,FALSE))/365</f>
        <v>26.095890410958905</v>
      </c>
      <c r="H661" s="51">
        <v>13</v>
      </c>
      <c r="I661" s="4">
        <v>5.3959999999999999</v>
      </c>
      <c r="J661" s="55">
        <v>5.5349528147203513</v>
      </c>
      <c r="K661" s="35">
        <f t="shared" si="22"/>
        <v>0.13895281472035137</v>
      </c>
      <c r="L661" s="55">
        <v>10.930952814720351</v>
      </c>
      <c r="M661" s="55">
        <v>65.867999999999995</v>
      </c>
    </row>
    <row r="662" spans="1:13" x14ac:dyDescent="0.3">
      <c r="A662" s="4" t="s">
        <v>173</v>
      </c>
      <c r="B662" s="4">
        <v>2019</v>
      </c>
      <c r="C662" s="5">
        <v>43524</v>
      </c>
      <c r="D662" s="4" t="s">
        <v>13</v>
      </c>
      <c r="E662" s="4" t="s">
        <v>119</v>
      </c>
      <c r="F662" s="4" t="s">
        <v>120</v>
      </c>
      <c r="G662" s="13" t="e">
        <f>(C662-VLOOKUP(E662,Riders!$A$2:$C$2000,2,FALSE))/365</f>
        <v>#N/A</v>
      </c>
      <c r="H662" s="51">
        <v>14</v>
      </c>
      <c r="I662" s="4">
        <v>5.3890000000000002</v>
      </c>
      <c r="J662" s="55">
        <v>5.5560769955763645</v>
      </c>
      <c r="K662" s="35">
        <f t="shared" si="22"/>
        <v>0.16707699557636424</v>
      </c>
      <c r="L662" s="55">
        <v>10.945076995576365</v>
      </c>
      <c r="M662" s="55">
        <v>65.783000000000001</v>
      </c>
    </row>
    <row r="663" spans="1:13" x14ac:dyDescent="0.3">
      <c r="A663" s="4" t="s">
        <v>173</v>
      </c>
      <c r="B663" s="4">
        <v>2019</v>
      </c>
      <c r="C663" s="5">
        <v>43524</v>
      </c>
      <c r="D663" s="4" t="s">
        <v>13</v>
      </c>
      <c r="E663" s="4" t="s">
        <v>43</v>
      </c>
      <c r="F663" s="4" t="s">
        <v>44</v>
      </c>
      <c r="G663" s="13">
        <f>(C663-VLOOKUP(E663,Riders!$A$2:$C$2000,2,FALSE))/365</f>
        <v>26.276712328767122</v>
      </c>
      <c r="H663" s="51">
        <v>15</v>
      </c>
      <c r="I663" s="4">
        <v>5.3819999999999997</v>
      </c>
      <c r="J663" s="55">
        <v>5.5869213893967089</v>
      </c>
      <c r="K663" s="35">
        <f t="shared" si="22"/>
        <v>0.20492138939670923</v>
      </c>
      <c r="L663" s="55">
        <v>10.968921389396709</v>
      </c>
      <c r="M663" s="55">
        <v>65.64</v>
      </c>
    </row>
    <row r="664" spans="1:13" x14ac:dyDescent="0.3">
      <c r="A664" s="4" t="s">
        <v>173</v>
      </c>
      <c r="B664" s="4">
        <v>2019</v>
      </c>
      <c r="C664" s="5">
        <v>43524</v>
      </c>
      <c r="D664" s="4" t="s">
        <v>13</v>
      </c>
      <c r="E664" s="4" t="s">
        <v>129</v>
      </c>
      <c r="F664" s="4" t="s">
        <v>65</v>
      </c>
      <c r="G664" s="13">
        <f>(C664-VLOOKUP(E664,Riders!$A$2:$C$2000,2,FALSE))/365</f>
        <v>28.627397260273973</v>
      </c>
      <c r="H664" s="51">
        <v>16</v>
      </c>
      <c r="I664" s="4">
        <v>5.3920000000000003</v>
      </c>
      <c r="J664" s="55">
        <v>5.5799301453780741</v>
      </c>
      <c r="K664" s="35">
        <f t="shared" si="22"/>
        <v>0.18793014537807373</v>
      </c>
      <c r="L664" s="55">
        <v>10.971930145378074</v>
      </c>
      <c r="M664" s="55">
        <v>65.622</v>
      </c>
    </row>
    <row r="665" spans="1:13" x14ac:dyDescent="0.3">
      <c r="A665" s="4" t="s">
        <v>173</v>
      </c>
      <c r="B665" s="4">
        <v>2019</v>
      </c>
      <c r="C665" s="5">
        <v>43524</v>
      </c>
      <c r="D665" s="4" t="s">
        <v>13</v>
      </c>
      <c r="E665" s="4" t="s">
        <v>82</v>
      </c>
      <c r="F665" s="4" t="s">
        <v>67</v>
      </c>
      <c r="G665" s="13">
        <f>(C665-VLOOKUP(E665,Riders!$A$2:$C$2000,2,FALSE))/365</f>
        <v>26.4986301369863</v>
      </c>
      <c r="H665" s="51">
        <v>17</v>
      </c>
      <c r="I665" s="4">
        <v>5.47</v>
      </c>
      <c r="J665" s="55">
        <v>5.5989193967438942</v>
      </c>
      <c r="K665" s="35">
        <f t="shared" si="22"/>
        <v>0.12891939674389441</v>
      </c>
      <c r="L665" s="55">
        <v>11.068919396743894</v>
      </c>
      <c r="M665" s="55">
        <v>65.046999999999997</v>
      </c>
    </row>
    <row r="666" spans="1:13" x14ac:dyDescent="0.3">
      <c r="A666" s="4" t="s">
        <v>173</v>
      </c>
      <c r="B666" s="4">
        <v>2019</v>
      </c>
      <c r="C666" s="5">
        <v>43524</v>
      </c>
      <c r="D666" s="4" t="s">
        <v>13</v>
      </c>
      <c r="E666" s="1" t="s">
        <v>18</v>
      </c>
      <c r="F666" s="4" t="s">
        <v>19</v>
      </c>
      <c r="G666" s="13">
        <f>(C666-VLOOKUP(E666,Riders!$A$2:$C$2000,2,FALSE))/365</f>
        <v>20.767123287671232</v>
      </c>
      <c r="H666" s="51">
        <v>18</v>
      </c>
      <c r="I666" s="4">
        <v>5.4340000000000002</v>
      </c>
      <c r="J666" s="55">
        <v>5.6390049367147013</v>
      </c>
      <c r="K666" s="35">
        <f t="shared" si="22"/>
        <v>0.2050049367147011</v>
      </c>
      <c r="L666" s="55">
        <v>11.073004936714701</v>
      </c>
      <c r="M666" s="55">
        <v>65.022999999999996</v>
      </c>
    </row>
    <row r="667" spans="1:13" x14ac:dyDescent="0.3">
      <c r="A667" s="4" t="s">
        <v>173</v>
      </c>
      <c r="B667" s="4">
        <v>2019</v>
      </c>
      <c r="C667" s="5">
        <v>43524</v>
      </c>
      <c r="D667" s="4" t="s">
        <v>13</v>
      </c>
      <c r="E667" s="4" t="s">
        <v>154</v>
      </c>
      <c r="F667" s="4" t="s">
        <v>38</v>
      </c>
      <c r="G667" s="13">
        <f>(C667-VLOOKUP(E667,Riders!$A$2:$C$2000,2,FALSE))/365</f>
        <v>28.241095890410961</v>
      </c>
      <c r="H667" s="51">
        <v>19</v>
      </c>
      <c r="I667" s="4">
        <v>5.444</v>
      </c>
      <c r="J667" s="55">
        <v>5.6339456565221413</v>
      </c>
      <c r="K667" s="35">
        <f t="shared" si="22"/>
        <v>0.18994565652214135</v>
      </c>
      <c r="L667" s="55">
        <v>11.077945656522141</v>
      </c>
      <c r="M667" s="55">
        <v>64.994</v>
      </c>
    </row>
    <row r="668" spans="1:13" x14ac:dyDescent="0.3">
      <c r="A668" s="4" t="s">
        <v>173</v>
      </c>
      <c r="B668" s="4">
        <v>2019</v>
      </c>
      <c r="C668" s="5">
        <v>43524</v>
      </c>
      <c r="D668" s="4" t="s">
        <v>13</v>
      </c>
      <c r="E668" s="4" t="s">
        <v>121</v>
      </c>
      <c r="F668" s="4" t="s">
        <v>120</v>
      </c>
      <c r="G668" s="13">
        <f>(C668-VLOOKUP(E668,Riders!$A$2:$C$2000,2,FALSE))/365</f>
        <v>22.986301369863014</v>
      </c>
      <c r="H668" s="51">
        <v>20</v>
      </c>
      <c r="I668" s="4">
        <v>5.4260000000000002</v>
      </c>
      <c r="J668" s="55">
        <v>5.6679907550077022</v>
      </c>
      <c r="K668" s="35">
        <f t="shared" si="22"/>
        <v>0.24199075500770206</v>
      </c>
      <c r="L668" s="55">
        <v>11.093990755007702</v>
      </c>
      <c r="M668" s="55">
        <v>64.900000000000006</v>
      </c>
    </row>
    <row r="669" spans="1:13" x14ac:dyDescent="0.3">
      <c r="A669" s="4" t="s">
        <v>173</v>
      </c>
      <c r="B669" s="4">
        <v>2019</v>
      </c>
      <c r="C669" s="5">
        <v>43524</v>
      </c>
      <c r="D669" s="4" t="s">
        <v>13</v>
      </c>
      <c r="E669" s="4" t="s">
        <v>139</v>
      </c>
      <c r="F669" s="4" t="s">
        <v>61</v>
      </c>
      <c r="G669" s="13">
        <f>(C669-VLOOKUP(E669,Riders!$A$2:$C$2000,2,FALSE))/365</f>
        <v>26.720547945205478</v>
      </c>
      <c r="H669" s="51">
        <v>21</v>
      </c>
      <c r="I669" s="4">
        <v>5.4589999999999996</v>
      </c>
      <c r="J669" s="55">
        <v>5.6380685243981379</v>
      </c>
      <c r="K669" s="35">
        <f t="shared" si="22"/>
        <v>0.17906852439813825</v>
      </c>
      <c r="L669" s="55">
        <v>11.097068524398138</v>
      </c>
      <c r="M669" s="55">
        <v>64.882000000000005</v>
      </c>
    </row>
    <row r="670" spans="1:13" x14ac:dyDescent="0.3">
      <c r="A670" s="4" t="s">
        <v>173</v>
      </c>
      <c r="B670" s="4">
        <v>2019</v>
      </c>
      <c r="C670" s="5">
        <v>43524</v>
      </c>
      <c r="D670" s="4" t="s">
        <v>13</v>
      </c>
      <c r="E670" s="4" t="s">
        <v>174</v>
      </c>
      <c r="F670" s="4" t="s">
        <v>156</v>
      </c>
      <c r="G670" s="13">
        <f>(C670-VLOOKUP(E670,Riders!$A$2:$C$2000,2,FALSE))/365</f>
        <v>27.117808219178084</v>
      </c>
      <c r="H670" s="51">
        <v>22</v>
      </c>
      <c r="I670" s="4">
        <v>5.452</v>
      </c>
      <c r="J670" s="55">
        <v>5.6479768750481778</v>
      </c>
      <c r="K670" s="35">
        <f t="shared" si="22"/>
        <v>0.19597687504817785</v>
      </c>
      <c r="L670" s="55">
        <v>11.099976875048178</v>
      </c>
      <c r="M670" s="55">
        <v>64.864999999999995</v>
      </c>
    </row>
    <row r="671" spans="1:13" x14ac:dyDescent="0.3">
      <c r="A671" s="4" t="s">
        <v>173</v>
      </c>
      <c r="B671" s="4">
        <v>2019</v>
      </c>
      <c r="C671" s="5">
        <v>43524</v>
      </c>
      <c r="D671" s="4" t="s">
        <v>13</v>
      </c>
      <c r="E671" s="4" t="s">
        <v>137</v>
      </c>
      <c r="F671" s="4" t="s">
        <v>29</v>
      </c>
      <c r="G671" s="13">
        <f>(C671-VLOOKUP(E671,Riders!$A$2:$C$2000,2,FALSE))/365</f>
        <v>21.780821917808218</v>
      </c>
      <c r="H671" s="51">
        <v>23</v>
      </c>
      <c r="I671" s="4">
        <v>5.4710000000000001</v>
      </c>
      <c r="J671" s="55">
        <v>5.6550488618979191</v>
      </c>
      <c r="K671" s="35">
        <f t="shared" si="22"/>
        <v>0.18404886189791902</v>
      </c>
      <c r="L671" s="55">
        <v>11.126048861897919</v>
      </c>
      <c r="M671" s="55">
        <v>64.712999999999994</v>
      </c>
    </row>
    <row r="672" spans="1:13" x14ac:dyDescent="0.3">
      <c r="A672" s="4" t="s">
        <v>173</v>
      </c>
      <c r="B672" s="4">
        <v>2019</v>
      </c>
      <c r="C672" s="5">
        <v>43524</v>
      </c>
      <c r="D672" s="4" t="s">
        <v>13</v>
      </c>
      <c r="E672" s="4" t="s">
        <v>96</v>
      </c>
      <c r="F672" s="4" t="s">
        <v>40</v>
      </c>
      <c r="G672" s="13">
        <f>(C672-VLOOKUP(E672,Riders!$A$2:$C$2000,2,FALSE))/365</f>
        <v>25.12876712328767</v>
      </c>
      <c r="H672" s="51">
        <v>24</v>
      </c>
      <c r="I672" s="4">
        <v>5.5259999999999998</v>
      </c>
      <c r="J672" s="55">
        <v>5.654992313067785</v>
      </c>
      <c r="K672" s="35">
        <f t="shared" si="22"/>
        <v>0.12899231306778525</v>
      </c>
      <c r="L672" s="55">
        <v>11.180992313067785</v>
      </c>
      <c r="M672" s="55">
        <v>64.394999999999996</v>
      </c>
    </row>
    <row r="673" spans="1:13" x14ac:dyDescent="0.3">
      <c r="A673" s="4" t="s">
        <v>173</v>
      </c>
      <c r="B673" s="4">
        <v>2019</v>
      </c>
      <c r="C673" s="5">
        <v>43524</v>
      </c>
      <c r="D673" s="4" t="s">
        <v>13</v>
      </c>
      <c r="E673" s="4" t="s">
        <v>20</v>
      </c>
      <c r="F673" s="4" t="s">
        <v>21</v>
      </c>
      <c r="G673" s="13">
        <f>(C673-VLOOKUP(E673,Riders!$A$2:$C$2000,2,FALSE))/365</f>
        <v>23.564383561643837</v>
      </c>
      <c r="H673" s="51">
        <v>25</v>
      </c>
      <c r="I673" s="4">
        <v>5.5359999999999996</v>
      </c>
      <c r="J673" s="55">
        <v>5.7010072104129605</v>
      </c>
      <c r="K673" s="35">
        <f t="shared" ref="K673:K736" si="23">J673-I673</f>
        <v>0.16500721041296096</v>
      </c>
      <c r="L673" s="55">
        <v>11.23700721041296</v>
      </c>
      <c r="M673" s="55">
        <v>64.073999999999998</v>
      </c>
    </row>
    <row r="674" spans="1:13" x14ac:dyDescent="0.3">
      <c r="A674" s="4" t="s">
        <v>173</v>
      </c>
      <c r="B674" s="4">
        <v>2019</v>
      </c>
      <c r="C674" s="5">
        <v>43524</v>
      </c>
      <c r="D674" s="4" t="s">
        <v>13</v>
      </c>
      <c r="E674" s="4" t="s">
        <v>50</v>
      </c>
      <c r="F674" s="4" t="s">
        <v>51</v>
      </c>
      <c r="G674" s="13">
        <f>(C674-VLOOKUP(E674,Riders!$A$2:$C$2000,2,FALSE))/365</f>
        <v>22.397260273972602</v>
      </c>
      <c r="H674" s="51">
        <v>26</v>
      </c>
      <c r="I674" s="4">
        <v>5.5289999999999999</v>
      </c>
      <c r="J674" s="55">
        <v>5.7080072104129602</v>
      </c>
      <c r="K674" s="35">
        <f t="shared" si="23"/>
        <v>0.1790072104129603</v>
      </c>
      <c r="L674" s="55">
        <v>11.23700721041296</v>
      </c>
      <c r="M674" s="55">
        <v>64.073999999999998</v>
      </c>
    </row>
    <row r="675" spans="1:13" x14ac:dyDescent="0.3">
      <c r="A675" s="4" t="s">
        <v>173</v>
      </c>
      <c r="B675" s="4">
        <v>2019</v>
      </c>
      <c r="C675" s="5">
        <v>43524</v>
      </c>
      <c r="D675" s="4" t="s">
        <v>13</v>
      </c>
      <c r="E675" s="4" t="s">
        <v>98</v>
      </c>
      <c r="F675" s="4" t="s">
        <v>67</v>
      </c>
      <c r="G675" s="13">
        <f>(C675-VLOOKUP(E675,Riders!$A$2:$C$2000,2,FALSE))/365</f>
        <v>27.580821917808219</v>
      </c>
      <c r="H675" s="51">
        <v>27</v>
      </c>
      <c r="I675" s="4">
        <v>5.577</v>
      </c>
      <c r="J675" s="55">
        <v>5.6610595617156783</v>
      </c>
      <c r="K675" s="35">
        <f t="shared" si="23"/>
        <v>8.4059561715678299E-2</v>
      </c>
      <c r="L675" s="55">
        <v>11.238059561715678</v>
      </c>
      <c r="M675" s="55">
        <v>64.067999999999998</v>
      </c>
    </row>
    <row r="676" spans="1:13" x14ac:dyDescent="0.3">
      <c r="A676" s="4" t="s">
        <v>173</v>
      </c>
      <c r="B676" s="4">
        <v>2019</v>
      </c>
      <c r="C676" s="5">
        <v>43524</v>
      </c>
      <c r="D676" s="4" t="s">
        <v>13</v>
      </c>
      <c r="E676" s="4" t="s">
        <v>163</v>
      </c>
      <c r="F676" s="4" t="s">
        <v>118</v>
      </c>
      <c r="G676" s="13" t="e">
        <f>(C676-VLOOKUP(E676,Riders!$A$2:$C$2000,2,FALSE))/365</f>
        <v>#N/A</v>
      </c>
      <c r="H676" s="51">
        <v>28</v>
      </c>
      <c r="I676" s="4">
        <v>5.4969999999999999</v>
      </c>
      <c r="J676" s="55">
        <v>5.7619719933071671</v>
      </c>
      <c r="K676" s="35">
        <f t="shared" si="23"/>
        <v>0.26497199330716725</v>
      </c>
      <c r="L676" s="55">
        <v>11.258971993307167</v>
      </c>
      <c r="M676" s="55">
        <v>63.948999999999998</v>
      </c>
    </row>
    <row r="677" spans="1:13" x14ac:dyDescent="0.3">
      <c r="A677" s="4" t="s">
        <v>173</v>
      </c>
      <c r="B677" s="4">
        <v>2019</v>
      </c>
      <c r="C677" s="5">
        <v>43524</v>
      </c>
      <c r="D677" s="4" t="s">
        <v>13</v>
      </c>
      <c r="E677" s="51" t="s">
        <v>146</v>
      </c>
      <c r="F677" s="4" t="s">
        <v>56</v>
      </c>
      <c r="G677" s="13">
        <f>(C677-VLOOKUP(E677,Riders!$A$2:$C$2000,2,FALSE))/365</f>
        <v>28.906849315068492</v>
      </c>
      <c r="H677" s="51">
        <v>29</v>
      </c>
      <c r="I677" s="4">
        <v>5.5620000000000003</v>
      </c>
      <c r="J677" s="55">
        <v>5.776939809127847</v>
      </c>
      <c r="K677" s="35">
        <f t="shared" si="23"/>
        <v>0.21493980912784671</v>
      </c>
      <c r="L677" s="55">
        <v>11.338939809127847</v>
      </c>
      <c r="M677" s="55">
        <v>63.497999999999998</v>
      </c>
    </row>
    <row r="678" spans="1:13" x14ac:dyDescent="0.3">
      <c r="A678" s="4" t="s">
        <v>173</v>
      </c>
      <c r="B678" s="4">
        <v>2019</v>
      </c>
      <c r="C678" s="5">
        <v>43524</v>
      </c>
      <c r="D678" s="4" t="s">
        <v>13</v>
      </c>
      <c r="E678" s="4" t="s">
        <v>147</v>
      </c>
      <c r="F678" s="4" t="s">
        <v>31</v>
      </c>
      <c r="G678" s="13">
        <f>(C678-VLOOKUP(E678,Riders!$A$2:$C$2000,2,FALSE))/365</f>
        <v>30.641095890410959</v>
      </c>
      <c r="H678" s="51">
        <v>30</v>
      </c>
      <c r="I678" s="4">
        <v>5.57</v>
      </c>
      <c r="J678" s="55">
        <v>5.7719763393771366</v>
      </c>
      <c r="K678" s="35">
        <f t="shared" si="23"/>
        <v>0.20197633937713633</v>
      </c>
      <c r="L678" s="55">
        <v>11.341976339377137</v>
      </c>
      <c r="M678" s="55">
        <v>63.481000000000002</v>
      </c>
    </row>
    <row r="679" spans="1:13" x14ac:dyDescent="0.3">
      <c r="A679" s="4" t="s">
        <v>173</v>
      </c>
      <c r="B679" s="4">
        <v>2019</v>
      </c>
      <c r="C679" s="5">
        <v>43524</v>
      </c>
      <c r="D679" s="4" t="s">
        <v>13</v>
      </c>
      <c r="E679" s="4" t="s">
        <v>99</v>
      </c>
      <c r="F679" s="4" t="s">
        <v>47</v>
      </c>
      <c r="G679" s="13">
        <f>(C679-VLOOKUP(E679,Riders!$A$2:$C$2000,2,FALSE))/365</f>
        <v>22.035616438356165</v>
      </c>
      <c r="H679" s="51">
        <v>31</v>
      </c>
      <c r="I679" s="4">
        <v>5.5590000000000002</v>
      </c>
      <c r="J679" s="55">
        <v>5.7899486460073772</v>
      </c>
      <c r="K679" s="35">
        <f t="shared" si="23"/>
        <v>0.23094864600737708</v>
      </c>
      <c r="L679" s="55">
        <v>11.348948646007377</v>
      </c>
      <c r="M679" s="55">
        <v>63.442</v>
      </c>
    </row>
    <row r="680" spans="1:13" x14ac:dyDescent="0.3">
      <c r="A680" s="4" t="s">
        <v>173</v>
      </c>
      <c r="B680" s="4">
        <v>2019</v>
      </c>
      <c r="C680" s="5">
        <v>43524</v>
      </c>
      <c r="D680" s="4" t="s">
        <v>13</v>
      </c>
      <c r="E680" s="3" t="s">
        <v>168</v>
      </c>
      <c r="F680" s="4" t="s">
        <v>65</v>
      </c>
      <c r="G680" s="13">
        <f>(C680-VLOOKUP(E680,Riders!$A$2:$C$2000,2,FALSE))/365</f>
        <v>20.747945205479454</v>
      </c>
      <c r="H680" s="51">
        <v>32</v>
      </c>
      <c r="I680" s="4">
        <v>5.7329999999999997</v>
      </c>
      <c r="J680" s="55">
        <v>5.9659470947614723</v>
      </c>
      <c r="K680" s="35">
        <f t="shared" si="23"/>
        <v>0.23294709476147268</v>
      </c>
      <c r="L680" s="55">
        <v>11.698947094761472</v>
      </c>
      <c r="M680" s="55">
        <v>61.543999999999997</v>
      </c>
    </row>
    <row r="681" spans="1:13" x14ac:dyDescent="0.3">
      <c r="A681" s="4" t="s">
        <v>173</v>
      </c>
      <c r="B681" s="4">
        <v>2019</v>
      </c>
      <c r="C681" s="5">
        <v>43524</v>
      </c>
      <c r="D681" s="4" t="s">
        <v>13</v>
      </c>
      <c r="E681" s="4" t="s">
        <v>141</v>
      </c>
      <c r="F681" s="4" t="s">
        <v>142</v>
      </c>
      <c r="G681" s="13">
        <f>(C681-VLOOKUP(E681,Riders!$A$2:$C$2000,2,FALSE))/365</f>
        <v>31.257534246575343</v>
      </c>
      <c r="H681" s="51">
        <v>33</v>
      </c>
      <c r="I681" s="4">
        <v>5.7309999999999999</v>
      </c>
      <c r="J681" s="55">
        <v>5.9789827603031593</v>
      </c>
      <c r="K681" s="35">
        <f t="shared" si="23"/>
        <v>0.24798276030315947</v>
      </c>
      <c r="L681" s="55">
        <v>11.709982760303159</v>
      </c>
      <c r="M681" s="55">
        <v>61.485999999999997</v>
      </c>
    </row>
    <row r="682" spans="1:13" x14ac:dyDescent="0.3">
      <c r="A682" s="1" t="s">
        <v>127</v>
      </c>
      <c r="B682" s="1">
        <v>2019</v>
      </c>
      <c r="C682" s="2">
        <v>43491</v>
      </c>
      <c r="D682" s="1" t="s">
        <v>72</v>
      </c>
      <c r="E682" s="1" t="s">
        <v>79</v>
      </c>
      <c r="F682" s="1" t="s">
        <v>65</v>
      </c>
      <c r="G682" s="13">
        <f>(C682-VLOOKUP(E682,Riders!$A$2:$C$2000,2,FALSE))/365</f>
        <v>31.731506849315068</v>
      </c>
      <c r="H682" s="47">
        <v>1</v>
      </c>
      <c r="I682" s="1">
        <v>5.274</v>
      </c>
      <c r="J682" s="35">
        <v>5.4549741908565297</v>
      </c>
      <c r="K682" s="35">
        <f t="shared" si="23"/>
        <v>0.18097419085652966</v>
      </c>
      <c r="L682" s="35">
        <v>10.72897419085653</v>
      </c>
      <c r="M682" s="35">
        <v>67.108000000000004</v>
      </c>
    </row>
    <row r="683" spans="1:13" x14ac:dyDescent="0.3">
      <c r="A683" s="1" t="s">
        <v>127</v>
      </c>
      <c r="B683" s="1">
        <v>2019</v>
      </c>
      <c r="C683" s="2">
        <v>43491</v>
      </c>
      <c r="D683" s="1" t="s">
        <v>72</v>
      </c>
      <c r="E683" s="1" t="s">
        <v>30</v>
      </c>
      <c r="F683" s="1" t="s">
        <v>31</v>
      </c>
      <c r="G683" s="13">
        <f>(C683-VLOOKUP(E683,Riders!$A$2:$C$2000,2,FALSE))/365</f>
        <v>22.778082191780822</v>
      </c>
      <c r="H683" s="47">
        <v>2</v>
      </c>
      <c r="I683" s="1">
        <v>5.3470000000000004</v>
      </c>
      <c r="J683" s="35">
        <v>5.4839765930561404</v>
      </c>
      <c r="K683" s="35">
        <f t="shared" si="23"/>
        <v>0.13697659305613996</v>
      </c>
      <c r="L683" s="35">
        <v>10.830976593056141</v>
      </c>
      <c r="M683" s="35">
        <v>66.475999999999999</v>
      </c>
    </row>
    <row r="684" spans="1:13" x14ac:dyDescent="0.3">
      <c r="A684" s="1" t="s">
        <v>127</v>
      </c>
      <c r="B684" s="1">
        <v>2019</v>
      </c>
      <c r="C684" s="2">
        <v>43491</v>
      </c>
      <c r="D684" s="1" t="s">
        <v>72</v>
      </c>
      <c r="E684" s="1" t="s">
        <v>134</v>
      </c>
      <c r="F684" s="1" t="s">
        <v>38</v>
      </c>
      <c r="G684" s="13">
        <f>(C684-VLOOKUP(E684,Riders!$A$2:$C$2000,2,FALSE))/365</f>
        <v>28</v>
      </c>
      <c r="H684" s="47">
        <v>3</v>
      </c>
      <c r="I684" s="1">
        <v>5.3630000000000004</v>
      </c>
      <c r="J684" s="35">
        <v>5.4960733590733577</v>
      </c>
      <c r="K684" s="35">
        <f t="shared" si="23"/>
        <v>0.13307335907335727</v>
      </c>
      <c r="L684" s="35">
        <v>10.859073359073358</v>
      </c>
      <c r="M684" s="35">
        <v>66.304000000000002</v>
      </c>
    </row>
    <row r="685" spans="1:13" x14ac:dyDescent="0.3">
      <c r="A685" s="1" t="s">
        <v>127</v>
      </c>
      <c r="B685" s="1">
        <v>2019</v>
      </c>
      <c r="C685" s="2">
        <v>43491</v>
      </c>
      <c r="D685" s="1" t="s">
        <v>72</v>
      </c>
      <c r="E685" s="1" t="s">
        <v>14</v>
      </c>
      <c r="F685" s="1" t="s">
        <v>15</v>
      </c>
      <c r="G685" s="13">
        <f>(C685-VLOOKUP(E685,Riders!$A$2:$C$2000,2,FALSE))/365</f>
        <v>19.065753424657533</v>
      </c>
      <c r="H685" s="47">
        <v>4</v>
      </c>
      <c r="I685" s="1">
        <v>5.359</v>
      </c>
      <c r="J685" s="35">
        <v>5.5910707192067282</v>
      </c>
      <c r="K685" s="35">
        <f t="shared" si="23"/>
        <v>0.23207071920672817</v>
      </c>
      <c r="L685" s="35">
        <v>10.950070719206728</v>
      </c>
      <c r="M685" s="35">
        <v>65.753</v>
      </c>
    </row>
    <row r="686" spans="1:13" x14ac:dyDescent="0.3">
      <c r="A686" s="30" t="s">
        <v>127</v>
      </c>
      <c r="B686" s="30">
        <v>2019</v>
      </c>
      <c r="C686" s="49">
        <v>43491</v>
      </c>
      <c r="D686" s="30" t="s">
        <v>72</v>
      </c>
      <c r="E686" s="47" t="s">
        <v>109</v>
      </c>
      <c r="F686" s="47" t="s">
        <v>160</v>
      </c>
      <c r="G686" s="13">
        <f>(C686-VLOOKUP(E686,Riders!$A$2:$C$2000,2,FALSE))/365</f>
        <v>25.989041095890411</v>
      </c>
      <c r="H686" s="47">
        <v>5</v>
      </c>
      <c r="I686" s="47">
        <v>5.391</v>
      </c>
      <c r="J686" s="35">
        <v>5.5889615701345043</v>
      </c>
      <c r="K686" s="35">
        <f t="shared" si="23"/>
        <v>0.19796157013450433</v>
      </c>
      <c r="L686" s="35">
        <v>10.979961570134504</v>
      </c>
      <c r="M686" s="68">
        <v>65.573999999999998</v>
      </c>
    </row>
    <row r="687" spans="1:13" x14ac:dyDescent="0.3">
      <c r="A687" s="30" t="s">
        <v>127</v>
      </c>
      <c r="B687" s="30">
        <v>2019</v>
      </c>
      <c r="C687" s="49">
        <v>43491</v>
      </c>
      <c r="D687" s="30" t="s">
        <v>72</v>
      </c>
      <c r="E687" s="1" t="s">
        <v>174</v>
      </c>
      <c r="F687" s="47" t="s">
        <v>156</v>
      </c>
      <c r="G687" s="13">
        <f>(C687-VLOOKUP(E687,Riders!$A$2:$C$2000,2,FALSE))/365</f>
        <v>27.027397260273972</v>
      </c>
      <c r="H687" s="47">
        <v>6</v>
      </c>
      <c r="I687" s="47">
        <v>5.41</v>
      </c>
      <c r="J687" s="35">
        <v>5.5870674486803527</v>
      </c>
      <c r="K687" s="35">
        <f t="shared" si="23"/>
        <v>0.17706744868035251</v>
      </c>
      <c r="L687" s="35">
        <v>10.997067448680353</v>
      </c>
      <c r="M687" s="68">
        <v>65.471999999999994</v>
      </c>
    </row>
    <row r="688" spans="1:13" x14ac:dyDescent="0.3">
      <c r="A688" s="30" t="s">
        <v>127</v>
      </c>
      <c r="B688" s="30">
        <v>2019</v>
      </c>
      <c r="C688" s="49">
        <v>43491</v>
      </c>
      <c r="D688" s="30" t="s">
        <v>72</v>
      </c>
      <c r="E688" s="47" t="s">
        <v>133</v>
      </c>
      <c r="F688" s="47" t="s">
        <v>25</v>
      </c>
      <c r="G688" s="13">
        <f>(C688-VLOOKUP(E688,Riders!$A$2:$C$2000,2,FALSE))/365</f>
        <v>26.005479452054793</v>
      </c>
      <c r="H688" s="47">
        <v>7</v>
      </c>
      <c r="I688" s="47">
        <v>5.43</v>
      </c>
      <c r="J688" s="35">
        <v>5.5749675200611399</v>
      </c>
      <c r="K688" s="35">
        <f t="shared" si="23"/>
        <v>0.14496752006114022</v>
      </c>
      <c r="L688" s="35">
        <v>11.00496752006114</v>
      </c>
      <c r="M688" s="68">
        <v>65.424999999999997</v>
      </c>
    </row>
    <row r="689" spans="1:13" x14ac:dyDescent="0.3">
      <c r="A689" s="30" t="s">
        <v>127</v>
      </c>
      <c r="B689" s="30">
        <v>2019</v>
      </c>
      <c r="C689" s="49">
        <v>43491</v>
      </c>
      <c r="D689" s="30" t="s">
        <v>72</v>
      </c>
      <c r="E689" s="47" t="s">
        <v>161</v>
      </c>
      <c r="F689" s="47" t="s">
        <v>36</v>
      </c>
      <c r="G689" s="13">
        <f>(C689-VLOOKUP(E689,Riders!$A$2:$C$2000,2,FALSE))/365</f>
        <v>25</v>
      </c>
      <c r="H689" s="47">
        <v>8</v>
      </c>
      <c r="I689" s="47">
        <v>5.399</v>
      </c>
      <c r="J689" s="35">
        <v>5.6229827322270536</v>
      </c>
      <c r="K689" s="35">
        <f t="shared" si="23"/>
        <v>0.22398273222705356</v>
      </c>
      <c r="L689" s="35">
        <v>11.021982732227054</v>
      </c>
      <c r="M689" s="68">
        <v>65.323999999999998</v>
      </c>
    </row>
    <row r="690" spans="1:13" x14ac:dyDescent="0.3">
      <c r="A690" s="30" t="s">
        <v>127</v>
      </c>
      <c r="B690" s="30">
        <v>2019</v>
      </c>
      <c r="C690" s="49">
        <v>43491</v>
      </c>
      <c r="D690" s="30" t="s">
        <v>72</v>
      </c>
      <c r="E690" s="47" t="s">
        <v>129</v>
      </c>
      <c r="F690" s="47" t="s">
        <v>175</v>
      </c>
      <c r="G690" s="13">
        <f>(C690-VLOOKUP(E690,Riders!$A$2:$C$2000,2,FALSE))/365</f>
        <v>28.536986301369861</v>
      </c>
      <c r="H690" s="47">
        <v>9</v>
      </c>
      <c r="I690" s="47">
        <v>5.4240000000000004</v>
      </c>
      <c r="J690" s="35">
        <v>5.6309831872130678</v>
      </c>
      <c r="K690" s="35">
        <f t="shared" si="23"/>
        <v>0.20698318721306741</v>
      </c>
      <c r="L690" s="35">
        <v>11.054983187213068</v>
      </c>
      <c r="M690" s="68">
        <v>65.129000000000005</v>
      </c>
    </row>
    <row r="691" spans="1:13" x14ac:dyDescent="0.3">
      <c r="A691" s="30" t="s">
        <v>127</v>
      </c>
      <c r="B691" s="30">
        <v>2019</v>
      </c>
      <c r="C691" s="49">
        <v>43491</v>
      </c>
      <c r="D691" s="30" t="s">
        <v>72</v>
      </c>
      <c r="E691" s="47" t="s">
        <v>33</v>
      </c>
      <c r="F691" s="47" t="s">
        <v>27</v>
      </c>
      <c r="G691" s="13">
        <f>(C691-VLOOKUP(E691,Riders!$A$2:$C$2000,2,FALSE))/365</f>
        <v>25.183561643835617</v>
      </c>
      <c r="H691" s="47">
        <v>10</v>
      </c>
      <c r="I691" s="47">
        <v>5.4850000000000003</v>
      </c>
      <c r="J691" s="35">
        <v>5.5960145284412706</v>
      </c>
      <c r="K691" s="35">
        <f t="shared" si="23"/>
        <v>0.11101452844127024</v>
      </c>
      <c r="L691" s="35">
        <v>11.081014528441271</v>
      </c>
      <c r="M691" s="68">
        <v>64.975999999999999</v>
      </c>
    </row>
    <row r="692" spans="1:13" x14ac:dyDescent="0.3">
      <c r="A692" s="30" t="s">
        <v>127</v>
      </c>
      <c r="B692" s="30">
        <v>2019</v>
      </c>
      <c r="C692" s="49">
        <v>43491</v>
      </c>
      <c r="D692" s="30" t="s">
        <v>72</v>
      </c>
      <c r="E692" s="47" t="s">
        <v>82</v>
      </c>
      <c r="F692" s="47" t="s">
        <v>67</v>
      </c>
      <c r="G692" s="13">
        <f>(C692-VLOOKUP(E692,Riders!$A$2:$C$2000,2,FALSE))/365</f>
        <v>26.408219178082192</v>
      </c>
      <c r="H692" s="47">
        <v>11</v>
      </c>
      <c r="I692" s="47">
        <v>5.4740000000000002</v>
      </c>
      <c r="J692" s="35">
        <v>5.6350538789113127</v>
      </c>
      <c r="K692" s="35">
        <f t="shared" si="23"/>
        <v>0.16105387891131251</v>
      </c>
      <c r="L692" s="35">
        <v>11.109053878911313</v>
      </c>
      <c r="M692" s="68">
        <v>64.811999999999998</v>
      </c>
    </row>
    <row r="693" spans="1:13" x14ac:dyDescent="0.3">
      <c r="A693" s="30" t="s">
        <v>127</v>
      </c>
      <c r="B693" s="30">
        <v>2019</v>
      </c>
      <c r="C693" s="49">
        <v>43491</v>
      </c>
      <c r="D693" s="30" t="s">
        <v>72</v>
      </c>
      <c r="E693" s="47" t="s">
        <v>119</v>
      </c>
      <c r="F693" s="47" t="s">
        <v>120</v>
      </c>
      <c r="G693" s="13" t="e">
        <f>(C693-VLOOKUP(E693,Riders!$A$2:$C$2000,2,FALSE))/365</f>
        <v>#N/A</v>
      </c>
      <c r="H693" s="47">
        <v>12</v>
      </c>
      <c r="I693" s="47">
        <v>5.4790000000000001</v>
      </c>
      <c r="J693" s="35">
        <v>5.637944075595219</v>
      </c>
      <c r="K693" s="35">
        <f t="shared" si="23"/>
        <v>0.15894407559521895</v>
      </c>
      <c r="L693" s="35">
        <v>11.116944075595219</v>
      </c>
      <c r="M693" s="68">
        <v>64.766000000000005</v>
      </c>
    </row>
    <row r="694" spans="1:13" x14ac:dyDescent="0.3">
      <c r="A694" s="30" t="s">
        <v>127</v>
      </c>
      <c r="B694" s="30">
        <v>2019</v>
      </c>
      <c r="C694" s="49">
        <v>43491</v>
      </c>
      <c r="D694" s="30" t="s">
        <v>72</v>
      </c>
      <c r="E694" s="47" t="s">
        <v>144</v>
      </c>
      <c r="F694" s="47" t="s">
        <v>145</v>
      </c>
      <c r="G694" s="13">
        <f>(C694-VLOOKUP(E694,Riders!$A$2:$C$2000,2,FALSE))/365</f>
        <v>20.775342465753425</v>
      </c>
      <c r="H694" s="47">
        <v>13</v>
      </c>
      <c r="I694" s="47">
        <v>5.5010000000000003</v>
      </c>
      <c r="J694" s="35">
        <v>5.6169740580605305</v>
      </c>
      <c r="K694" s="35">
        <f t="shared" si="23"/>
        <v>0.11597405806053018</v>
      </c>
      <c r="L694" s="35">
        <v>11.117974058060531</v>
      </c>
      <c r="M694" s="68">
        <v>64.760000000000005</v>
      </c>
    </row>
    <row r="695" spans="1:13" x14ac:dyDescent="0.3">
      <c r="A695" s="30" t="s">
        <v>127</v>
      </c>
      <c r="B695" s="30">
        <v>2019</v>
      </c>
      <c r="C695" s="49">
        <v>43491</v>
      </c>
      <c r="D695" s="30" t="s">
        <v>72</v>
      </c>
      <c r="E695" s="47" t="s">
        <v>121</v>
      </c>
      <c r="F695" s="47" t="s">
        <v>120</v>
      </c>
      <c r="G695" s="13">
        <f>(C695-VLOOKUP(E695,Riders!$A$2:$C$2000,2,FALSE))/365</f>
        <v>22.895890410958906</v>
      </c>
      <c r="H695" s="47">
        <v>14</v>
      </c>
      <c r="I695" s="47">
        <v>5.4619999999999997</v>
      </c>
      <c r="J695" s="35">
        <v>5.666972424879436</v>
      </c>
      <c r="K695" s="35">
        <f t="shared" si="23"/>
        <v>0.20497242487943623</v>
      </c>
      <c r="L695" s="35">
        <v>11.128972424879436</v>
      </c>
      <c r="M695" s="68">
        <v>64.695999999999998</v>
      </c>
    </row>
    <row r="696" spans="1:13" x14ac:dyDescent="0.3">
      <c r="A696" s="30" t="s">
        <v>127</v>
      </c>
      <c r="B696" s="30">
        <v>2019</v>
      </c>
      <c r="C696" s="49">
        <v>43491</v>
      </c>
      <c r="D696" s="30" t="s">
        <v>72</v>
      </c>
      <c r="E696" s="47" t="s">
        <v>100</v>
      </c>
      <c r="F696" s="47" t="s">
        <v>47</v>
      </c>
      <c r="G696" s="13">
        <f>(C696-VLOOKUP(E696,Riders!$A$2:$C$2000,2,FALSE))/365</f>
        <v>24.953424657534246</v>
      </c>
      <c r="H696" s="47">
        <v>15</v>
      </c>
      <c r="I696" s="47">
        <v>5.4740000000000002</v>
      </c>
      <c r="J696" s="35">
        <v>5.670993266566569</v>
      </c>
      <c r="K696" s="35">
        <f t="shared" si="23"/>
        <v>0.19699326656656879</v>
      </c>
      <c r="L696" s="35">
        <v>11.144993266566569</v>
      </c>
      <c r="M696" s="68">
        <v>64.602999999999994</v>
      </c>
    </row>
    <row r="697" spans="1:13" x14ac:dyDescent="0.3">
      <c r="A697" s="30" t="s">
        <v>127</v>
      </c>
      <c r="B697" s="30">
        <v>2019</v>
      </c>
      <c r="C697" s="49">
        <v>43491</v>
      </c>
      <c r="D697" s="30" t="s">
        <v>72</v>
      </c>
      <c r="E697" s="47" t="s">
        <v>96</v>
      </c>
      <c r="F697" s="47" t="s">
        <v>150</v>
      </c>
      <c r="G697" s="13">
        <f>(C697-VLOOKUP(E697,Riders!$A$2:$C$2000,2,FALSE))/365</f>
        <v>25.038356164383561</v>
      </c>
      <c r="H697" s="47">
        <v>16</v>
      </c>
      <c r="I697" s="47">
        <v>5.5140000000000002</v>
      </c>
      <c r="J697" s="35">
        <v>5.6330638324224749</v>
      </c>
      <c r="K697" s="35">
        <f t="shared" si="23"/>
        <v>0.11906383242247465</v>
      </c>
      <c r="L697" s="35">
        <v>11.147063832422475</v>
      </c>
      <c r="M697" s="68">
        <v>64.590999999999994</v>
      </c>
    </row>
    <row r="698" spans="1:13" x14ac:dyDescent="0.3">
      <c r="A698" s="30" t="s">
        <v>127</v>
      </c>
      <c r="B698" s="30">
        <v>2019</v>
      </c>
      <c r="C698" s="49">
        <v>43491</v>
      </c>
      <c r="D698" s="30" t="s">
        <v>72</v>
      </c>
      <c r="E698" s="47" t="s">
        <v>98</v>
      </c>
      <c r="F698" s="47" t="s">
        <v>67</v>
      </c>
      <c r="G698" s="13">
        <f>(C698-VLOOKUP(E698,Riders!$A$2:$C$2000,2,FALSE))/365</f>
        <v>27.490410958904111</v>
      </c>
      <c r="H698" s="47">
        <v>17</v>
      </c>
      <c r="I698" s="47">
        <v>5.5410000000000004</v>
      </c>
      <c r="J698" s="35">
        <v>5.6830443973311713</v>
      </c>
      <c r="K698" s="35">
        <f t="shared" si="23"/>
        <v>0.14204439733117091</v>
      </c>
      <c r="L698" s="35">
        <v>11.224044397331172</v>
      </c>
      <c r="M698" s="68">
        <v>64.147999999999996</v>
      </c>
    </row>
    <row r="699" spans="1:13" x14ac:dyDescent="0.3">
      <c r="A699" s="30" t="s">
        <v>127</v>
      </c>
      <c r="B699" s="30">
        <v>2019</v>
      </c>
      <c r="C699" s="49">
        <v>43491</v>
      </c>
      <c r="D699" s="30" t="s">
        <v>72</v>
      </c>
      <c r="E699" s="47" t="s">
        <v>146</v>
      </c>
      <c r="F699" s="47" t="s">
        <v>56</v>
      </c>
      <c r="G699" s="13">
        <f>(C699-VLOOKUP(E699,Riders!$A$2:$C$2000,2,FALSE))/365</f>
        <v>28.816438356164383</v>
      </c>
      <c r="H699" s="47">
        <v>18</v>
      </c>
      <c r="I699" s="47">
        <v>5.5410000000000004</v>
      </c>
      <c r="J699" s="35">
        <v>5.7359589800617101</v>
      </c>
      <c r="K699" s="35">
        <f t="shared" si="23"/>
        <v>0.19495898006170975</v>
      </c>
      <c r="L699" s="35">
        <v>11.27695898006171</v>
      </c>
      <c r="M699" s="68">
        <v>63.847000000000001</v>
      </c>
    </row>
    <row r="700" spans="1:13" x14ac:dyDescent="0.3">
      <c r="A700" s="30" t="s">
        <v>127</v>
      </c>
      <c r="B700" s="30">
        <v>2019</v>
      </c>
      <c r="C700" s="49">
        <v>43491</v>
      </c>
      <c r="D700" s="30" t="s">
        <v>72</v>
      </c>
      <c r="E700" s="47" t="s">
        <v>139</v>
      </c>
      <c r="F700" s="47" t="s">
        <v>61</v>
      </c>
      <c r="G700" s="13">
        <f>(C700-VLOOKUP(E700,Riders!$A$2:$C$2000,2,FALSE))/365</f>
        <v>26.63013698630137</v>
      </c>
      <c r="H700" s="47">
        <v>19</v>
      </c>
      <c r="I700" s="47">
        <v>5.5650000000000004</v>
      </c>
      <c r="J700" s="35">
        <v>5.7140788752251899</v>
      </c>
      <c r="K700" s="35">
        <f t="shared" si="23"/>
        <v>0.14907887522518948</v>
      </c>
      <c r="L700" s="35">
        <v>11.27907887522519</v>
      </c>
      <c r="M700" s="68">
        <v>63.835000000000001</v>
      </c>
    </row>
    <row r="701" spans="1:13" x14ac:dyDescent="0.3">
      <c r="A701" s="30" t="s">
        <v>127</v>
      </c>
      <c r="B701" s="30">
        <v>2019</v>
      </c>
      <c r="C701" s="49">
        <v>43491</v>
      </c>
      <c r="D701" s="30" t="s">
        <v>72</v>
      </c>
      <c r="E701" s="47" t="s">
        <v>52</v>
      </c>
      <c r="F701" s="47" t="s">
        <v>53</v>
      </c>
      <c r="G701" s="13">
        <f>(C701-VLOOKUP(E701,Riders!$A$2:$C$2000,2,FALSE))/365</f>
        <v>21.87945205479452</v>
      </c>
      <c r="H701" s="47">
        <v>20</v>
      </c>
      <c r="I701" s="47">
        <v>5.5460000000000003</v>
      </c>
      <c r="J701" s="35">
        <v>5.7520165704243036</v>
      </c>
      <c r="K701" s="35">
        <f t="shared" si="23"/>
        <v>0.20601657042430332</v>
      </c>
      <c r="L701" s="35">
        <v>11.298016570424304</v>
      </c>
      <c r="M701" s="68">
        <v>63.728000000000002</v>
      </c>
    </row>
    <row r="702" spans="1:13" x14ac:dyDescent="0.3">
      <c r="A702" s="30" t="s">
        <v>127</v>
      </c>
      <c r="B702" s="30">
        <v>2019</v>
      </c>
      <c r="C702" s="49">
        <v>43491</v>
      </c>
      <c r="D702" s="30" t="s">
        <v>72</v>
      </c>
      <c r="E702" s="47" t="s">
        <v>137</v>
      </c>
      <c r="F702" s="47" t="s">
        <v>29</v>
      </c>
      <c r="G702" s="13">
        <f>(C702-VLOOKUP(E702,Riders!$A$2:$C$2000,2,FALSE))/365</f>
        <v>21.69041095890411</v>
      </c>
      <c r="H702" s="47">
        <v>21</v>
      </c>
      <c r="I702" s="47">
        <v>5.5650000000000004</v>
      </c>
      <c r="J702" s="35">
        <v>5.7450848256361917</v>
      </c>
      <c r="K702" s="35">
        <f t="shared" si="23"/>
        <v>0.18008482563619133</v>
      </c>
      <c r="L702" s="35">
        <v>11.310084825636192</v>
      </c>
      <c r="M702" s="68">
        <v>63.66</v>
      </c>
    </row>
    <row r="703" spans="1:13" x14ac:dyDescent="0.3">
      <c r="A703" s="30" t="s">
        <v>127</v>
      </c>
      <c r="B703" s="30">
        <v>2019</v>
      </c>
      <c r="C703" s="49">
        <v>43491</v>
      </c>
      <c r="D703" s="30" t="s">
        <v>72</v>
      </c>
      <c r="E703" s="47" t="s">
        <v>147</v>
      </c>
      <c r="F703" s="47" t="s">
        <v>31</v>
      </c>
      <c r="G703" s="13">
        <f>(C703-VLOOKUP(E703,Riders!$A$2:$C$2000,2,FALSE))/365</f>
        <v>30.550684931506851</v>
      </c>
      <c r="H703" s="47">
        <v>22</v>
      </c>
      <c r="I703" s="47">
        <v>5.5430000000000001</v>
      </c>
      <c r="J703" s="35">
        <v>5.7809596112107196</v>
      </c>
      <c r="K703" s="35">
        <f t="shared" si="23"/>
        <v>0.2379596112107194</v>
      </c>
      <c r="L703" s="35">
        <v>11.32395961121072</v>
      </c>
      <c r="M703" s="68">
        <v>63.582000000000001</v>
      </c>
    </row>
    <row r="704" spans="1:13" x14ac:dyDescent="0.3">
      <c r="A704" s="30" t="s">
        <v>127</v>
      </c>
      <c r="B704" s="30">
        <v>2019</v>
      </c>
      <c r="C704" s="49">
        <v>43491</v>
      </c>
      <c r="D704" s="30" t="s">
        <v>72</v>
      </c>
      <c r="E704" s="47" t="s">
        <v>50</v>
      </c>
      <c r="F704" s="47" t="s">
        <v>51</v>
      </c>
      <c r="G704" s="13">
        <f>(C704-VLOOKUP(E704,Riders!$A$2:$C$2000,2,FALSE))/365</f>
        <v>22.306849315068494</v>
      </c>
      <c r="H704" s="47">
        <v>23</v>
      </c>
      <c r="I704" s="47">
        <v>5.601</v>
      </c>
      <c r="J704" s="35">
        <v>5.7470542815263128</v>
      </c>
      <c r="K704" s="35">
        <f t="shared" si="23"/>
        <v>0.14605428152631283</v>
      </c>
      <c r="L704" s="35">
        <v>11.348054281526313</v>
      </c>
      <c r="M704" s="68">
        <v>63.447000000000003</v>
      </c>
    </row>
    <row r="705" spans="1:13" x14ac:dyDescent="0.3">
      <c r="A705" s="30" t="s">
        <v>127</v>
      </c>
      <c r="B705" s="30">
        <v>2019</v>
      </c>
      <c r="C705" s="49">
        <v>43491</v>
      </c>
      <c r="D705" s="30" t="s">
        <v>72</v>
      </c>
      <c r="E705" s="47" t="s">
        <v>39</v>
      </c>
      <c r="F705" s="47" t="s">
        <v>40</v>
      </c>
      <c r="G705" s="13">
        <f>(C705-VLOOKUP(E705,Riders!$A$2:$C$2000,2,FALSE))/365</f>
        <v>24.460273972602739</v>
      </c>
      <c r="H705" s="47">
        <v>24</v>
      </c>
      <c r="I705" s="47">
        <v>5.569</v>
      </c>
      <c r="J705" s="35">
        <v>5.7819167441787149</v>
      </c>
      <c r="K705" s="35">
        <f t="shared" si="23"/>
        <v>0.21291674417871498</v>
      </c>
      <c r="L705" s="35">
        <v>11.350916744178715</v>
      </c>
      <c r="M705" s="68">
        <v>63.430999999999997</v>
      </c>
    </row>
    <row r="706" spans="1:13" x14ac:dyDescent="0.3">
      <c r="A706" s="30" t="s">
        <v>127</v>
      </c>
      <c r="B706" s="30">
        <v>2019</v>
      </c>
      <c r="C706" s="49">
        <v>43491</v>
      </c>
      <c r="D706" s="30" t="s">
        <v>72</v>
      </c>
      <c r="E706" s="47" t="s">
        <v>176</v>
      </c>
      <c r="F706" s="47" t="s">
        <v>27</v>
      </c>
      <c r="G706" s="13">
        <f>(C706-VLOOKUP(E706,Riders!$A$2:$C$2000,2,FALSE))/365</f>
        <v>26.5013698630137</v>
      </c>
      <c r="H706" s="47">
        <v>25</v>
      </c>
      <c r="I706" s="47">
        <v>5.5830000000000002</v>
      </c>
      <c r="J706" s="35">
        <v>5.8050804757686958</v>
      </c>
      <c r="K706" s="35">
        <f t="shared" si="23"/>
        <v>0.22208047576869561</v>
      </c>
      <c r="L706" s="35">
        <v>11.388080475768696</v>
      </c>
      <c r="M706" s="68">
        <v>63.223999999999997</v>
      </c>
    </row>
    <row r="707" spans="1:13" x14ac:dyDescent="0.3">
      <c r="A707" s="30" t="s">
        <v>127</v>
      </c>
      <c r="B707" s="30">
        <v>2019</v>
      </c>
      <c r="C707" s="49">
        <v>43491</v>
      </c>
      <c r="D707" s="30" t="s">
        <v>72</v>
      </c>
      <c r="E707" s="47" t="s">
        <v>177</v>
      </c>
      <c r="F707" s="47" t="s">
        <v>178</v>
      </c>
      <c r="G707" s="13">
        <f>(C707-VLOOKUP(E707,Riders!$A$2:$C$2000,2,FALSE))/365</f>
        <v>21.764383561643836</v>
      </c>
      <c r="H707" s="47">
        <v>26</v>
      </c>
      <c r="I707" s="47">
        <v>5.6109999999999998</v>
      </c>
      <c r="J707" s="35">
        <v>5.8219268292682935</v>
      </c>
      <c r="K707" s="35">
        <f t="shared" si="23"/>
        <v>0.21092682926829376</v>
      </c>
      <c r="L707" s="35">
        <v>11.432926829268293</v>
      </c>
      <c r="M707" s="68">
        <v>62.975999999999999</v>
      </c>
    </row>
    <row r="708" spans="1:13" x14ac:dyDescent="0.3">
      <c r="A708" s="30" t="s">
        <v>127</v>
      </c>
      <c r="B708" s="30">
        <v>2019</v>
      </c>
      <c r="C708" s="49">
        <v>43491</v>
      </c>
      <c r="D708" s="30" t="s">
        <v>72</v>
      </c>
      <c r="E708" s="47" t="s">
        <v>99</v>
      </c>
      <c r="F708" s="47" t="s">
        <v>47</v>
      </c>
      <c r="G708" s="13">
        <f>(C708-VLOOKUP(E708,Riders!$A$2:$C$2000,2,FALSE))/365</f>
        <v>21.945205479452056</v>
      </c>
      <c r="H708" s="47">
        <v>27</v>
      </c>
      <c r="I708" s="47">
        <v>5.6269999999999998</v>
      </c>
      <c r="J708" s="35">
        <v>5.8170117619009778</v>
      </c>
      <c r="K708" s="35">
        <f t="shared" si="23"/>
        <v>0.19001176190097802</v>
      </c>
      <c r="L708" s="35">
        <v>11.444011761900978</v>
      </c>
      <c r="M708" s="68">
        <v>62.914999999999999</v>
      </c>
    </row>
    <row r="709" spans="1:13" x14ac:dyDescent="0.3">
      <c r="A709" s="30" t="s">
        <v>127</v>
      </c>
      <c r="B709" s="30">
        <v>2019</v>
      </c>
      <c r="C709" s="49">
        <v>43491</v>
      </c>
      <c r="D709" s="30" t="s">
        <v>72</v>
      </c>
      <c r="E709" s="47" t="s">
        <v>60</v>
      </c>
      <c r="F709" s="47" t="s">
        <v>61</v>
      </c>
      <c r="G709" s="13">
        <f>(C709-VLOOKUP(E709,Riders!$A$2:$C$2000,2,FALSE))/365</f>
        <v>30.528767123287672</v>
      </c>
      <c r="H709" s="47">
        <v>28</v>
      </c>
      <c r="I709" s="47">
        <v>5.6210000000000004</v>
      </c>
      <c r="J709" s="35">
        <v>5.8659176770899801</v>
      </c>
      <c r="K709" s="35">
        <f t="shared" si="23"/>
        <v>0.24491767708997969</v>
      </c>
      <c r="L709" s="35">
        <v>11.486917677089981</v>
      </c>
      <c r="M709" s="68">
        <v>62.68</v>
      </c>
    </row>
    <row r="710" spans="1:13" x14ac:dyDescent="0.3">
      <c r="A710" s="30" t="s">
        <v>127</v>
      </c>
      <c r="B710" s="30">
        <v>2019</v>
      </c>
      <c r="C710" s="49">
        <v>43491</v>
      </c>
      <c r="D710" s="30" t="s">
        <v>72</v>
      </c>
      <c r="E710" s="47" t="s">
        <v>166</v>
      </c>
      <c r="F710" s="47" t="s">
        <v>49</v>
      </c>
      <c r="G710" s="13" t="e">
        <f>(C710-VLOOKUP(E710,Riders!$A$2:$C$2000,2,FALSE))/365</f>
        <v>#N/A</v>
      </c>
      <c r="H710" s="47">
        <v>29</v>
      </c>
      <c r="I710" s="47">
        <v>5.6369999999999996</v>
      </c>
      <c r="J710" s="35">
        <v>5.8949932730039238</v>
      </c>
      <c r="K710" s="35">
        <f t="shared" si="23"/>
        <v>0.25799327300392427</v>
      </c>
      <c r="L710" s="35">
        <v>11.531993273003923</v>
      </c>
      <c r="M710" s="68">
        <v>62.435000000000002</v>
      </c>
    </row>
    <row r="711" spans="1:13" x14ac:dyDescent="0.3">
      <c r="A711" s="30" t="s">
        <v>127</v>
      </c>
      <c r="B711" s="30">
        <v>2019</v>
      </c>
      <c r="C711" s="49">
        <v>43491</v>
      </c>
      <c r="D711" s="30" t="s">
        <v>72</v>
      </c>
      <c r="E711" s="47" t="s">
        <v>179</v>
      </c>
      <c r="F711" s="47" t="s">
        <v>36</v>
      </c>
      <c r="G711" s="13">
        <f>(C711-VLOOKUP(E711,Riders!$A$2:$C$2000,2,FALSE))/365</f>
        <v>23.115068493150684</v>
      </c>
      <c r="H711" s="47">
        <v>30</v>
      </c>
      <c r="I711" s="47">
        <v>5.6749999999999998</v>
      </c>
      <c r="J711" s="35">
        <v>5.9070799485240899</v>
      </c>
      <c r="K711" s="35">
        <f t="shared" si="23"/>
        <v>0.23207994852409009</v>
      </c>
      <c r="L711" s="35">
        <v>11.58207994852409</v>
      </c>
      <c r="M711" s="68">
        <v>62.164999999999999</v>
      </c>
    </row>
    <row r="712" spans="1:13" x14ac:dyDescent="0.3">
      <c r="A712" s="30" t="s">
        <v>127</v>
      </c>
      <c r="B712" s="30">
        <v>2019</v>
      </c>
      <c r="C712" s="49">
        <v>43491</v>
      </c>
      <c r="D712" s="30" t="s">
        <v>72</v>
      </c>
      <c r="E712" s="47" t="s">
        <v>180</v>
      </c>
      <c r="F712" s="47" t="s">
        <v>65</v>
      </c>
      <c r="G712" s="13">
        <f>(C712-VLOOKUP(E712,Riders!$A$2:$C$2000,2,FALSE))/365</f>
        <v>21.463013698630139</v>
      </c>
      <c r="H712" s="47">
        <v>31</v>
      </c>
      <c r="I712" s="47">
        <v>5.742</v>
      </c>
      <c r="J712" s="35">
        <v>6.0219369975818564</v>
      </c>
      <c r="K712" s="35">
        <f t="shared" si="23"/>
        <v>0.27993699758185642</v>
      </c>
      <c r="L712" s="35">
        <v>11.763936997581856</v>
      </c>
      <c r="M712" s="68">
        <v>61.204000000000001</v>
      </c>
    </row>
    <row r="713" spans="1:13" x14ac:dyDescent="0.3">
      <c r="A713" s="29" t="s">
        <v>159</v>
      </c>
      <c r="B713" s="29">
        <v>2019</v>
      </c>
      <c r="C713" s="52">
        <v>43484</v>
      </c>
      <c r="D713" s="29" t="s">
        <v>72</v>
      </c>
      <c r="E713" s="51" t="s">
        <v>79</v>
      </c>
      <c r="F713" s="51" t="s">
        <v>65</v>
      </c>
      <c r="G713" s="13">
        <f>(C713-VLOOKUP(E713,Riders!$A$2:$C$2000,2,FALSE))/365</f>
        <v>31.712328767123289</v>
      </c>
      <c r="H713" s="51">
        <v>1</v>
      </c>
      <c r="I713" s="51">
        <v>5.2370000000000001</v>
      </c>
      <c r="J713" s="55">
        <v>5.4099500924214414</v>
      </c>
      <c r="K713" s="35">
        <f t="shared" si="23"/>
        <v>0.17295009242144133</v>
      </c>
      <c r="L713" s="55">
        <v>10.646950092421442</v>
      </c>
      <c r="M713" s="69">
        <v>67.625</v>
      </c>
    </row>
    <row r="714" spans="1:13" x14ac:dyDescent="0.3">
      <c r="A714" s="29" t="s">
        <v>159</v>
      </c>
      <c r="B714" s="29">
        <v>2019</v>
      </c>
      <c r="C714" s="52">
        <v>43484</v>
      </c>
      <c r="D714" s="29" t="s">
        <v>72</v>
      </c>
      <c r="E714" s="51" t="s">
        <v>136</v>
      </c>
      <c r="F714" s="51" t="s">
        <v>36</v>
      </c>
      <c r="G714" s="13">
        <f>(C714-VLOOKUP(E714,Riders!$A$2:$C$2000,2,FALSE))/365</f>
        <v>31.019178082191782</v>
      </c>
      <c r="H714" s="51">
        <v>2</v>
      </c>
      <c r="I714" s="51">
        <v>5.2679999999999998</v>
      </c>
      <c r="J714" s="55">
        <v>5.4089481723140809</v>
      </c>
      <c r="K714" s="35">
        <f t="shared" si="23"/>
        <v>0.14094817231408108</v>
      </c>
      <c r="L714" s="55">
        <v>10.676948172314081</v>
      </c>
      <c r="M714" s="69">
        <v>67.435000000000002</v>
      </c>
    </row>
    <row r="715" spans="1:13" x14ac:dyDescent="0.3">
      <c r="A715" s="29" t="s">
        <v>159</v>
      </c>
      <c r="B715" s="29">
        <v>2019</v>
      </c>
      <c r="C715" s="52">
        <v>43484</v>
      </c>
      <c r="D715" s="29" t="s">
        <v>72</v>
      </c>
      <c r="E715" s="51" t="s">
        <v>30</v>
      </c>
      <c r="F715" s="51" t="s">
        <v>31</v>
      </c>
      <c r="G715" s="13">
        <f>(C715-VLOOKUP(E715,Riders!$A$2:$C$2000,2,FALSE))/365</f>
        <v>22.758904109589039</v>
      </c>
      <c r="H715" s="51">
        <v>3</v>
      </c>
      <c r="I715" s="51">
        <v>5.31</v>
      </c>
      <c r="J715" s="55">
        <v>5.4820139097068177</v>
      </c>
      <c r="K715" s="35">
        <f t="shared" si="23"/>
        <v>0.17201390970681807</v>
      </c>
      <c r="L715" s="55">
        <v>10.792013909706817</v>
      </c>
      <c r="M715" s="69">
        <v>66.715999999999994</v>
      </c>
    </row>
    <row r="716" spans="1:13" x14ac:dyDescent="0.3">
      <c r="A716" s="29" t="s">
        <v>159</v>
      </c>
      <c r="B716" s="29">
        <v>2019</v>
      </c>
      <c r="C716" s="52">
        <v>43484</v>
      </c>
      <c r="D716" s="29" t="s">
        <v>72</v>
      </c>
      <c r="E716" s="51" t="s">
        <v>16</v>
      </c>
      <c r="F716" s="51" t="s">
        <v>17</v>
      </c>
      <c r="G716" s="13">
        <f>(C716-VLOOKUP(E716,Riders!$A$2:$C$2000,2,FALSE))/365</f>
        <v>19.745205479452054</v>
      </c>
      <c r="H716" s="51">
        <v>4</v>
      </c>
      <c r="I716" s="51">
        <v>5.3319999999999999</v>
      </c>
      <c r="J716" s="55">
        <v>5.5009321136254217</v>
      </c>
      <c r="K716" s="35">
        <f t="shared" si="23"/>
        <v>0.16893211362542182</v>
      </c>
      <c r="L716" s="55">
        <v>10.832932113625422</v>
      </c>
      <c r="M716" s="69">
        <v>66.463999999999999</v>
      </c>
    </row>
    <row r="717" spans="1:13" x14ac:dyDescent="0.3">
      <c r="A717" s="29" t="s">
        <v>159</v>
      </c>
      <c r="B717" s="29">
        <v>2019</v>
      </c>
      <c r="C717" s="52">
        <v>43484</v>
      </c>
      <c r="D717" s="29" t="s">
        <v>72</v>
      </c>
      <c r="E717" s="51" t="s">
        <v>135</v>
      </c>
      <c r="F717" s="51" t="s">
        <v>29</v>
      </c>
      <c r="G717" s="13">
        <f>(C717-VLOOKUP(E717,Riders!$A$2:$C$2000,2,FALSE))/365</f>
        <v>29.197260273972603</v>
      </c>
      <c r="H717" s="51">
        <v>5</v>
      </c>
      <c r="I717" s="51">
        <v>5.3559999999999999</v>
      </c>
      <c r="J717" s="55">
        <v>5.4970169879863136</v>
      </c>
      <c r="K717" s="35">
        <f t="shared" si="23"/>
        <v>0.14101698798631368</v>
      </c>
      <c r="L717" s="55">
        <v>10.853016987986313</v>
      </c>
      <c r="M717" s="69">
        <v>66.340999999999994</v>
      </c>
    </row>
    <row r="718" spans="1:13" x14ac:dyDescent="0.3">
      <c r="A718" s="29" t="s">
        <v>159</v>
      </c>
      <c r="B718" s="29">
        <v>2019</v>
      </c>
      <c r="C718" s="52">
        <v>43484</v>
      </c>
      <c r="D718" s="29" t="s">
        <v>72</v>
      </c>
      <c r="E718" s="51" t="s">
        <v>26</v>
      </c>
      <c r="F718" s="51" t="s">
        <v>27</v>
      </c>
      <c r="G718" s="13">
        <f>(C718-VLOOKUP(E718,Riders!$A$2:$C$2000,2,FALSE))/365</f>
        <v>20.660273972602738</v>
      </c>
      <c r="H718" s="51">
        <v>6</v>
      </c>
      <c r="I718" s="51">
        <v>5.3520000000000003</v>
      </c>
      <c r="J718" s="55">
        <v>5.5519693477306102</v>
      </c>
      <c r="K718" s="35">
        <f t="shared" si="23"/>
        <v>0.19996934773060993</v>
      </c>
      <c r="L718" s="55">
        <v>10.903969347730611</v>
      </c>
      <c r="M718" s="69">
        <v>66.031000000000006</v>
      </c>
    </row>
    <row r="719" spans="1:13" x14ac:dyDescent="0.3">
      <c r="A719" s="29" t="s">
        <v>159</v>
      </c>
      <c r="B719" s="29">
        <v>2019</v>
      </c>
      <c r="C719" s="52">
        <v>43484</v>
      </c>
      <c r="D719" s="29" t="s">
        <v>72</v>
      </c>
      <c r="E719" s="51" t="s">
        <v>82</v>
      </c>
      <c r="F719" s="51" t="s">
        <v>67</v>
      </c>
      <c r="G719" s="13">
        <f>(C719-VLOOKUP(E719,Riders!$A$2:$C$2000,2,FALSE))/365</f>
        <v>26.389041095890413</v>
      </c>
      <c r="H719" s="51">
        <v>7</v>
      </c>
      <c r="I719" s="51">
        <v>5.43</v>
      </c>
      <c r="J719" s="55">
        <v>5.5539816933638448</v>
      </c>
      <c r="K719" s="35">
        <f t="shared" si="23"/>
        <v>0.12398169336384512</v>
      </c>
      <c r="L719" s="55">
        <v>10.983981693363845</v>
      </c>
      <c r="M719" s="69">
        <v>65.55</v>
      </c>
    </row>
    <row r="720" spans="1:13" x14ac:dyDescent="0.3">
      <c r="A720" s="29" t="s">
        <v>159</v>
      </c>
      <c r="B720" s="29">
        <v>2019</v>
      </c>
      <c r="C720" s="52">
        <v>43484</v>
      </c>
      <c r="D720" s="29" t="s">
        <v>72</v>
      </c>
      <c r="E720" s="51" t="s">
        <v>137</v>
      </c>
      <c r="F720" s="51" t="s">
        <v>162</v>
      </c>
      <c r="G720" s="13">
        <f>(C720-VLOOKUP(E720,Riders!$A$2:$C$2000,2,FALSE))/365</f>
        <v>21.671232876712327</v>
      </c>
      <c r="H720" s="51">
        <v>8</v>
      </c>
      <c r="I720" s="51">
        <v>5.3970000000000002</v>
      </c>
      <c r="J720" s="55">
        <v>5.5879871841816193</v>
      </c>
      <c r="K720" s="35">
        <f t="shared" si="23"/>
        <v>0.19098718418161909</v>
      </c>
      <c r="L720" s="55">
        <v>10.98498718418162</v>
      </c>
      <c r="M720" s="69">
        <v>65.543999999999997</v>
      </c>
    </row>
    <row r="721" spans="1:13" x14ac:dyDescent="0.3">
      <c r="A721" s="29" t="s">
        <v>159</v>
      </c>
      <c r="B721" s="29">
        <v>2019</v>
      </c>
      <c r="C721" s="52">
        <v>43484</v>
      </c>
      <c r="D721" s="29" t="s">
        <v>72</v>
      </c>
      <c r="E721" s="51" t="s">
        <v>121</v>
      </c>
      <c r="F721" s="51" t="s">
        <v>120</v>
      </c>
      <c r="G721" s="13">
        <f>(C721-VLOOKUP(E721,Riders!$A$2:$C$2000,2,FALSE))/365</f>
        <v>22.876712328767123</v>
      </c>
      <c r="H721" s="51">
        <v>9</v>
      </c>
      <c r="I721" s="51">
        <v>5.3949999999999996</v>
      </c>
      <c r="J721" s="55">
        <v>5.5980377427629175</v>
      </c>
      <c r="K721" s="35">
        <f t="shared" si="23"/>
        <v>0.20303774276291797</v>
      </c>
      <c r="L721" s="55">
        <v>10.993037742762917</v>
      </c>
      <c r="M721" s="69">
        <v>65.495999999999995</v>
      </c>
    </row>
    <row r="722" spans="1:13" x14ac:dyDescent="0.3">
      <c r="A722" s="29" t="s">
        <v>159</v>
      </c>
      <c r="B722" s="29">
        <v>2019</v>
      </c>
      <c r="C722" s="52">
        <v>43484</v>
      </c>
      <c r="D722" s="29" t="s">
        <v>72</v>
      </c>
      <c r="E722" s="51" t="s">
        <v>139</v>
      </c>
      <c r="F722" s="51" t="s">
        <v>61</v>
      </c>
      <c r="G722" s="13">
        <f>(C722-VLOOKUP(E722,Riders!$A$2:$C$2000,2,FALSE))/365</f>
        <v>26.610958904109587</v>
      </c>
      <c r="H722" s="51">
        <v>10</v>
      </c>
      <c r="I722" s="51">
        <v>5.4450000000000003</v>
      </c>
      <c r="J722" s="55">
        <v>5.5800206719137595</v>
      </c>
      <c r="K722" s="35">
        <f t="shared" si="23"/>
        <v>0.13502067191375922</v>
      </c>
      <c r="L722" s="55">
        <v>11.02502067191376</v>
      </c>
      <c r="M722" s="69">
        <v>65.305999999999997</v>
      </c>
    </row>
    <row r="723" spans="1:13" x14ac:dyDescent="0.3">
      <c r="A723" s="29" t="s">
        <v>159</v>
      </c>
      <c r="B723" s="29">
        <v>2019</v>
      </c>
      <c r="C723" s="52">
        <v>43484</v>
      </c>
      <c r="D723" s="29" t="s">
        <v>72</v>
      </c>
      <c r="E723" s="51" t="s">
        <v>133</v>
      </c>
      <c r="F723" s="51" t="s">
        <v>25</v>
      </c>
      <c r="G723" s="13">
        <f>(C723-VLOOKUP(E723,Riders!$A$2:$C$2000,2,FALSE))/365</f>
        <v>25.986301369863014</v>
      </c>
      <c r="H723" s="51">
        <v>11</v>
      </c>
      <c r="I723" s="51">
        <v>5.4349999999999996</v>
      </c>
      <c r="J723" s="55">
        <v>5.5940738641585748</v>
      </c>
      <c r="K723" s="35">
        <f t="shared" si="23"/>
        <v>0.15907386415857516</v>
      </c>
      <c r="L723" s="55">
        <v>11.029073864158574</v>
      </c>
      <c r="M723" s="69">
        <v>65.281999999999996</v>
      </c>
    </row>
    <row r="724" spans="1:13" x14ac:dyDescent="0.3">
      <c r="A724" s="29" t="s">
        <v>159</v>
      </c>
      <c r="B724" s="29">
        <v>2019</v>
      </c>
      <c r="C724" s="52">
        <v>43484</v>
      </c>
      <c r="D724" s="29" t="s">
        <v>72</v>
      </c>
      <c r="E724" s="51" t="s">
        <v>100</v>
      </c>
      <c r="F724" s="51" t="s">
        <v>47</v>
      </c>
      <c r="G724" s="13">
        <f>(C724-VLOOKUP(E724,Riders!$A$2:$C$2000,2,FALSE))/365</f>
        <v>24.934246575342467</v>
      </c>
      <c r="H724" s="51">
        <v>12</v>
      </c>
      <c r="I724" s="51">
        <v>5.4580000000000002</v>
      </c>
      <c r="J724" s="55">
        <v>5.63701648842728</v>
      </c>
      <c r="K724" s="35">
        <f t="shared" si="23"/>
        <v>0.1790164884272798</v>
      </c>
      <c r="L724" s="55">
        <v>11.09501648842728</v>
      </c>
      <c r="M724" s="69">
        <v>64.894000000000005</v>
      </c>
    </row>
    <row r="725" spans="1:13" x14ac:dyDescent="0.3">
      <c r="A725" s="29" t="s">
        <v>159</v>
      </c>
      <c r="B725" s="29">
        <v>2019</v>
      </c>
      <c r="C725" s="52">
        <v>43484</v>
      </c>
      <c r="D725" s="29" t="s">
        <v>72</v>
      </c>
      <c r="E725" s="51" t="s">
        <v>129</v>
      </c>
      <c r="F725" s="51" t="s">
        <v>65</v>
      </c>
      <c r="G725" s="13">
        <f>(C725-VLOOKUP(E725,Riders!$A$2:$C$2000,2,FALSE))/365</f>
        <v>28.517808219178082</v>
      </c>
      <c r="H725" s="51">
        <v>13</v>
      </c>
      <c r="I725" s="51">
        <v>5.4539999999999997</v>
      </c>
      <c r="J725" s="55">
        <v>5.6560823997777989</v>
      </c>
      <c r="K725" s="35">
        <f t="shared" si="23"/>
        <v>0.20208239977779918</v>
      </c>
      <c r="L725" s="55">
        <v>11.110082399777799</v>
      </c>
      <c r="M725" s="69">
        <v>64.805999999999997</v>
      </c>
    </row>
    <row r="726" spans="1:13" x14ac:dyDescent="0.3">
      <c r="A726" s="29" t="s">
        <v>159</v>
      </c>
      <c r="B726" s="29">
        <v>2019</v>
      </c>
      <c r="C726" s="52">
        <v>43484</v>
      </c>
      <c r="D726" s="29" t="s">
        <v>72</v>
      </c>
      <c r="E726" s="51" t="s">
        <v>98</v>
      </c>
      <c r="F726" s="51" t="s">
        <v>67</v>
      </c>
      <c r="G726" s="13">
        <f>(C726-VLOOKUP(E726,Riders!$A$2:$C$2000,2,FALSE))/365</f>
        <v>27.471232876712328</v>
      </c>
      <c r="H726" s="51">
        <v>14</v>
      </c>
      <c r="I726" s="51">
        <v>5.5430000000000001</v>
      </c>
      <c r="J726" s="55">
        <v>5.6719532710280367</v>
      </c>
      <c r="K726" s="35">
        <f t="shared" si="23"/>
        <v>0.12895327102803655</v>
      </c>
      <c r="L726" s="55">
        <v>11.214953271028037</v>
      </c>
      <c r="M726" s="69">
        <v>64.2</v>
      </c>
    </row>
    <row r="727" spans="1:13" x14ac:dyDescent="0.3">
      <c r="A727" s="29" t="s">
        <v>159</v>
      </c>
      <c r="B727" s="29">
        <v>2019</v>
      </c>
      <c r="C727" s="52">
        <v>43484</v>
      </c>
      <c r="D727" s="29" t="s">
        <v>72</v>
      </c>
      <c r="E727" s="51" t="s">
        <v>147</v>
      </c>
      <c r="F727" s="51" t="s">
        <v>31</v>
      </c>
      <c r="G727" s="13">
        <f>(C727-VLOOKUP(E727,Riders!$A$2:$C$2000,2,FALSE))/365</f>
        <v>30.531506849315068</v>
      </c>
      <c r="H727" s="51">
        <v>15</v>
      </c>
      <c r="I727" s="51">
        <v>5.5039999999999996</v>
      </c>
      <c r="J727" s="55">
        <v>5.7270476071629126</v>
      </c>
      <c r="K727" s="35">
        <f t="shared" si="23"/>
        <v>0.22304760716291305</v>
      </c>
      <c r="L727" s="55">
        <v>11.231047607162912</v>
      </c>
      <c r="M727" s="69">
        <v>64.108000000000004</v>
      </c>
    </row>
    <row r="728" spans="1:13" x14ac:dyDescent="0.3">
      <c r="A728" s="29" t="s">
        <v>159</v>
      </c>
      <c r="B728" s="29">
        <v>2019</v>
      </c>
      <c r="C728" s="52">
        <v>43484</v>
      </c>
      <c r="D728" s="29" t="s">
        <v>72</v>
      </c>
      <c r="E728" s="51" t="s">
        <v>146</v>
      </c>
      <c r="F728" s="51" t="s">
        <v>56</v>
      </c>
      <c r="G728" s="13">
        <f>(C728-VLOOKUP(E728,Riders!$A$2:$C$2000,2,FALSE))/365</f>
        <v>28.797260273972604</v>
      </c>
      <c r="H728" s="51">
        <v>16</v>
      </c>
      <c r="I728" s="51">
        <v>5.53</v>
      </c>
      <c r="J728" s="55">
        <v>5.7809732149870383</v>
      </c>
      <c r="K728" s="35">
        <f t="shared" si="23"/>
        <v>0.25097321498703806</v>
      </c>
      <c r="L728" s="55">
        <v>11.310973214987039</v>
      </c>
      <c r="M728" s="69">
        <v>63.655000000000001</v>
      </c>
    </row>
    <row r="729" spans="1:13" x14ac:dyDescent="0.3">
      <c r="A729" s="29" t="s">
        <v>159</v>
      </c>
      <c r="B729" s="29">
        <v>2019</v>
      </c>
      <c r="C729" s="52">
        <v>43484</v>
      </c>
      <c r="D729" s="29" t="s">
        <v>72</v>
      </c>
      <c r="E729" s="51" t="s">
        <v>52</v>
      </c>
      <c r="F729" s="51" t="s">
        <v>53</v>
      </c>
      <c r="G729" s="13">
        <f>(C729-VLOOKUP(E729,Riders!$A$2:$C$2000,2,FALSE))/365</f>
        <v>21.860273972602741</v>
      </c>
      <c r="H729" s="51">
        <v>17</v>
      </c>
      <c r="I729" s="51">
        <v>5.5709999999999997</v>
      </c>
      <c r="J729" s="55">
        <v>5.7499327190679104</v>
      </c>
      <c r="K729" s="35">
        <f t="shared" si="23"/>
        <v>0.17893271906791064</v>
      </c>
      <c r="L729" s="55">
        <v>11.32093271906791</v>
      </c>
      <c r="M729" s="69">
        <v>63.598999999999997</v>
      </c>
    </row>
    <row r="730" spans="1:13" x14ac:dyDescent="0.3">
      <c r="A730" s="29" t="s">
        <v>159</v>
      </c>
      <c r="B730" s="29">
        <v>2019</v>
      </c>
      <c r="C730" s="52">
        <v>43484</v>
      </c>
      <c r="D730" s="29" t="s">
        <v>72</v>
      </c>
      <c r="E730" s="51" t="s">
        <v>50</v>
      </c>
      <c r="F730" s="51" t="s">
        <v>51</v>
      </c>
      <c r="G730" s="13">
        <f>(C730-VLOOKUP(E730,Riders!$A$2:$C$2000,2,FALSE))/365</f>
        <v>22.287671232876711</v>
      </c>
      <c r="H730" s="51">
        <v>18</v>
      </c>
      <c r="I730" s="51">
        <v>5.609</v>
      </c>
      <c r="J730" s="55">
        <v>5.7240500070831573</v>
      </c>
      <c r="K730" s="35">
        <f t="shared" si="23"/>
        <v>0.11505000708315727</v>
      </c>
      <c r="L730" s="55">
        <v>11.333050007083157</v>
      </c>
      <c r="M730" s="69">
        <v>63.530999999999999</v>
      </c>
    </row>
    <row r="731" spans="1:13" x14ac:dyDescent="0.3">
      <c r="A731" s="29" t="s">
        <v>159</v>
      </c>
      <c r="B731" s="29">
        <v>2019</v>
      </c>
      <c r="C731" s="52">
        <v>43484</v>
      </c>
      <c r="D731" s="29" t="s">
        <v>72</v>
      </c>
      <c r="E731" s="51" t="s">
        <v>176</v>
      </c>
      <c r="F731" s="51" t="s">
        <v>27</v>
      </c>
      <c r="G731" s="13">
        <f>(C731-VLOOKUP(E731,Riders!$A$2:$C$2000,2,FALSE))/365</f>
        <v>26.482191780821918</v>
      </c>
      <c r="H731" s="51">
        <v>19</v>
      </c>
      <c r="I731" s="51">
        <v>5.5810000000000004</v>
      </c>
      <c r="J731" s="55">
        <v>5.7609763393771365</v>
      </c>
      <c r="K731" s="35">
        <f t="shared" si="23"/>
        <v>0.17997633937713609</v>
      </c>
      <c r="L731" s="55">
        <v>11.341976339377137</v>
      </c>
      <c r="M731" s="69">
        <v>63.481000000000002</v>
      </c>
    </row>
    <row r="732" spans="1:13" x14ac:dyDescent="0.3">
      <c r="A732" s="29" t="s">
        <v>159</v>
      </c>
      <c r="B732" s="29">
        <v>2019</v>
      </c>
      <c r="C732" s="52">
        <v>43484</v>
      </c>
      <c r="D732" s="29" t="s">
        <v>72</v>
      </c>
      <c r="E732" s="51" t="s">
        <v>99</v>
      </c>
      <c r="F732" s="51" t="s">
        <v>47</v>
      </c>
      <c r="G732" s="13">
        <f>(C732-VLOOKUP(E732,Riders!$A$2:$C$2000,2,FALSE))/365</f>
        <v>21.926027397260274</v>
      </c>
      <c r="H732" s="51">
        <v>20</v>
      </c>
      <c r="I732" s="51">
        <v>5.5819999999999999</v>
      </c>
      <c r="J732" s="55">
        <v>5.7859424024251611</v>
      </c>
      <c r="K732" s="35">
        <f t="shared" si="23"/>
        <v>0.20394240242516126</v>
      </c>
      <c r="L732" s="55">
        <v>11.367942402425161</v>
      </c>
      <c r="M732" s="69">
        <v>63.335999999999999</v>
      </c>
    </row>
    <row r="733" spans="1:13" x14ac:dyDescent="0.3">
      <c r="A733" s="29" t="s">
        <v>159</v>
      </c>
      <c r="B733" s="29">
        <v>2019</v>
      </c>
      <c r="C733" s="52">
        <v>43484</v>
      </c>
      <c r="D733" s="29" t="s">
        <v>72</v>
      </c>
      <c r="E733" s="51" t="s">
        <v>177</v>
      </c>
      <c r="F733" s="51" t="s">
        <v>178</v>
      </c>
      <c r="G733" s="13">
        <f>(C733-VLOOKUP(E733,Riders!$A$2:$C$2000,2,FALSE))/365</f>
        <v>21.745205479452054</v>
      </c>
      <c r="H733" s="51">
        <v>21</v>
      </c>
      <c r="I733" s="51">
        <v>5.601</v>
      </c>
      <c r="J733" s="55">
        <v>5.787080475768696</v>
      </c>
      <c r="K733" s="35">
        <f t="shared" si="23"/>
        <v>0.18608047576869602</v>
      </c>
      <c r="L733" s="55">
        <v>11.388080475768696</v>
      </c>
      <c r="M733" s="69">
        <v>63.223999999999997</v>
      </c>
    </row>
    <row r="734" spans="1:13" x14ac:dyDescent="0.3">
      <c r="A734" s="29" t="s">
        <v>159</v>
      </c>
      <c r="B734" s="29">
        <v>2019</v>
      </c>
      <c r="C734" s="52">
        <v>43484</v>
      </c>
      <c r="D734" s="29" t="s">
        <v>72</v>
      </c>
      <c r="E734" s="51" t="s">
        <v>60</v>
      </c>
      <c r="F734" s="51" t="s">
        <v>61</v>
      </c>
      <c r="G734" s="13">
        <f>(C734-VLOOKUP(E734,Riders!$A$2:$C$2000,2,FALSE))/365</f>
        <v>30.509589041095889</v>
      </c>
      <c r="H734" s="51">
        <v>22</v>
      </c>
      <c r="I734" s="51">
        <v>5.61</v>
      </c>
      <c r="J734" s="55">
        <v>5.8329204875955556</v>
      </c>
      <c r="K734" s="35">
        <f t="shared" si="23"/>
        <v>0.22292048759555527</v>
      </c>
      <c r="L734" s="55">
        <v>11.442920487595556</v>
      </c>
      <c r="M734" s="69">
        <v>62.920999999999999</v>
      </c>
    </row>
    <row r="735" spans="1:13" x14ac:dyDescent="0.3">
      <c r="A735" s="30" t="s">
        <v>181</v>
      </c>
      <c r="B735" s="30">
        <v>2018</v>
      </c>
      <c r="C735" s="49">
        <v>43449</v>
      </c>
      <c r="D735" s="30" t="s">
        <v>72</v>
      </c>
      <c r="E735" s="47" t="s">
        <v>132</v>
      </c>
      <c r="F735" s="47" t="s">
        <v>36</v>
      </c>
      <c r="G735" s="13">
        <f>(C735-VLOOKUP(E735,Riders!$A$2:$C$2000,2,FALSE))/365</f>
        <v>28.065753424657533</v>
      </c>
      <c r="H735" s="47">
        <v>1</v>
      </c>
      <c r="I735" s="47">
        <v>5.2670000000000003</v>
      </c>
      <c r="J735" s="35">
        <v>5.3279350324469883</v>
      </c>
      <c r="K735" s="35">
        <f t="shared" si="23"/>
        <v>6.0935032446987947E-2</v>
      </c>
      <c r="L735" s="35">
        <v>10.594935032446989</v>
      </c>
      <c r="M735" s="68">
        <v>67.956999999999994</v>
      </c>
    </row>
    <row r="736" spans="1:13" x14ac:dyDescent="0.3">
      <c r="A736" s="30" t="s">
        <v>181</v>
      </c>
      <c r="B736" s="30">
        <v>2018</v>
      </c>
      <c r="C736" s="49">
        <v>43449</v>
      </c>
      <c r="D736" s="30" t="s">
        <v>72</v>
      </c>
      <c r="E736" s="47" t="s">
        <v>34</v>
      </c>
      <c r="F736" s="47" t="s">
        <v>19</v>
      </c>
      <c r="G736" s="13">
        <f>(C736-VLOOKUP(E736,Riders!$A$2:$C$2000,2,FALSE))/365</f>
        <v>31.36986301369863</v>
      </c>
      <c r="H736" s="47">
        <v>2</v>
      </c>
      <c r="I736" s="47">
        <v>5.319</v>
      </c>
      <c r="J736" s="35">
        <v>5.4410801028185434</v>
      </c>
      <c r="K736" s="35">
        <f t="shared" si="23"/>
        <v>0.12208010281854342</v>
      </c>
      <c r="L736" s="35">
        <v>10.760080102818543</v>
      </c>
      <c r="M736" s="68">
        <v>66.914000000000001</v>
      </c>
    </row>
    <row r="737" spans="1:13" x14ac:dyDescent="0.3">
      <c r="A737" s="30" t="s">
        <v>181</v>
      </c>
      <c r="B737" s="30">
        <v>2018</v>
      </c>
      <c r="C737" s="49">
        <v>43449</v>
      </c>
      <c r="D737" s="30" t="s">
        <v>72</v>
      </c>
      <c r="E737" s="47" t="s">
        <v>23</v>
      </c>
      <c r="F737" s="47" t="s">
        <v>15</v>
      </c>
      <c r="G737" s="13">
        <f>(C737-VLOOKUP(E737,Riders!$A$2:$C$2000,2,FALSE))/365</f>
        <v>21.257534246575343</v>
      </c>
      <c r="H737" s="47">
        <v>3</v>
      </c>
      <c r="I737" s="47">
        <v>5.3719999999999999</v>
      </c>
      <c r="J737" s="35">
        <v>5.4080568947447212</v>
      </c>
      <c r="K737" s="35">
        <f t="shared" ref="K737:K800" si="24">J737-I737</f>
        <v>3.6056894744721291E-2</v>
      </c>
      <c r="L737" s="35">
        <v>10.780056894744721</v>
      </c>
      <c r="M737" s="68">
        <v>66.790000000000006</v>
      </c>
    </row>
    <row r="738" spans="1:13" x14ac:dyDescent="0.3">
      <c r="A738" s="30" t="s">
        <v>181</v>
      </c>
      <c r="B738" s="30">
        <v>2018</v>
      </c>
      <c r="C738" s="49">
        <v>43449</v>
      </c>
      <c r="D738" s="30" t="s">
        <v>72</v>
      </c>
      <c r="E738" s="47" t="s">
        <v>111</v>
      </c>
      <c r="F738" s="47" t="s">
        <v>160</v>
      </c>
      <c r="G738" s="13">
        <f>(C738-VLOOKUP(E738,Riders!$A$2:$C$2000,2,FALSE))/365</f>
        <v>24.153424657534245</v>
      </c>
      <c r="H738" s="47">
        <v>4</v>
      </c>
      <c r="I738" s="47">
        <v>5.3449999999999998</v>
      </c>
      <c r="J738" s="35">
        <v>5.4690582757584858</v>
      </c>
      <c r="K738" s="35">
        <f t="shared" si="24"/>
        <v>0.12405827575848605</v>
      </c>
      <c r="L738" s="35">
        <v>10.814058275758486</v>
      </c>
      <c r="M738" s="68">
        <v>66.58</v>
      </c>
    </row>
    <row r="739" spans="1:13" x14ac:dyDescent="0.3">
      <c r="A739" s="30" t="s">
        <v>181</v>
      </c>
      <c r="B739" s="30">
        <v>2018</v>
      </c>
      <c r="C739" s="49">
        <v>43449</v>
      </c>
      <c r="D739" s="30" t="s">
        <v>72</v>
      </c>
      <c r="E739" s="47" t="s">
        <v>30</v>
      </c>
      <c r="F739" s="47" t="s">
        <v>31</v>
      </c>
      <c r="G739" s="13">
        <f>(C739-VLOOKUP(E739,Riders!$A$2:$C$2000,2,FALSE))/365</f>
        <v>22.663013698630138</v>
      </c>
      <c r="H739" s="47">
        <v>5</v>
      </c>
      <c r="I739" s="47">
        <v>5.335</v>
      </c>
      <c r="J739" s="35">
        <v>5.4839331329827194</v>
      </c>
      <c r="K739" s="35">
        <f t="shared" si="24"/>
        <v>0.14893313298271948</v>
      </c>
      <c r="L739" s="35">
        <v>10.818933132982719</v>
      </c>
      <c r="M739" s="68">
        <v>66.55</v>
      </c>
    </row>
    <row r="740" spans="1:13" x14ac:dyDescent="0.3">
      <c r="A740" s="30" t="s">
        <v>181</v>
      </c>
      <c r="B740" s="30">
        <v>2018</v>
      </c>
      <c r="C740" s="49">
        <v>43449</v>
      </c>
      <c r="D740" s="30" t="s">
        <v>72</v>
      </c>
      <c r="E740" s="47" t="s">
        <v>22</v>
      </c>
      <c r="F740" s="47" t="s">
        <v>15</v>
      </c>
      <c r="G740" s="13">
        <f>(C740-VLOOKUP(E740,Riders!$A$2:$C$2000,2,FALSE))/365</f>
        <v>20.931506849315067</v>
      </c>
      <c r="H740" s="47">
        <v>6</v>
      </c>
      <c r="I740" s="47">
        <v>5.38</v>
      </c>
      <c r="J740" s="35">
        <v>5.492027180067951</v>
      </c>
      <c r="K740" s="35">
        <f t="shared" si="24"/>
        <v>0.11202718006795109</v>
      </c>
      <c r="L740" s="35">
        <v>10.872027180067951</v>
      </c>
      <c r="M740" s="68">
        <v>66.224999999999994</v>
      </c>
    </row>
    <row r="741" spans="1:13" x14ac:dyDescent="0.3">
      <c r="A741" s="30" t="s">
        <v>181</v>
      </c>
      <c r="B741" s="30">
        <v>2018</v>
      </c>
      <c r="C741" s="49">
        <v>43449</v>
      </c>
      <c r="D741" s="30" t="s">
        <v>72</v>
      </c>
      <c r="E741" s="47" t="s">
        <v>134</v>
      </c>
      <c r="F741" s="47" t="s">
        <v>38</v>
      </c>
      <c r="G741" s="13">
        <f>(C741-VLOOKUP(E741,Riders!$A$2:$C$2000,2,FALSE))/365</f>
        <v>27.884931506849316</v>
      </c>
      <c r="H741" s="47">
        <v>7</v>
      </c>
      <c r="I741" s="47">
        <v>5.3890000000000002</v>
      </c>
      <c r="J741" s="35">
        <v>5.4969993952222547</v>
      </c>
      <c r="K741" s="35">
        <f t="shared" si="24"/>
        <v>0.10799939522225444</v>
      </c>
      <c r="L741" s="35">
        <v>10.885999395222255</v>
      </c>
      <c r="M741" s="68">
        <v>66.14</v>
      </c>
    </row>
    <row r="742" spans="1:13" x14ac:dyDescent="0.3">
      <c r="A742" s="30" t="s">
        <v>181</v>
      </c>
      <c r="B742" s="30">
        <v>2018</v>
      </c>
      <c r="C742" s="49">
        <v>43449</v>
      </c>
      <c r="D742" s="30" t="s">
        <v>72</v>
      </c>
      <c r="E742" s="47" t="s">
        <v>133</v>
      </c>
      <c r="F742" s="47" t="s">
        <v>25</v>
      </c>
      <c r="G742" s="13">
        <f>(C742-VLOOKUP(E742,Riders!$A$2:$C$2000,2,FALSE))/365</f>
        <v>25.890410958904109</v>
      </c>
      <c r="H742" s="47">
        <v>8</v>
      </c>
      <c r="I742" s="47">
        <v>5.38</v>
      </c>
      <c r="J742" s="35">
        <v>5.5239693477306107</v>
      </c>
      <c r="K742" s="35">
        <f t="shared" si="24"/>
        <v>0.14396934773061076</v>
      </c>
      <c r="L742" s="35">
        <v>10.903969347730611</v>
      </c>
      <c r="M742" s="68">
        <v>66.031000000000006</v>
      </c>
    </row>
    <row r="743" spans="1:13" x14ac:dyDescent="0.3">
      <c r="A743" s="30" t="s">
        <v>181</v>
      </c>
      <c r="B743" s="30">
        <v>2018</v>
      </c>
      <c r="C743" s="49">
        <v>43449</v>
      </c>
      <c r="D743" s="30" t="s">
        <v>72</v>
      </c>
      <c r="E743" s="47" t="s">
        <v>16</v>
      </c>
      <c r="F743" s="47" t="s">
        <v>17</v>
      </c>
      <c r="G743" s="13">
        <f>(C743-VLOOKUP(E743,Riders!$A$2:$C$2000,2,FALSE))/365</f>
        <v>19.649315068493152</v>
      </c>
      <c r="H743" s="47">
        <v>9</v>
      </c>
      <c r="I743" s="47">
        <v>5.4020000000000001</v>
      </c>
      <c r="J743" s="35">
        <v>5.5029602423324482</v>
      </c>
      <c r="K743" s="35">
        <f t="shared" si="24"/>
        <v>0.10096024233244805</v>
      </c>
      <c r="L743" s="35">
        <v>10.904960242332448</v>
      </c>
      <c r="M743" s="68">
        <v>66.025000000000006</v>
      </c>
    </row>
    <row r="744" spans="1:13" x14ac:dyDescent="0.3">
      <c r="A744" s="30" t="s">
        <v>181</v>
      </c>
      <c r="B744" s="30">
        <v>2018</v>
      </c>
      <c r="C744" s="49">
        <v>43449</v>
      </c>
      <c r="D744" s="30" t="s">
        <v>72</v>
      </c>
      <c r="E744" s="47" t="s">
        <v>26</v>
      </c>
      <c r="F744" s="47" t="s">
        <v>27</v>
      </c>
      <c r="G744" s="13">
        <f>(C744-VLOOKUP(E744,Riders!$A$2:$C$2000,2,FALSE))/365</f>
        <v>20.564383561643837</v>
      </c>
      <c r="H744" s="47">
        <v>10</v>
      </c>
      <c r="I744" s="47">
        <v>5.367</v>
      </c>
      <c r="J744" s="35">
        <v>5.5659446064139955</v>
      </c>
      <c r="K744" s="35">
        <f t="shared" si="24"/>
        <v>0.19894460641399547</v>
      </c>
      <c r="L744" s="35">
        <v>10.932944606413995</v>
      </c>
      <c r="M744" s="68">
        <v>65.855999999999995</v>
      </c>
    </row>
    <row r="745" spans="1:13" x14ac:dyDescent="0.3">
      <c r="A745" s="30" t="s">
        <v>181</v>
      </c>
      <c r="B745" s="30">
        <v>2018</v>
      </c>
      <c r="C745" s="49">
        <v>43449</v>
      </c>
      <c r="D745" s="30" t="s">
        <v>72</v>
      </c>
      <c r="E745" s="47" t="s">
        <v>20</v>
      </c>
      <c r="F745" s="47" t="s">
        <v>21</v>
      </c>
      <c r="G745" s="13">
        <f>(C745-VLOOKUP(E745,Riders!$A$2:$C$2000,2,FALSE))/365</f>
        <v>23.358904109589041</v>
      </c>
      <c r="H745" s="47">
        <v>11</v>
      </c>
      <c r="I745" s="47">
        <v>5.44</v>
      </c>
      <c r="J745" s="35">
        <v>5.4979272627837039</v>
      </c>
      <c r="K745" s="35">
        <f t="shared" si="24"/>
        <v>5.7927262783703526E-2</v>
      </c>
      <c r="L745" s="35">
        <v>10.937927262783704</v>
      </c>
      <c r="M745" s="68">
        <v>65.825999999999993</v>
      </c>
    </row>
    <row r="746" spans="1:13" x14ac:dyDescent="0.3">
      <c r="A746" s="30" t="s">
        <v>181</v>
      </c>
      <c r="B746" s="30">
        <v>2018</v>
      </c>
      <c r="C746" s="49">
        <v>43449</v>
      </c>
      <c r="D746" s="30" t="s">
        <v>72</v>
      </c>
      <c r="E746" s="47" t="s">
        <v>18</v>
      </c>
      <c r="F746" s="47" t="s">
        <v>19</v>
      </c>
      <c r="G746" s="13">
        <f>(C746-VLOOKUP(E746,Riders!$A$2:$C$2000,2,FALSE))/365</f>
        <v>20.561643835616437</v>
      </c>
      <c r="H746" s="47">
        <v>12</v>
      </c>
      <c r="I746" s="47">
        <v>5.4020000000000001</v>
      </c>
      <c r="J746" s="35">
        <v>5.5510691412489548</v>
      </c>
      <c r="K746" s="35">
        <f t="shared" si="24"/>
        <v>0.14906914124895465</v>
      </c>
      <c r="L746" s="35">
        <v>10.953069141248955</v>
      </c>
      <c r="M746" s="68">
        <v>65.734999999999999</v>
      </c>
    </row>
    <row r="747" spans="1:13" x14ac:dyDescent="0.3">
      <c r="A747" s="30" t="s">
        <v>181</v>
      </c>
      <c r="B747" s="30">
        <v>2018</v>
      </c>
      <c r="C747" s="49">
        <v>43449</v>
      </c>
      <c r="D747" s="30" t="s">
        <v>72</v>
      </c>
      <c r="E747" s="47" t="s">
        <v>119</v>
      </c>
      <c r="F747" s="47" t="s">
        <v>120</v>
      </c>
      <c r="G747" s="13" t="e">
        <f>(C747-VLOOKUP(E747,Riders!$A$2:$C$2000,2,FALSE))/365</f>
        <v>#N/A</v>
      </c>
      <c r="H747" s="47">
        <v>13</v>
      </c>
      <c r="I747" s="47">
        <v>5.4109999999999996</v>
      </c>
      <c r="J747" s="35">
        <v>5.5719763866007703</v>
      </c>
      <c r="K747" s="35">
        <f t="shared" si="24"/>
        <v>0.16097638660077074</v>
      </c>
      <c r="L747" s="35">
        <v>10.98297638660077</v>
      </c>
      <c r="M747" s="68">
        <v>65.555999999999997</v>
      </c>
    </row>
    <row r="748" spans="1:13" x14ac:dyDescent="0.3">
      <c r="A748" s="30" t="s">
        <v>181</v>
      </c>
      <c r="B748" s="30">
        <v>2018</v>
      </c>
      <c r="C748" s="49">
        <v>43449</v>
      </c>
      <c r="D748" s="30" t="s">
        <v>72</v>
      </c>
      <c r="E748" s="47" t="s">
        <v>174</v>
      </c>
      <c r="F748" s="47" t="s">
        <v>156</v>
      </c>
      <c r="G748" s="13">
        <f>(C748-VLOOKUP(E748,Riders!$A$2:$C$2000,2,FALSE))/365</f>
        <v>26.912328767123288</v>
      </c>
      <c r="H748" s="47">
        <v>14</v>
      </c>
      <c r="I748" s="47"/>
      <c r="J748" s="35"/>
      <c r="K748" s="35">
        <f t="shared" si="24"/>
        <v>0</v>
      </c>
      <c r="L748" s="35">
        <v>10.99605974525795</v>
      </c>
      <c r="M748" s="68">
        <v>65.477999999999994</v>
      </c>
    </row>
    <row r="749" spans="1:13" x14ac:dyDescent="0.3">
      <c r="A749" s="30" t="s">
        <v>181</v>
      </c>
      <c r="B749" s="30">
        <v>2018</v>
      </c>
      <c r="C749" s="49">
        <v>43449</v>
      </c>
      <c r="D749" s="30" t="s">
        <v>72</v>
      </c>
      <c r="E749" s="47" t="s">
        <v>139</v>
      </c>
      <c r="F749" s="47" t="s">
        <v>61</v>
      </c>
      <c r="G749" s="13">
        <f>(C749-VLOOKUP(E749,Riders!$A$2:$C$2000,2,FALSE))/365</f>
        <v>26.515068493150686</v>
      </c>
      <c r="H749" s="47">
        <v>15</v>
      </c>
      <c r="I749" s="47">
        <v>5.4189999999999996</v>
      </c>
      <c r="J749" s="35">
        <v>5.5879863788543576</v>
      </c>
      <c r="K749" s="35">
        <f t="shared" si="24"/>
        <v>0.16898637885435797</v>
      </c>
      <c r="L749" s="35">
        <v>11.006986378854357</v>
      </c>
      <c r="M749" s="68">
        <v>65.412999999999997</v>
      </c>
    </row>
    <row r="750" spans="1:13" x14ac:dyDescent="0.3">
      <c r="A750" s="30" t="s">
        <v>181</v>
      </c>
      <c r="B750" s="30">
        <v>2018</v>
      </c>
      <c r="C750" s="49">
        <v>43449</v>
      </c>
      <c r="D750" s="30" t="s">
        <v>72</v>
      </c>
      <c r="E750" s="47" t="s">
        <v>121</v>
      </c>
      <c r="F750" s="47" t="s">
        <v>120</v>
      </c>
      <c r="G750" s="13">
        <f>(C750-VLOOKUP(E750,Riders!$A$2:$C$2000,2,FALSE))/365</f>
        <v>22.780821917808218</v>
      </c>
      <c r="H750" s="47">
        <v>16</v>
      </c>
      <c r="I750" s="47">
        <v>5.4340000000000002</v>
      </c>
      <c r="J750" s="35">
        <v>5.6089447852760737</v>
      </c>
      <c r="K750" s="35">
        <f t="shared" si="24"/>
        <v>0.17494478527607349</v>
      </c>
      <c r="L750" s="35">
        <v>11.042944785276074</v>
      </c>
      <c r="M750" s="68">
        <v>65.2</v>
      </c>
    </row>
    <row r="751" spans="1:13" x14ac:dyDescent="0.3">
      <c r="A751" s="30" t="s">
        <v>181</v>
      </c>
      <c r="B751" s="30">
        <v>2018</v>
      </c>
      <c r="C751" s="49">
        <v>43449</v>
      </c>
      <c r="D751" s="30" t="s">
        <v>72</v>
      </c>
      <c r="E751" s="47" t="s">
        <v>100</v>
      </c>
      <c r="F751" s="47" t="s">
        <v>47</v>
      </c>
      <c r="G751" s="13">
        <f>(C751-VLOOKUP(E751,Riders!$A$2:$C$2000,2,FALSE))/365</f>
        <v>24.838356164383562</v>
      </c>
      <c r="H751" s="47">
        <v>17</v>
      </c>
      <c r="I751" s="47">
        <v>5.4710000000000001</v>
      </c>
      <c r="J751" s="35">
        <v>5.620939857037218</v>
      </c>
      <c r="K751" s="35">
        <f t="shared" si="24"/>
        <v>0.14993985703721791</v>
      </c>
      <c r="L751" s="35">
        <v>11.091939857037218</v>
      </c>
      <c r="M751" s="68">
        <v>64.912000000000006</v>
      </c>
    </row>
    <row r="752" spans="1:13" x14ac:dyDescent="0.3">
      <c r="A752" s="30" t="s">
        <v>181</v>
      </c>
      <c r="B752" s="30">
        <v>2018</v>
      </c>
      <c r="C752" s="49">
        <v>43449</v>
      </c>
      <c r="D752" s="30" t="s">
        <v>72</v>
      </c>
      <c r="E752" s="1" t="s">
        <v>129</v>
      </c>
      <c r="F752" s="47" t="s">
        <v>65</v>
      </c>
      <c r="G752" s="13">
        <f>(C752-VLOOKUP(E752,Riders!$A$2:$C$2000,2,FALSE))/365</f>
        <v>28.421917808219177</v>
      </c>
      <c r="H752" s="47">
        <v>18</v>
      </c>
      <c r="I752" s="47">
        <v>5.4610000000000003</v>
      </c>
      <c r="J752" s="35">
        <v>5.6340164884272799</v>
      </c>
      <c r="K752" s="35">
        <f t="shared" si="24"/>
        <v>0.17301648842727957</v>
      </c>
      <c r="L752" s="35">
        <v>11.09501648842728</v>
      </c>
      <c r="M752" s="68">
        <v>64.894000000000005</v>
      </c>
    </row>
    <row r="753" spans="1:13" x14ac:dyDescent="0.3">
      <c r="A753" s="30" t="s">
        <v>181</v>
      </c>
      <c r="B753" s="30">
        <v>2018</v>
      </c>
      <c r="C753" s="49">
        <v>43449</v>
      </c>
      <c r="D753" s="30" t="s">
        <v>72</v>
      </c>
      <c r="E753" s="47" t="s">
        <v>52</v>
      </c>
      <c r="F753" s="47" t="s">
        <v>53</v>
      </c>
      <c r="G753" s="13">
        <f>(C753-VLOOKUP(E753,Riders!$A$2:$C$2000,2,FALSE))/365</f>
        <v>21.764383561643836</v>
      </c>
      <c r="H753" s="47">
        <v>19</v>
      </c>
      <c r="I753" s="47">
        <v>5.5179999999999998</v>
      </c>
      <c r="J753" s="35">
        <v>5.6309625270981725</v>
      </c>
      <c r="K753" s="35">
        <f t="shared" si="24"/>
        <v>0.11296252709817267</v>
      </c>
      <c r="L753" s="35">
        <v>11.148962527098172</v>
      </c>
      <c r="M753" s="68">
        <v>64.58</v>
      </c>
    </row>
    <row r="754" spans="1:13" x14ac:dyDescent="0.3">
      <c r="A754" s="30" t="s">
        <v>181</v>
      </c>
      <c r="B754" s="30">
        <v>2018</v>
      </c>
      <c r="C754" s="49">
        <v>43449</v>
      </c>
      <c r="D754" s="30" t="s">
        <v>72</v>
      </c>
      <c r="E754" s="47" t="s">
        <v>147</v>
      </c>
      <c r="F754" s="47" t="s">
        <v>31</v>
      </c>
      <c r="G754" s="13">
        <f>(C754-VLOOKUP(E754,Riders!$A$2:$C$2000,2,FALSE))/365</f>
        <v>30.435616438356163</v>
      </c>
      <c r="H754" s="47">
        <v>20</v>
      </c>
      <c r="I754" s="47">
        <v>5.5359999999999996</v>
      </c>
      <c r="J754" s="35">
        <v>5.7199797392364697</v>
      </c>
      <c r="K754" s="35">
        <f t="shared" si="24"/>
        <v>0.18397973923647015</v>
      </c>
      <c r="L754" s="35">
        <v>11.255979739236469</v>
      </c>
      <c r="M754" s="68">
        <v>63.966000000000001</v>
      </c>
    </row>
    <row r="755" spans="1:13" x14ac:dyDescent="0.3">
      <c r="A755" s="30" t="s">
        <v>181</v>
      </c>
      <c r="B755" s="30">
        <v>2018</v>
      </c>
      <c r="C755" s="49">
        <v>43449</v>
      </c>
      <c r="D755" s="30" t="s">
        <v>72</v>
      </c>
      <c r="E755" s="47" t="s">
        <v>146</v>
      </c>
      <c r="F755" s="47" t="s">
        <v>56</v>
      </c>
      <c r="G755" s="13">
        <f>(C755-VLOOKUP(E755,Riders!$A$2:$C$2000,2,FALSE))/365</f>
        <v>28.701369863013699</v>
      </c>
      <c r="H755" s="47">
        <v>21</v>
      </c>
      <c r="I755" s="47">
        <v>5.5389999999999997</v>
      </c>
      <c r="J755" s="35">
        <v>5.7310748207745039</v>
      </c>
      <c r="K755" s="35">
        <f t="shared" si="24"/>
        <v>0.19207482077450422</v>
      </c>
      <c r="L755" s="35">
        <v>11.270074820774504</v>
      </c>
      <c r="M755" s="68">
        <v>63.886000000000003</v>
      </c>
    </row>
    <row r="756" spans="1:13" x14ac:dyDescent="0.3">
      <c r="A756" s="30" t="s">
        <v>181</v>
      </c>
      <c r="B756" s="30">
        <v>2018</v>
      </c>
      <c r="C756" s="49">
        <v>43449</v>
      </c>
      <c r="D756" s="30" t="s">
        <v>72</v>
      </c>
      <c r="E756" s="47" t="s">
        <v>176</v>
      </c>
      <c r="F756" s="47" t="s">
        <v>27</v>
      </c>
      <c r="G756" s="13">
        <f>(C756-VLOOKUP(E756,Riders!$A$2:$C$2000,2,FALSE))/365</f>
        <v>26.386301369863013</v>
      </c>
      <c r="H756" s="47">
        <v>22</v>
      </c>
      <c r="I756" s="47">
        <v>5.58</v>
      </c>
      <c r="J756" s="35">
        <v>5.6960759255778992</v>
      </c>
      <c r="K756" s="35">
        <f t="shared" si="24"/>
        <v>0.11607592557789914</v>
      </c>
      <c r="L756" s="35">
        <v>11.276075925577899</v>
      </c>
      <c r="M756" s="68">
        <v>63.851999999999997</v>
      </c>
    </row>
    <row r="757" spans="1:13" x14ac:dyDescent="0.3">
      <c r="A757" s="30" t="s">
        <v>181</v>
      </c>
      <c r="B757" s="30">
        <v>2018</v>
      </c>
      <c r="C757" s="49">
        <v>43449</v>
      </c>
      <c r="D757" s="30" t="s">
        <v>72</v>
      </c>
      <c r="E757" s="47" t="s">
        <v>50</v>
      </c>
      <c r="F757" s="47" t="s">
        <v>74</v>
      </c>
      <c r="G757" s="13">
        <f>(C757-VLOOKUP(E757,Riders!$A$2:$C$2000,2,FALSE))/365</f>
        <v>22.19178082191781</v>
      </c>
      <c r="H757" s="47">
        <v>23</v>
      </c>
      <c r="I757" s="47">
        <v>5.5949999999999998</v>
      </c>
      <c r="J757" s="35">
        <v>5.7209507756141251</v>
      </c>
      <c r="K757" s="35">
        <f t="shared" si="24"/>
        <v>0.12595077561412538</v>
      </c>
      <c r="L757" s="35">
        <v>11.315950775614125</v>
      </c>
      <c r="M757" s="68">
        <v>63.627000000000002</v>
      </c>
    </row>
    <row r="758" spans="1:13" x14ac:dyDescent="0.3">
      <c r="A758" s="30" t="s">
        <v>181</v>
      </c>
      <c r="B758" s="30">
        <v>2018</v>
      </c>
      <c r="C758" s="49">
        <v>43449</v>
      </c>
      <c r="D758" s="30" t="s">
        <v>72</v>
      </c>
      <c r="E758" s="47" t="s">
        <v>43</v>
      </c>
      <c r="F758" s="47" t="s">
        <v>44</v>
      </c>
      <c r="G758" s="13">
        <f>(C758-VLOOKUP(E758,Riders!$A$2:$C$2000,2,FALSE))/365</f>
        <v>26.07123287671233</v>
      </c>
      <c r="H758" s="47">
        <v>24</v>
      </c>
      <c r="I758" s="47">
        <v>5.5430000000000001</v>
      </c>
      <c r="J758" s="35">
        <v>5.7729507756141247</v>
      </c>
      <c r="K758" s="35">
        <f t="shared" si="24"/>
        <v>0.22995077561412458</v>
      </c>
      <c r="L758" s="35">
        <v>11.315950775614125</v>
      </c>
      <c r="M758" s="68">
        <v>63.627000000000002</v>
      </c>
    </row>
    <row r="759" spans="1:13" x14ac:dyDescent="0.3">
      <c r="A759" s="30" t="s">
        <v>181</v>
      </c>
      <c r="B759" s="30">
        <v>2018</v>
      </c>
      <c r="C759" s="49">
        <v>43449</v>
      </c>
      <c r="D759" s="30" t="s">
        <v>72</v>
      </c>
      <c r="E759" s="47" t="s">
        <v>138</v>
      </c>
      <c r="F759" s="47" t="s">
        <v>44</v>
      </c>
      <c r="G759" s="13">
        <f>(C759-VLOOKUP(E759,Riders!$A$2:$C$2000,2,FALSE))/365</f>
        <v>23.24931506849315</v>
      </c>
      <c r="H759" s="47">
        <v>25</v>
      </c>
      <c r="I759" s="47">
        <v>5.5750000000000002</v>
      </c>
      <c r="J759" s="35">
        <v>5.7489596112107195</v>
      </c>
      <c r="K759" s="35">
        <f t="shared" si="24"/>
        <v>0.17395961121071934</v>
      </c>
      <c r="L759" s="35">
        <v>11.32395961121072</v>
      </c>
      <c r="M759" s="68">
        <v>63.582000000000001</v>
      </c>
    </row>
    <row r="760" spans="1:13" x14ac:dyDescent="0.3">
      <c r="A760" s="30" t="s">
        <v>181</v>
      </c>
      <c r="B760" s="30">
        <v>2018</v>
      </c>
      <c r="C760" s="49">
        <v>43449</v>
      </c>
      <c r="D760" s="30" t="s">
        <v>72</v>
      </c>
      <c r="E760" s="47" t="s">
        <v>182</v>
      </c>
      <c r="F760" s="47" t="s">
        <v>25</v>
      </c>
      <c r="G760" s="13">
        <f>(C760-VLOOKUP(E760,Riders!$A$2:$C$2000,2,FALSE))/365</f>
        <v>19.156164383561645</v>
      </c>
      <c r="H760" s="47">
        <v>26</v>
      </c>
      <c r="I760" s="47">
        <v>5.5910000000000002</v>
      </c>
      <c r="J760" s="35">
        <v>5.7370573954908037</v>
      </c>
      <c r="K760" s="35">
        <f t="shared" si="24"/>
        <v>0.14605739549080354</v>
      </c>
      <c r="L760" s="35">
        <v>11.328057395490804</v>
      </c>
      <c r="M760" s="68">
        <v>63.558999999999997</v>
      </c>
    </row>
    <row r="761" spans="1:13" x14ac:dyDescent="0.3">
      <c r="A761" s="30" t="s">
        <v>181</v>
      </c>
      <c r="B761" s="30">
        <v>2018</v>
      </c>
      <c r="C761" s="49">
        <v>43449</v>
      </c>
      <c r="D761" s="30" t="s">
        <v>72</v>
      </c>
      <c r="E761" s="47" t="s">
        <v>166</v>
      </c>
      <c r="F761" s="47" t="s">
        <v>49</v>
      </c>
      <c r="G761" s="13" t="e">
        <f>(C761-VLOOKUP(E761,Riders!$A$2:$C$2000,2,FALSE))/365</f>
        <v>#N/A</v>
      </c>
      <c r="H761" s="47">
        <v>27</v>
      </c>
      <c r="I761" s="47">
        <v>5.6390000000000002</v>
      </c>
      <c r="J761" s="35">
        <v>5.7879390087130416</v>
      </c>
      <c r="K761" s="35">
        <f t="shared" si="24"/>
        <v>0.14893900871304133</v>
      </c>
      <c r="L761" s="35">
        <v>11.426939008713042</v>
      </c>
      <c r="M761" s="68">
        <v>63.009</v>
      </c>
    </row>
    <row r="762" spans="1:13" x14ac:dyDescent="0.3">
      <c r="A762" s="30" t="s">
        <v>181</v>
      </c>
      <c r="B762" s="30">
        <v>2018</v>
      </c>
      <c r="C762" s="49">
        <v>43449</v>
      </c>
      <c r="D762" s="30" t="s">
        <v>72</v>
      </c>
      <c r="E762" s="47" t="s">
        <v>60</v>
      </c>
      <c r="F762" s="47" t="s">
        <v>61</v>
      </c>
      <c r="G762" s="13">
        <f>(C762-VLOOKUP(E762,Riders!$A$2:$C$2000,2,FALSE))/365</f>
        <v>30.413698630136988</v>
      </c>
      <c r="H762" s="47">
        <v>28</v>
      </c>
      <c r="I762" s="47">
        <v>5.6</v>
      </c>
      <c r="J762" s="35">
        <v>5.8529316323608942</v>
      </c>
      <c r="K762" s="35">
        <f t="shared" si="24"/>
        <v>0.25293163236089455</v>
      </c>
      <c r="L762" s="35">
        <v>11.452931632360894</v>
      </c>
      <c r="M762" s="68">
        <v>62.866</v>
      </c>
    </row>
    <row r="763" spans="1:13" x14ac:dyDescent="0.3">
      <c r="A763" s="30" t="s">
        <v>181</v>
      </c>
      <c r="B763" s="30">
        <v>2018</v>
      </c>
      <c r="C763" s="49">
        <v>43449</v>
      </c>
      <c r="D763" s="30" t="s">
        <v>72</v>
      </c>
      <c r="E763" s="47" t="s">
        <v>163</v>
      </c>
      <c r="F763" s="47" t="s">
        <v>118</v>
      </c>
      <c r="G763" s="13" t="e">
        <f>(C763-VLOOKUP(E763,Riders!$A$2:$C$2000,2,FALSE))/365</f>
        <v>#N/A</v>
      </c>
      <c r="H763" s="47">
        <v>29</v>
      </c>
      <c r="I763" s="47">
        <v>5.6589999999999998</v>
      </c>
      <c r="J763" s="35">
        <v>5.8750253748558245</v>
      </c>
      <c r="K763" s="35">
        <f t="shared" si="24"/>
        <v>0.21602537485582474</v>
      </c>
      <c r="L763" s="35">
        <v>11.534025374855824</v>
      </c>
      <c r="M763" s="68">
        <v>62.423999999999999</v>
      </c>
    </row>
    <row r="764" spans="1:13" x14ac:dyDescent="0.3">
      <c r="A764" s="30" t="s">
        <v>181</v>
      </c>
      <c r="B764" s="30">
        <v>2018</v>
      </c>
      <c r="C764" s="49">
        <v>43449</v>
      </c>
      <c r="D764" s="30" t="s">
        <v>72</v>
      </c>
      <c r="E764" s="47" t="s">
        <v>183</v>
      </c>
      <c r="F764" s="47" t="s">
        <v>47</v>
      </c>
      <c r="G764" s="13">
        <f>(C764-VLOOKUP(E764,Riders!$A$2:$C$2000,2,FALSE))/365</f>
        <v>21.857534246575341</v>
      </c>
      <c r="H764" s="47">
        <v>30</v>
      </c>
      <c r="I764" s="47"/>
      <c r="J764" s="35"/>
      <c r="K764" s="35">
        <f t="shared" si="24"/>
        <v>0</v>
      </c>
      <c r="L764" s="35">
        <v>11.754910123916344</v>
      </c>
      <c r="M764" s="68">
        <v>61.250999999999998</v>
      </c>
    </row>
    <row r="765" spans="1:13" x14ac:dyDescent="0.3">
      <c r="A765" s="30" t="s">
        <v>181</v>
      </c>
      <c r="B765" s="30">
        <v>2018</v>
      </c>
      <c r="C765" s="49">
        <v>43449</v>
      </c>
      <c r="D765" s="30" t="s">
        <v>72</v>
      </c>
      <c r="E765" t="s">
        <v>168</v>
      </c>
      <c r="F765" s="47" t="s">
        <v>65</v>
      </c>
      <c r="G765" s="13">
        <f>(C765-VLOOKUP(E765,Riders!$A$2:$C$2000,2,FALSE))/365</f>
        <v>20.542465753424658</v>
      </c>
      <c r="H765" s="47">
        <v>31</v>
      </c>
      <c r="I765" s="47">
        <v>5.7830000000000004</v>
      </c>
      <c r="J765" s="35">
        <v>5.9799760329363325</v>
      </c>
      <c r="K765" s="35">
        <f t="shared" si="24"/>
        <v>0.19697603293633215</v>
      </c>
      <c r="L765" s="35">
        <v>11.762976032936333</v>
      </c>
      <c r="M765" s="68">
        <v>61.209000000000003</v>
      </c>
    </row>
    <row r="766" spans="1:13" x14ac:dyDescent="0.3">
      <c r="A766" s="29" t="s">
        <v>131</v>
      </c>
      <c r="B766" s="29">
        <v>2018</v>
      </c>
      <c r="C766" s="52">
        <v>43435</v>
      </c>
      <c r="D766" s="29" t="s">
        <v>72</v>
      </c>
      <c r="E766" s="51" t="s">
        <v>132</v>
      </c>
      <c r="F766" s="51" t="s">
        <v>36</v>
      </c>
      <c r="G766" s="13">
        <f>(C766-VLOOKUP(E766,Riders!$A$2:$C$2000,2,FALSE))/365</f>
        <v>28.027397260273972</v>
      </c>
      <c r="H766" s="51">
        <v>1</v>
      </c>
      <c r="I766" s="51">
        <v>5.2069999999999999</v>
      </c>
      <c r="J766" s="55">
        <v>5.2770118818801324</v>
      </c>
      <c r="K766" s="35">
        <f t="shared" si="24"/>
        <v>7.001188188013252E-2</v>
      </c>
      <c r="L766" s="55">
        <v>10.484011881880132</v>
      </c>
      <c r="M766" s="69">
        <v>68.676000000000002</v>
      </c>
    </row>
    <row r="767" spans="1:13" x14ac:dyDescent="0.3">
      <c r="A767" s="29" t="s">
        <v>131</v>
      </c>
      <c r="B767" s="29">
        <v>2018</v>
      </c>
      <c r="C767" s="52">
        <v>43435</v>
      </c>
      <c r="D767" s="29" t="s">
        <v>72</v>
      </c>
      <c r="E767" s="51" t="s">
        <v>30</v>
      </c>
      <c r="F767" s="51" t="s">
        <v>31</v>
      </c>
      <c r="G767" s="13">
        <f>(C767-VLOOKUP(E767,Riders!$A$2:$C$2000,2,FALSE))/365</f>
        <v>22.624657534246577</v>
      </c>
      <c r="H767" s="51">
        <v>2</v>
      </c>
      <c r="I767" s="51">
        <v>5.2569999999999997</v>
      </c>
      <c r="J767" s="55">
        <v>5.4129862179344688</v>
      </c>
      <c r="K767" s="35">
        <f t="shared" si="24"/>
        <v>0.1559862179344691</v>
      </c>
      <c r="L767" s="55">
        <v>10.669986217934468</v>
      </c>
      <c r="M767" s="69">
        <v>67.478999999999999</v>
      </c>
    </row>
    <row r="768" spans="1:13" x14ac:dyDescent="0.3">
      <c r="A768" s="29" t="s">
        <v>131</v>
      </c>
      <c r="B768" s="29">
        <v>2018</v>
      </c>
      <c r="C768" s="52">
        <v>43435</v>
      </c>
      <c r="D768" s="29" t="s">
        <v>72</v>
      </c>
      <c r="E768" s="47" t="s">
        <v>34</v>
      </c>
      <c r="F768" s="51" t="s">
        <v>74</v>
      </c>
      <c r="G768" s="13">
        <f>(C768-VLOOKUP(E768,Riders!$A$2:$C$2000,2,FALSE))/365</f>
        <v>31.331506849315069</v>
      </c>
      <c r="H768" s="51">
        <v>3</v>
      </c>
      <c r="I768" s="51">
        <v>5.2750000000000004</v>
      </c>
      <c r="J768" s="55">
        <v>5.4200282972623697</v>
      </c>
      <c r="K768" s="35">
        <f t="shared" si="24"/>
        <v>0.14502829726236932</v>
      </c>
      <c r="L768" s="55">
        <v>10.69502829726237</v>
      </c>
      <c r="M768" s="69">
        <v>67.320999999999998</v>
      </c>
    </row>
    <row r="769" spans="1:13" x14ac:dyDescent="0.3">
      <c r="A769" s="29" t="s">
        <v>131</v>
      </c>
      <c r="B769" s="29">
        <v>2018</v>
      </c>
      <c r="C769" s="52">
        <v>43435</v>
      </c>
      <c r="D769" s="29" t="s">
        <v>72</v>
      </c>
      <c r="E769" s="51" t="s">
        <v>111</v>
      </c>
      <c r="F769" s="51" t="s">
        <v>160</v>
      </c>
      <c r="G769" s="13">
        <f>(C769-VLOOKUP(E769,Riders!$A$2:$C$2000,2,FALSE))/365</f>
        <v>24.115068493150684</v>
      </c>
      <c r="H769" s="51">
        <v>4</v>
      </c>
      <c r="I769" s="51">
        <v>5.2969999999999997</v>
      </c>
      <c r="J769" s="55">
        <v>5.4880626881768757</v>
      </c>
      <c r="K769" s="35">
        <f t="shared" si="24"/>
        <v>0.19106268817687599</v>
      </c>
      <c r="L769" s="55">
        <v>10.785062688176875</v>
      </c>
      <c r="M769" s="69">
        <v>66.759</v>
      </c>
    </row>
    <row r="770" spans="1:13" x14ac:dyDescent="0.3">
      <c r="A770" s="29" t="s">
        <v>131</v>
      </c>
      <c r="B770" s="29">
        <v>2018</v>
      </c>
      <c r="C770" s="52">
        <v>43435</v>
      </c>
      <c r="D770" s="29" t="s">
        <v>72</v>
      </c>
      <c r="E770" s="51" t="s">
        <v>23</v>
      </c>
      <c r="F770" s="51" t="s">
        <v>15</v>
      </c>
      <c r="G770" s="13">
        <f>(C770-VLOOKUP(E770,Riders!$A$2:$C$2000,2,FALSE))/365</f>
        <v>21.219178082191782</v>
      </c>
      <c r="H770" s="51">
        <v>5</v>
      </c>
      <c r="I770" s="51">
        <v>5.359</v>
      </c>
      <c r="J770" s="55">
        <v>5.4610712321356107</v>
      </c>
      <c r="K770" s="35">
        <f t="shared" si="24"/>
        <v>0.10207123213561076</v>
      </c>
      <c r="L770" s="55">
        <v>10.820071232135611</v>
      </c>
      <c r="M770" s="69">
        <v>66.543000000000006</v>
      </c>
    </row>
    <row r="771" spans="1:13" x14ac:dyDescent="0.3">
      <c r="A771" s="29" t="s">
        <v>131</v>
      </c>
      <c r="B771" s="29">
        <v>2018</v>
      </c>
      <c r="C771" s="52">
        <v>43435</v>
      </c>
      <c r="D771" s="29" t="s">
        <v>72</v>
      </c>
      <c r="E771" s="51" t="s">
        <v>109</v>
      </c>
      <c r="F771" s="51" t="s">
        <v>160</v>
      </c>
      <c r="G771" s="13">
        <f>(C771-VLOOKUP(E771,Riders!$A$2:$C$2000,2,FALSE))/365</f>
        <v>25.835616438356166</v>
      </c>
      <c r="H771" s="51">
        <v>6</v>
      </c>
      <c r="I771" s="51">
        <v>5.3289999999999997</v>
      </c>
      <c r="J771" s="55">
        <v>5.5140468961778266</v>
      </c>
      <c r="K771" s="35">
        <f t="shared" si="24"/>
        <v>0.18504689617782688</v>
      </c>
      <c r="L771" s="55">
        <v>10.843046896177826</v>
      </c>
      <c r="M771" s="69">
        <v>66.402000000000001</v>
      </c>
    </row>
    <row r="772" spans="1:13" x14ac:dyDescent="0.3">
      <c r="A772" s="29" t="s">
        <v>131</v>
      </c>
      <c r="B772" s="29">
        <v>2018</v>
      </c>
      <c r="C772" s="52">
        <v>43435</v>
      </c>
      <c r="D772" s="29" t="s">
        <v>72</v>
      </c>
      <c r="E772" s="51" t="s">
        <v>26</v>
      </c>
      <c r="F772" s="51" t="s">
        <v>27</v>
      </c>
      <c r="G772" s="13">
        <f>(C772-VLOOKUP(E772,Riders!$A$2:$C$2000,2,FALSE))/365</f>
        <v>20.526027397260275</v>
      </c>
      <c r="H772" s="51">
        <v>7</v>
      </c>
      <c r="I772" s="51">
        <v>5.319</v>
      </c>
      <c r="J772" s="55">
        <v>5.5400733590733582</v>
      </c>
      <c r="K772" s="35">
        <f t="shared" si="24"/>
        <v>0.22107335907335823</v>
      </c>
      <c r="L772" s="55">
        <v>10.859073359073358</v>
      </c>
      <c r="M772" s="69">
        <v>66.304000000000002</v>
      </c>
    </row>
    <row r="773" spans="1:13" x14ac:dyDescent="0.3">
      <c r="A773" s="29" t="s">
        <v>131</v>
      </c>
      <c r="B773" s="29">
        <v>2018</v>
      </c>
      <c r="C773" s="52">
        <v>43435</v>
      </c>
      <c r="D773" s="29" t="s">
        <v>72</v>
      </c>
      <c r="E773" s="51" t="s">
        <v>133</v>
      </c>
      <c r="F773" s="51" t="s">
        <v>25</v>
      </c>
      <c r="G773" s="13">
        <f>(C773-VLOOKUP(E773,Riders!$A$2:$C$2000,2,FALSE))/365</f>
        <v>25.852054794520548</v>
      </c>
      <c r="H773" s="51">
        <v>8</v>
      </c>
      <c r="I773" s="51">
        <v>5.39</v>
      </c>
      <c r="J773" s="55">
        <v>5.480057520721048</v>
      </c>
      <c r="K773" s="35">
        <f t="shared" si="24"/>
        <v>9.0057520721048334E-2</v>
      </c>
      <c r="L773" s="55">
        <v>10.870057520721048</v>
      </c>
      <c r="M773" s="69">
        <v>66.236999999999995</v>
      </c>
    </row>
    <row r="774" spans="1:13" x14ac:dyDescent="0.3">
      <c r="A774" s="29" t="s">
        <v>131</v>
      </c>
      <c r="B774" s="29">
        <v>2018</v>
      </c>
      <c r="C774" s="52">
        <v>43435</v>
      </c>
      <c r="D774" s="29" t="s">
        <v>72</v>
      </c>
      <c r="E774" s="51" t="s">
        <v>121</v>
      </c>
      <c r="F774" s="51" t="s">
        <v>120</v>
      </c>
      <c r="G774" s="13">
        <f>(C774-VLOOKUP(E774,Riders!$A$2:$C$2000,2,FALSE))/365</f>
        <v>22.742465753424657</v>
      </c>
      <c r="H774" s="51">
        <v>9</v>
      </c>
      <c r="I774" s="51">
        <v>5.319</v>
      </c>
      <c r="J774" s="55">
        <v>5.5679870263404601</v>
      </c>
      <c r="K774" s="35">
        <f t="shared" si="24"/>
        <v>0.2489870263404601</v>
      </c>
      <c r="L774" s="55">
        <v>10.88698702634046</v>
      </c>
      <c r="M774" s="69">
        <v>66.134</v>
      </c>
    </row>
    <row r="775" spans="1:13" x14ac:dyDescent="0.3">
      <c r="A775" s="29" t="s">
        <v>131</v>
      </c>
      <c r="B775" s="29">
        <v>2018</v>
      </c>
      <c r="C775" s="52">
        <v>43435</v>
      </c>
      <c r="D775" s="29" t="s">
        <v>72</v>
      </c>
      <c r="E775" s="51" t="s">
        <v>184</v>
      </c>
      <c r="F775" s="51" t="s">
        <v>19</v>
      </c>
      <c r="G775" s="13">
        <f>(C775-VLOOKUP(E775,Riders!$A$2:$C$2000,2,FALSE))/365</f>
        <v>24.443835616438356</v>
      </c>
      <c r="H775" s="51">
        <v>10</v>
      </c>
      <c r="I775" s="51">
        <v>5.3920000000000003</v>
      </c>
      <c r="J775" s="55">
        <v>5.5230445697653261</v>
      </c>
      <c r="K775" s="35">
        <f t="shared" si="24"/>
        <v>0.13104456976532575</v>
      </c>
      <c r="L775" s="55">
        <v>10.915044569765326</v>
      </c>
      <c r="M775" s="69">
        <v>65.963999999999999</v>
      </c>
    </row>
    <row r="776" spans="1:13" x14ac:dyDescent="0.3">
      <c r="A776" s="29" t="s">
        <v>131</v>
      </c>
      <c r="B776" s="29">
        <v>2018</v>
      </c>
      <c r="C776" s="52">
        <v>43435</v>
      </c>
      <c r="D776" s="29" t="s">
        <v>72</v>
      </c>
      <c r="E776" s="51" t="s">
        <v>22</v>
      </c>
      <c r="F776" s="51" t="s">
        <v>15</v>
      </c>
      <c r="G776" s="13">
        <f>(C776-VLOOKUP(E776,Riders!$A$2:$C$2000,2,FALSE))/365</f>
        <v>20.893150684931506</v>
      </c>
      <c r="H776" s="51">
        <v>11</v>
      </c>
      <c r="I776" s="51">
        <v>5.3879999999999999</v>
      </c>
      <c r="J776" s="55">
        <v>5.5310172884440405</v>
      </c>
      <c r="K776" s="35">
        <f t="shared" si="24"/>
        <v>0.1430172884440406</v>
      </c>
      <c r="L776" s="55">
        <v>10.91901728844404</v>
      </c>
      <c r="M776" s="69">
        <v>65.94</v>
      </c>
    </row>
    <row r="777" spans="1:13" x14ac:dyDescent="0.3">
      <c r="A777" s="29" t="s">
        <v>131</v>
      </c>
      <c r="B777" s="29">
        <v>2018</v>
      </c>
      <c r="C777" s="52">
        <v>43435</v>
      </c>
      <c r="D777" s="29" t="s">
        <v>72</v>
      </c>
      <c r="E777" s="51" t="s">
        <v>20</v>
      </c>
      <c r="F777" s="51" t="s">
        <v>21</v>
      </c>
      <c r="G777" s="13">
        <f>(C777-VLOOKUP(E777,Riders!$A$2:$C$2000,2,FALSE))/365</f>
        <v>23.32054794520548</v>
      </c>
      <c r="H777" s="51">
        <v>12</v>
      </c>
      <c r="I777" s="51">
        <v>5.3979999999999997</v>
      </c>
      <c r="J777" s="55">
        <v>5.5349446064139958</v>
      </c>
      <c r="K777" s="35">
        <f t="shared" si="24"/>
        <v>0.13694460641399608</v>
      </c>
      <c r="L777" s="55">
        <v>10.932944606413995</v>
      </c>
      <c r="M777" s="69">
        <v>65.855999999999995</v>
      </c>
    </row>
    <row r="778" spans="1:13" x14ac:dyDescent="0.3">
      <c r="A778" s="29" t="s">
        <v>131</v>
      </c>
      <c r="B778" s="29">
        <v>2018</v>
      </c>
      <c r="C778" s="52">
        <v>43435</v>
      </c>
      <c r="D778" s="29" t="s">
        <v>72</v>
      </c>
      <c r="E778" s="51" t="s">
        <v>119</v>
      </c>
      <c r="F778" s="51" t="s">
        <v>120</v>
      </c>
      <c r="G778" s="13" t="e">
        <f>(C778-VLOOKUP(E778,Riders!$A$2:$C$2000,2,FALSE))/365</f>
        <v>#N/A</v>
      </c>
      <c r="H778" s="51">
        <v>13</v>
      </c>
      <c r="I778" s="51">
        <v>5.3940000000000001</v>
      </c>
      <c r="J778" s="55">
        <v>5.5439272627837042</v>
      </c>
      <c r="K778" s="35">
        <f t="shared" si="24"/>
        <v>0.14992726278370405</v>
      </c>
      <c r="L778" s="55">
        <v>10.937927262783704</v>
      </c>
      <c r="M778" s="69">
        <v>65.825999999999993</v>
      </c>
    </row>
    <row r="779" spans="1:13" x14ac:dyDescent="0.3">
      <c r="A779" s="29" t="s">
        <v>131</v>
      </c>
      <c r="B779" s="29">
        <v>2018</v>
      </c>
      <c r="C779" s="52">
        <v>43435</v>
      </c>
      <c r="D779" s="29" t="s">
        <v>72</v>
      </c>
      <c r="E779" s="51" t="s">
        <v>134</v>
      </c>
      <c r="F779" s="51" t="s">
        <v>38</v>
      </c>
      <c r="G779" s="13">
        <f>(C779-VLOOKUP(E779,Riders!$A$2:$C$2000,2,FALSE))/365</f>
        <v>27.846575342465755</v>
      </c>
      <c r="H779" s="51">
        <v>14</v>
      </c>
      <c r="I779" s="51">
        <v>5.43</v>
      </c>
      <c r="J779" s="55">
        <v>5.5210700107989723</v>
      </c>
      <c r="K779" s="35">
        <f t="shared" si="24"/>
        <v>9.1070010798972589E-2</v>
      </c>
      <c r="L779" s="55">
        <v>10.951070010798972</v>
      </c>
      <c r="M779" s="69">
        <v>65.747</v>
      </c>
    </row>
    <row r="780" spans="1:13" x14ac:dyDescent="0.3">
      <c r="A780" s="29" t="s">
        <v>131</v>
      </c>
      <c r="B780" s="29">
        <v>2018</v>
      </c>
      <c r="C780" s="52">
        <v>43435</v>
      </c>
      <c r="D780" s="29" t="s">
        <v>72</v>
      </c>
      <c r="E780" s="51" t="s">
        <v>139</v>
      </c>
      <c r="F780" s="51" t="s">
        <v>61</v>
      </c>
      <c r="G780" s="13">
        <f>(C780-VLOOKUP(E780,Riders!$A$2:$C$2000,2,FALSE))/365</f>
        <v>26.476712328767125</v>
      </c>
      <c r="H780" s="51">
        <v>15</v>
      </c>
      <c r="I780" s="51">
        <v>5.4240000000000004</v>
      </c>
      <c r="J780" s="55">
        <v>5.5290691412489545</v>
      </c>
      <c r="K780" s="35">
        <f t="shared" si="24"/>
        <v>0.10506914124895417</v>
      </c>
      <c r="L780" s="55">
        <v>10.953069141248955</v>
      </c>
      <c r="M780" s="69">
        <v>65.734999999999999</v>
      </c>
    </row>
    <row r="781" spans="1:13" x14ac:dyDescent="0.3">
      <c r="A781" s="29" t="s">
        <v>131</v>
      </c>
      <c r="B781" s="29">
        <v>2018</v>
      </c>
      <c r="C781" s="52">
        <v>43435</v>
      </c>
      <c r="D781" s="29" t="s">
        <v>72</v>
      </c>
      <c r="E781" s="51" t="s">
        <v>100</v>
      </c>
      <c r="F781" s="51" t="s">
        <v>47</v>
      </c>
      <c r="G781" s="13">
        <f>(C781-VLOOKUP(E781,Riders!$A$2:$C$2000,2,FALSE))/365</f>
        <v>24.8</v>
      </c>
      <c r="H781" s="51">
        <v>16</v>
      </c>
      <c r="I781" s="51">
        <v>5.4189999999999996</v>
      </c>
      <c r="J781" s="55">
        <v>5.5430742680531671</v>
      </c>
      <c r="K781" s="35">
        <f t="shared" si="24"/>
        <v>0.12407426805316746</v>
      </c>
      <c r="L781" s="55">
        <v>10.962074268053167</v>
      </c>
      <c r="M781" s="69">
        <v>65.680999999999997</v>
      </c>
    </row>
    <row r="782" spans="1:13" x14ac:dyDescent="0.3">
      <c r="A782" s="29" t="s">
        <v>131</v>
      </c>
      <c r="B782" s="29">
        <v>2018</v>
      </c>
      <c r="C782" s="52">
        <v>43435</v>
      </c>
      <c r="D782" s="29" t="s">
        <v>72</v>
      </c>
      <c r="E782" s="51" t="s">
        <v>77</v>
      </c>
      <c r="F782" s="51" t="s">
        <v>19</v>
      </c>
      <c r="G782" s="13">
        <f>(C782-VLOOKUP(E782,Riders!$A$2:$C$2000,2,FALSE))/365</f>
        <v>27.55890410958904</v>
      </c>
      <c r="H782" s="51">
        <v>17</v>
      </c>
      <c r="I782" s="51">
        <v>5.4029999999999996</v>
      </c>
      <c r="J782" s="55">
        <v>5.5679270433351631</v>
      </c>
      <c r="K782" s="35">
        <f t="shared" si="24"/>
        <v>0.1649270433351635</v>
      </c>
      <c r="L782" s="55">
        <v>10.970927043335163</v>
      </c>
      <c r="M782" s="69">
        <v>65.628</v>
      </c>
    </row>
    <row r="783" spans="1:13" x14ac:dyDescent="0.3">
      <c r="A783" s="29" t="s">
        <v>131</v>
      </c>
      <c r="B783" s="29">
        <v>2018</v>
      </c>
      <c r="C783" s="52">
        <v>43435</v>
      </c>
      <c r="D783" s="29" t="s">
        <v>72</v>
      </c>
      <c r="E783" s="51" t="s">
        <v>129</v>
      </c>
      <c r="F783" s="51" t="s">
        <v>65</v>
      </c>
      <c r="G783" s="13">
        <f>(C783-VLOOKUP(E783,Riders!$A$2:$C$2000,2,FALSE))/365</f>
        <v>28.383561643835616</v>
      </c>
      <c r="H783" s="51">
        <v>18</v>
      </c>
      <c r="I783" s="51">
        <v>5.4089999999999998</v>
      </c>
      <c r="J783" s="55">
        <v>5.5790047614687301</v>
      </c>
      <c r="K783" s="35">
        <f t="shared" si="24"/>
        <v>0.17000476146873034</v>
      </c>
      <c r="L783" s="55">
        <v>10.98800476146873</v>
      </c>
      <c r="M783" s="69">
        <v>65.525999999999996</v>
      </c>
    </row>
    <row r="784" spans="1:13" x14ac:dyDescent="0.3">
      <c r="A784" s="29" t="s">
        <v>131</v>
      </c>
      <c r="B784" s="29">
        <v>2018</v>
      </c>
      <c r="C784" s="52">
        <v>43435</v>
      </c>
      <c r="D784" s="29" t="s">
        <v>72</v>
      </c>
      <c r="E784" s="51" t="s">
        <v>174</v>
      </c>
      <c r="F784" s="51" t="s">
        <v>156</v>
      </c>
      <c r="G784" s="13">
        <f>(C784-VLOOKUP(E784,Riders!$A$2:$C$2000,2,FALSE))/365</f>
        <v>26.873972602739727</v>
      </c>
      <c r="H784" s="51">
        <v>19</v>
      </c>
      <c r="I784" s="51">
        <v>5.4139999999999997</v>
      </c>
      <c r="J784" s="55">
        <v>5.5960160562734167</v>
      </c>
      <c r="K784" s="35">
        <f t="shared" si="24"/>
        <v>0.18201605627341699</v>
      </c>
      <c r="L784" s="55">
        <v>11.010016056273416</v>
      </c>
      <c r="M784" s="69">
        <v>65.394999999999996</v>
      </c>
    </row>
    <row r="785" spans="1:13" x14ac:dyDescent="0.3">
      <c r="A785" s="29" t="s">
        <v>131</v>
      </c>
      <c r="B785" s="29">
        <v>2018</v>
      </c>
      <c r="C785" s="52">
        <v>43435</v>
      </c>
      <c r="D785" s="29" t="s">
        <v>72</v>
      </c>
      <c r="E785" s="51" t="s">
        <v>96</v>
      </c>
      <c r="F785" s="51" t="s">
        <v>150</v>
      </c>
      <c r="G785" s="13">
        <f>(C785-VLOOKUP(E785,Riders!$A$2:$C$2000,2,FALSE))/365</f>
        <v>24.884931506849316</v>
      </c>
      <c r="H785" s="51">
        <v>20</v>
      </c>
      <c r="I785" s="51">
        <v>5.4619999999999997</v>
      </c>
      <c r="J785" s="55">
        <v>5.5549232181656834</v>
      </c>
      <c r="K785" s="35">
        <f t="shared" si="24"/>
        <v>9.2923218165683608E-2</v>
      </c>
      <c r="L785" s="55">
        <v>11.016923218165683</v>
      </c>
      <c r="M785" s="69">
        <v>65.353999999999999</v>
      </c>
    </row>
    <row r="786" spans="1:13" x14ac:dyDescent="0.3">
      <c r="A786" s="29" t="s">
        <v>131</v>
      </c>
      <c r="B786" s="29">
        <v>2018</v>
      </c>
      <c r="C786" s="52">
        <v>43435</v>
      </c>
      <c r="D786" s="29" t="s">
        <v>72</v>
      </c>
      <c r="E786" s="51" t="s">
        <v>43</v>
      </c>
      <c r="F786" s="51" t="s">
        <v>44</v>
      </c>
      <c r="G786" s="13">
        <f>(C786-VLOOKUP(E786,Riders!$A$2:$C$2000,2,FALSE))/365</f>
        <v>26.032876712328768</v>
      </c>
      <c r="H786" s="51">
        <v>21</v>
      </c>
      <c r="I786" s="51">
        <v>5.4610000000000003</v>
      </c>
      <c r="J786" s="55">
        <v>5.6369237634292588</v>
      </c>
      <c r="K786" s="35">
        <f t="shared" si="24"/>
        <v>0.17592376342925853</v>
      </c>
      <c r="L786" s="55">
        <v>11.097923763429259</v>
      </c>
      <c r="M786" s="69">
        <v>64.876999999999995</v>
      </c>
    </row>
    <row r="787" spans="1:13" x14ac:dyDescent="0.3">
      <c r="A787" s="29" t="s">
        <v>131</v>
      </c>
      <c r="B787" s="29">
        <v>2018</v>
      </c>
      <c r="C787" s="52">
        <v>43435</v>
      </c>
      <c r="D787" s="29" t="s">
        <v>72</v>
      </c>
      <c r="E787" s="51" t="s">
        <v>146</v>
      </c>
      <c r="F787" s="51" t="s">
        <v>56</v>
      </c>
      <c r="G787" s="13">
        <f>(C787-VLOOKUP(E787,Riders!$A$2:$C$2000,2,FALSE))/365</f>
        <v>28.663013698630138</v>
      </c>
      <c r="H787" s="51">
        <v>22</v>
      </c>
      <c r="I787" s="51">
        <v>5.4880000000000004</v>
      </c>
      <c r="J787" s="55">
        <v>5.6640708776060213</v>
      </c>
      <c r="K787" s="35">
        <f t="shared" si="24"/>
        <v>0.17607087760602091</v>
      </c>
      <c r="L787" s="55">
        <v>11.152070877606022</v>
      </c>
      <c r="M787" s="69">
        <v>64.561999999999998</v>
      </c>
    </row>
    <row r="788" spans="1:13" x14ac:dyDescent="0.3">
      <c r="A788" s="29" t="s">
        <v>131</v>
      </c>
      <c r="B788" s="29">
        <v>2018</v>
      </c>
      <c r="C788" s="52">
        <v>43435</v>
      </c>
      <c r="D788" s="29" t="s">
        <v>72</v>
      </c>
      <c r="E788" s="51" t="s">
        <v>52</v>
      </c>
      <c r="F788" s="51" t="s">
        <v>53</v>
      </c>
      <c r="G788" s="13">
        <f>(C788-VLOOKUP(E788,Riders!$A$2:$C$2000,2,FALSE))/365</f>
        <v>21.726027397260275</v>
      </c>
      <c r="H788" s="51">
        <v>23</v>
      </c>
      <c r="I788" s="51">
        <v>5.5049999999999999</v>
      </c>
      <c r="J788" s="55">
        <v>5.6740826941589289</v>
      </c>
      <c r="K788" s="35">
        <f t="shared" si="24"/>
        <v>0.16908269415892896</v>
      </c>
      <c r="L788" s="55">
        <v>11.179082694158929</v>
      </c>
      <c r="M788" s="69">
        <v>64.406000000000006</v>
      </c>
    </row>
    <row r="789" spans="1:13" x14ac:dyDescent="0.3">
      <c r="A789" s="29" t="s">
        <v>131</v>
      </c>
      <c r="B789" s="29">
        <v>2018</v>
      </c>
      <c r="C789" s="52">
        <v>43435</v>
      </c>
      <c r="D789" s="29" t="s">
        <v>72</v>
      </c>
      <c r="E789" s="51" t="s">
        <v>138</v>
      </c>
      <c r="F789" s="51" t="s">
        <v>44</v>
      </c>
      <c r="G789" s="13">
        <f>(C789-VLOOKUP(E789,Riders!$A$2:$C$2000,2,FALSE))/365</f>
        <v>23.210958904109589</v>
      </c>
      <c r="H789" s="51">
        <v>24</v>
      </c>
      <c r="I789" s="51">
        <v>5.4969999999999999</v>
      </c>
      <c r="J789" s="55">
        <v>5.683992313067785</v>
      </c>
      <c r="K789" s="35">
        <f t="shared" si="24"/>
        <v>0.18699231306778508</v>
      </c>
      <c r="L789" s="55">
        <v>11.180992313067785</v>
      </c>
      <c r="M789" s="69">
        <v>64.394999999999996</v>
      </c>
    </row>
    <row r="790" spans="1:13" x14ac:dyDescent="0.3">
      <c r="A790" s="29" t="s">
        <v>131</v>
      </c>
      <c r="B790" s="29">
        <v>2018</v>
      </c>
      <c r="C790" s="52">
        <v>43435</v>
      </c>
      <c r="D790" s="29" t="s">
        <v>72</v>
      </c>
      <c r="E790" s="51" t="s">
        <v>182</v>
      </c>
      <c r="F790" s="51" t="s">
        <v>25</v>
      </c>
      <c r="G790" s="13">
        <f>(C790-VLOOKUP(E790,Riders!$A$2:$C$2000,2,FALSE))/365</f>
        <v>19.117808219178084</v>
      </c>
      <c r="H790" s="51">
        <v>25</v>
      </c>
      <c r="I790" s="51">
        <v>5.5410000000000004</v>
      </c>
      <c r="J790" s="55">
        <v>5.6580791868224178</v>
      </c>
      <c r="K790" s="35">
        <f t="shared" si="24"/>
        <v>0.11707918682241747</v>
      </c>
      <c r="L790" s="55">
        <v>11.199079186822418</v>
      </c>
      <c r="M790" s="69">
        <v>64.290999999999997</v>
      </c>
    </row>
    <row r="791" spans="1:13" x14ac:dyDescent="0.3">
      <c r="A791" s="29" t="s">
        <v>131</v>
      </c>
      <c r="B791" s="29">
        <v>2018</v>
      </c>
      <c r="C791" s="52">
        <v>43435</v>
      </c>
      <c r="D791" s="29" t="s">
        <v>72</v>
      </c>
      <c r="E791" s="51" t="s">
        <v>147</v>
      </c>
      <c r="F791" s="51" t="s">
        <v>31</v>
      </c>
      <c r="G791" s="13">
        <f>(C791-VLOOKUP(E791,Riders!$A$2:$C$2000,2,FALSE))/365</f>
        <v>30.397260273972602</v>
      </c>
      <c r="H791" s="51">
        <v>26</v>
      </c>
      <c r="I791" s="51">
        <v>5.5250000000000004</v>
      </c>
      <c r="J791" s="55">
        <v>5.6789587320853361</v>
      </c>
      <c r="K791" s="35">
        <f t="shared" si="24"/>
        <v>0.15395873208533573</v>
      </c>
      <c r="L791" s="55">
        <v>11.203958732085336</v>
      </c>
      <c r="M791" s="69">
        <v>64.263000000000005</v>
      </c>
    </row>
    <row r="792" spans="1:13" x14ac:dyDescent="0.3">
      <c r="A792" s="29" t="s">
        <v>131</v>
      </c>
      <c r="B792" s="29">
        <v>2018</v>
      </c>
      <c r="C792" s="52">
        <v>43435</v>
      </c>
      <c r="D792" s="29" t="s">
        <v>72</v>
      </c>
      <c r="E792" s="51" t="s">
        <v>176</v>
      </c>
      <c r="F792" s="51" t="s">
        <v>27</v>
      </c>
      <c r="G792" s="13">
        <f>(C792-VLOOKUP(E792,Riders!$A$2:$C$2000,2,FALSE))/365</f>
        <v>26.347945205479451</v>
      </c>
      <c r="H792" s="51">
        <v>27</v>
      </c>
      <c r="I792" s="51">
        <v>5.4950000000000001</v>
      </c>
      <c r="J792" s="55">
        <v>5.7199532710280367</v>
      </c>
      <c r="K792" s="35">
        <f t="shared" si="24"/>
        <v>0.22495327102803664</v>
      </c>
      <c r="L792" s="55">
        <v>11.214953271028037</v>
      </c>
      <c r="M792" s="69">
        <v>64.2</v>
      </c>
    </row>
    <row r="793" spans="1:13" x14ac:dyDescent="0.3">
      <c r="A793" s="29" t="s">
        <v>131</v>
      </c>
      <c r="B793" s="29">
        <v>2018</v>
      </c>
      <c r="C793" s="52">
        <v>43435</v>
      </c>
      <c r="D793" s="29" t="s">
        <v>72</v>
      </c>
      <c r="E793" s="4" t="s">
        <v>39</v>
      </c>
      <c r="F793" s="51" t="s">
        <v>40</v>
      </c>
      <c r="G793" s="13">
        <f>(C793-VLOOKUP(E793,Riders!$A$2:$C$2000,2,FALSE))/365</f>
        <v>24.306849315068494</v>
      </c>
      <c r="H793" s="51">
        <v>28</v>
      </c>
      <c r="I793" s="51">
        <v>5.569</v>
      </c>
      <c r="J793" s="55">
        <v>5.7670833831911077</v>
      </c>
      <c r="K793" s="35">
        <f t="shared" si="24"/>
        <v>0.19808338319110774</v>
      </c>
      <c r="L793" s="55">
        <v>11.336083383191108</v>
      </c>
      <c r="M793" s="69">
        <v>63.514000000000003</v>
      </c>
    </row>
    <row r="794" spans="1:13" x14ac:dyDescent="0.3">
      <c r="A794" s="29" t="s">
        <v>131</v>
      </c>
      <c r="B794" s="29">
        <v>2018</v>
      </c>
      <c r="C794" s="52">
        <v>43435</v>
      </c>
      <c r="D794" s="29" t="s">
        <v>72</v>
      </c>
      <c r="E794" s="51" t="s">
        <v>166</v>
      </c>
      <c r="F794" s="51" t="s">
        <v>49</v>
      </c>
      <c r="G794" s="13" t="e">
        <f>(C794-VLOOKUP(E794,Riders!$A$2:$C$2000,2,FALSE))/365</f>
        <v>#N/A</v>
      </c>
      <c r="H794" s="51">
        <v>29</v>
      </c>
      <c r="I794" s="51">
        <v>5.5910000000000002</v>
      </c>
      <c r="J794" s="55">
        <v>5.7749683962934304</v>
      </c>
      <c r="K794" s="35">
        <f t="shared" si="24"/>
        <v>0.1839683962934302</v>
      </c>
      <c r="L794" s="55">
        <v>11.365968396293431</v>
      </c>
      <c r="M794" s="69">
        <v>63.347000000000001</v>
      </c>
    </row>
    <row r="795" spans="1:13" x14ac:dyDescent="0.3">
      <c r="A795" s="29" t="s">
        <v>131</v>
      </c>
      <c r="B795" s="29">
        <v>2018</v>
      </c>
      <c r="C795" s="52">
        <v>43435</v>
      </c>
      <c r="D795" s="29" t="s">
        <v>72</v>
      </c>
      <c r="E795" s="51" t="s">
        <v>99</v>
      </c>
      <c r="F795" s="51" t="s">
        <v>47</v>
      </c>
      <c r="G795" s="13">
        <f>(C795-VLOOKUP(E795,Riders!$A$2:$C$2000,2,FALSE))/365</f>
        <v>21.791780821917808</v>
      </c>
      <c r="H795" s="51">
        <v>30</v>
      </c>
      <c r="I795" s="51">
        <v>5.6029999999999998</v>
      </c>
      <c r="J795" s="55">
        <v>5.7809391591696055</v>
      </c>
      <c r="K795" s="35">
        <f t="shared" si="24"/>
        <v>0.17793915916960579</v>
      </c>
      <c r="L795" s="55">
        <v>11.383939159169605</v>
      </c>
      <c r="M795" s="69">
        <v>63.247</v>
      </c>
    </row>
    <row r="796" spans="1:13" x14ac:dyDescent="0.3">
      <c r="A796" s="29" t="s">
        <v>131</v>
      </c>
      <c r="B796" s="29">
        <v>2018</v>
      </c>
      <c r="C796" s="52">
        <v>43435</v>
      </c>
      <c r="D796" s="29" t="s">
        <v>72</v>
      </c>
      <c r="E796" s="51" t="s">
        <v>60</v>
      </c>
      <c r="F796" s="51" t="s">
        <v>61</v>
      </c>
      <c r="G796" s="13">
        <f>(C796-VLOOKUP(E796,Riders!$A$2:$C$2000,2,FALSE))/365</f>
        <v>30.375342465753423</v>
      </c>
      <c r="H796" s="51">
        <v>31</v>
      </c>
      <c r="I796" s="51">
        <v>5.5960000000000001</v>
      </c>
      <c r="J796" s="55">
        <v>5.8389241642182164</v>
      </c>
      <c r="K796" s="35">
        <f t="shared" si="24"/>
        <v>0.24292416421821628</v>
      </c>
      <c r="L796" s="55">
        <v>11.434924164218216</v>
      </c>
      <c r="M796" s="69">
        <v>62.965000000000003</v>
      </c>
    </row>
    <row r="797" spans="1:13" x14ac:dyDescent="0.3">
      <c r="A797" s="29" t="s">
        <v>131</v>
      </c>
      <c r="B797" s="29">
        <v>2018</v>
      </c>
      <c r="C797" s="52">
        <v>43435</v>
      </c>
      <c r="D797" s="29" t="s">
        <v>72</v>
      </c>
      <c r="E797" s="51" t="s">
        <v>185</v>
      </c>
      <c r="F797" s="51" t="s">
        <v>186</v>
      </c>
      <c r="G797" s="13">
        <f>(C797-VLOOKUP(E797,Riders!$A$2:$C$2000,2,FALSE))/365</f>
        <v>23.8</v>
      </c>
      <c r="H797" s="51">
        <v>32</v>
      </c>
      <c r="I797" s="51">
        <v>5.7039999999999997</v>
      </c>
      <c r="J797" s="55">
        <v>5.9180884247227654</v>
      </c>
      <c r="K797" s="35">
        <f t="shared" si="24"/>
        <v>0.21408842472276568</v>
      </c>
      <c r="L797" s="55">
        <v>11.622088424722765</v>
      </c>
      <c r="M797" s="69">
        <v>61.951000000000001</v>
      </c>
    </row>
    <row r="798" spans="1:13" x14ac:dyDescent="0.3">
      <c r="A798" s="29" t="s">
        <v>131</v>
      </c>
      <c r="B798" s="29">
        <v>2018</v>
      </c>
      <c r="C798" s="52">
        <v>43435</v>
      </c>
      <c r="D798" s="29" t="s">
        <v>72</v>
      </c>
      <c r="E798" t="s">
        <v>168</v>
      </c>
      <c r="F798" s="51" t="s">
        <v>65</v>
      </c>
      <c r="G798" s="13">
        <f>(C798-VLOOKUP(E798,Riders!$A$2:$C$2000,2,FALSE))/365</f>
        <v>20.504109589041096</v>
      </c>
      <c r="H798" s="51">
        <v>33</v>
      </c>
      <c r="I798" s="51">
        <v>5.78</v>
      </c>
      <c r="J798" s="55">
        <v>5.9770215545395162</v>
      </c>
      <c r="K798" s="35">
        <f t="shared" si="24"/>
        <v>0.19702155453951598</v>
      </c>
      <c r="L798" s="55">
        <v>11.757021554539516</v>
      </c>
      <c r="M798" s="69">
        <v>61.24</v>
      </c>
    </row>
    <row r="799" spans="1:13" x14ac:dyDescent="0.3">
      <c r="A799" s="29" t="s">
        <v>131</v>
      </c>
      <c r="B799" s="29">
        <v>2018</v>
      </c>
      <c r="C799" s="52">
        <v>43435</v>
      </c>
      <c r="D799" s="29" t="s">
        <v>72</v>
      </c>
      <c r="E799" s="51" t="s">
        <v>187</v>
      </c>
      <c r="F799" s="51" t="s">
        <v>188</v>
      </c>
      <c r="G799" s="13">
        <f>(C799-VLOOKUP(E799,Riders!$A$2:$C$2000,2,FALSE))/365</f>
        <v>23.665753424657535</v>
      </c>
      <c r="H799" s="51">
        <v>34</v>
      </c>
      <c r="I799" s="51">
        <v>5.8360000000000003</v>
      </c>
      <c r="J799" s="55">
        <v>6.0389175352948943</v>
      </c>
      <c r="K799" s="35">
        <f t="shared" si="24"/>
        <v>0.20291753529489398</v>
      </c>
      <c r="L799" s="55">
        <v>11.874917535294895</v>
      </c>
      <c r="M799" s="69">
        <v>60.631999999999998</v>
      </c>
    </row>
    <row r="800" spans="1:13" x14ac:dyDescent="0.3">
      <c r="A800" s="30" t="s">
        <v>93</v>
      </c>
      <c r="B800" s="30">
        <v>2018</v>
      </c>
      <c r="C800" s="49">
        <v>43400</v>
      </c>
      <c r="D800" s="30" t="s">
        <v>72</v>
      </c>
      <c r="E800" s="47" t="s">
        <v>132</v>
      </c>
      <c r="F800" s="47" t="s">
        <v>36</v>
      </c>
      <c r="G800" s="13">
        <f>(C800-VLOOKUP(E800,Riders!$A$2:$C$2000,2,FALSE))/365</f>
        <v>27.931506849315067</v>
      </c>
      <c r="H800" s="51">
        <v>1</v>
      </c>
      <c r="I800" s="47">
        <v>5.23</v>
      </c>
      <c r="J800" s="35">
        <f t="shared" ref="J800:J839" si="25">L800-I800</f>
        <v>5.2840186915887841</v>
      </c>
      <c r="K800" s="35">
        <f t="shared" si="24"/>
        <v>5.4018691588783696E-2</v>
      </c>
      <c r="L800" s="35">
        <f t="shared" ref="L800:L839" si="26">720/M800</f>
        <v>10.514018691588785</v>
      </c>
      <c r="M800" s="68">
        <v>68.48</v>
      </c>
    </row>
    <row r="801" spans="1:13" x14ac:dyDescent="0.3">
      <c r="A801" s="30" t="s">
        <v>93</v>
      </c>
      <c r="B801" s="30">
        <v>2018</v>
      </c>
      <c r="C801" s="49">
        <v>43400</v>
      </c>
      <c r="D801" s="30" t="s">
        <v>72</v>
      </c>
      <c r="E801" s="47" t="s">
        <v>111</v>
      </c>
      <c r="F801" s="47" t="s">
        <v>160</v>
      </c>
      <c r="G801" s="13">
        <f>(C801-VLOOKUP(E801,Riders!$A$2:$C$2000,2,FALSE))/365</f>
        <v>24.019178082191782</v>
      </c>
      <c r="H801" s="51">
        <v>2</v>
      </c>
      <c r="I801" s="47">
        <v>5.2770000000000001</v>
      </c>
      <c r="J801" s="35">
        <f t="shared" si="25"/>
        <v>5.415010692010692</v>
      </c>
      <c r="K801" s="35">
        <f t="shared" ref="K801:K839" si="27">J801-I801</f>
        <v>0.13801069201069183</v>
      </c>
      <c r="L801" s="35">
        <f t="shared" si="26"/>
        <v>10.692010692010692</v>
      </c>
      <c r="M801" s="68">
        <v>67.34</v>
      </c>
    </row>
    <row r="802" spans="1:13" x14ac:dyDescent="0.3">
      <c r="A802" s="30" t="s">
        <v>93</v>
      </c>
      <c r="B802" s="30">
        <v>2018</v>
      </c>
      <c r="C802" s="49">
        <v>43400</v>
      </c>
      <c r="D802" s="30" t="s">
        <v>72</v>
      </c>
      <c r="E802" s="47" t="s">
        <v>23</v>
      </c>
      <c r="F802" s="47" t="s">
        <v>15</v>
      </c>
      <c r="G802" s="13">
        <f>(C802-VLOOKUP(E802,Riders!$A$2:$C$2000,2,FALSE))/365</f>
        <v>21.123287671232877</v>
      </c>
      <c r="H802" s="51">
        <v>3</v>
      </c>
      <c r="I802" s="47">
        <v>5.3410000000000002</v>
      </c>
      <c r="J802" s="35">
        <f t="shared" si="25"/>
        <v>5.3680268171879879</v>
      </c>
      <c r="K802" s="35">
        <f t="shared" si="27"/>
        <v>2.7026817187987717E-2</v>
      </c>
      <c r="L802" s="35">
        <f t="shared" si="26"/>
        <v>10.709026817187988</v>
      </c>
      <c r="M802" s="68">
        <v>67.233000000000004</v>
      </c>
    </row>
    <row r="803" spans="1:13" x14ac:dyDescent="0.3">
      <c r="A803" s="30" t="s">
        <v>93</v>
      </c>
      <c r="B803" s="30">
        <v>2018</v>
      </c>
      <c r="C803" s="49">
        <v>43400</v>
      </c>
      <c r="D803" s="30" t="s">
        <v>72</v>
      </c>
      <c r="E803" s="47" t="s">
        <v>16</v>
      </c>
      <c r="F803" s="47" t="s">
        <v>17</v>
      </c>
      <c r="G803" s="13">
        <f>(C803-VLOOKUP(E803,Riders!$A$2:$C$2000,2,FALSE))/365</f>
        <v>19.515068493150686</v>
      </c>
      <c r="H803" s="51">
        <v>4</v>
      </c>
      <c r="I803" s="47">
        <v>5.3179999999999996</v>
      </c>
      <c r="J803" s="35">
        <f t="shared" si="25"/>
        <v>5.3999540616580077</v>
      </c>
      <c r="K803" s="35">
        <f t="shared" si="27"/>
        <v>8.1954061658008115E-2</v>
      </c>
      <c r="L803" s="35">
        <f t="shared" si="26"/>
        <v>10.717954061658007</v>
      </c>
      <c r="M803" s="68">
        <v>67.177000000000007</v>
      </c>
    </row>
    <row r="804" spans="1:13" x14ac:dyDescent="0.3">
      <c r="A804" s="30" t="s">
        <v>93</v>
      </c>
      <c r="B804" s="30">
        <v>2018</v>
      </c>
      <c r="C804" s="49">
        <v>43400</v>
      </c>
      <c r="D804" s="30" t="s">
        <v>72</v>
      </c>
      <c r="E804" s="47" t="s">
        <v>79</v>
      </c>
      <c r="F804" s="47" t="s">
        <v>65</v>
      </c>
      <c r="G804" s="13">
        <f>(C804-VLOOKUP(E804,Riders!$A$2:$C$2000,2,FALSE))/365</f>
        <v>31.482191780821918</v>
      </c>
      <c r="H804" s="51">
        <v>5</v>
      </c>
      <c r="I804" s="47">
        <v>5.2960000000000003</v>
      </c>
      <c r="J804" s="35">
        <f t="shared" si="25"/>
        <v>5.4499478821527729</v>
      </c>
      <c r="K804" s="35">
        <f t="shared" si="27"/>
        <v>0.15394788215277266</v>
      </c>
      <c r="L804" s="35">
        <f t="shared" si="26"/>
        <v>10.745947882152773</v>
      </c>
      <c r="M804" s="68">
        <v>67.001999999999995</v>
      </c>
    </row>
    <row r="805" spans="1:13" x14ac:dyDescent="0.3">
      <c r="A805" s="30" t="s">
        <v>93</v>
      </c>
      <c r="B805" s="30">
        <v>2018</v>
      </c>
      <c r="C805" s="49">
        <v>43400</v>
      </c>
      <c r="D805" s="30" t="s">
        <v>72</v>
      </c>
      <c r="E805" s="47" t="s">
        <v>136</v>
      </c>
      <c r="F805" s="47" t="s">
        <v>36</v>
      </c>
      <c r="G805" s="13">
        <f>(C805-VLOOKUP(E805,Riders!$A$2:$C$2000,2,FALSE))/365</f>
        <v>30.789041095890411</v>
      </c>
      <c r="H805" s="51">
        <v>6</v>
      </c>
      <c r="I805" s="47">
        <v>5.319</v>
      </c>
      <c r="J805" s="35">
        <f t="shared" si="25"/>
        <v>5.4599271973292227</v>
      </c>
      <c r="K805" s="35">
        <f t="shared" si="27"/>
        <v>0.14092719732922276</v>
      </c>
      <c r="L805" s="35">
        <f t="shared" si="26"/>
        <v>10.778927197329223</v>
      </c>
      <c r="M805" s="68">
        <v>66.796999999999997</v>
      </c>
    </row>
    <row r="806" spans="1:13" x14ac:dyDescent="0.3">
      <c r="A806" s="30" t="s">
        <v>93</v>
      </c>
      <c r="B806" s="30">
        <v>2018</v>
      </c>
      <c r="C806" s="49">
        <v>43400</v>
      </c>
      <c r="D806" s="30" t="s">
        <v>72</v>
      </c>
      <c r="E806" s="47" t="s">
        <v>34</v>
      </c>
      <c r="F806" s="47" t="s">
        <v>74</v>
      </c>
      <c r="G806" s="13">
        <f>(C806-VLOOKUP(E806,Riders!$A$2:$C$2000,2,FALSE))/365</f>
        <v>31.235616438356164</v>
      </c>
      <c r="H806" s="51">
        <v>7</v>
      </c>
      <c r="I806" s="47">
        <v>5.3529999999999998</v>
      </c>
      <c r="J806" s="35">
        <f t="shared" si="25"/>
        <v>5.4370731327179005</v>
      </c>
      <c r="K806" s="35">
        <f t="shared" si="27"/>
        <v>8.4073132717900734E-2</v>
      </c>
      <c r="L806" s="35">
        <f t="shared" si="26"/>
        <v>10.7900731327179</v>
      </c>
      <c r="M806" s="68">
        <v>66.727999999999994</v>
      </c>
    </row>
    <row r="807" spans="1:13" x14ac:dyDescent="0.3">
      <c r="A807" s="30" t="s">
        <v>93</v>
      </c>
      <c r="B807" s="30">
        <v>2018</v>
      </c>
      <c r="C807" s="49">
        <v>43400</v>
      </c>
      <c r="D807" s="30" t="s">
        <v>72</v>
      </c>
      <c r="E807" s="47" t="s">
        <v>135</v>
      </c>
      <c r="F807" s="47" t="s">
        <v>29</v>
      </c>
      <c r="G807" s="13">
        <f>(C807-VLOOKUP(E807,Riders!$A$2:$C$2000,2,FALSE))/365</f>
        <v>28.967123287671232</v>
      </c>
      <c r="H807" s="51">
        <v>8</v>
      </c>
      <c r="I807" s="47">
        <v>5.343</v>
      </c>
      <c r="J807" s="35">
        <f t="shared" si="25"/>
        <v>5.5029869848156174</v>
      </c>
      <c r="K807" s="35">
        <f t="shared" si="27"/>
        <v>0.15998698481561746</v>
      </c>
      <c r="L807" s="35">
        <f t="shared" si="26"/>
        <v>10.845986984815617</v>
      </c>
      <c r="M807" s="68">
        <v>66.384</v>
      </c>
    </row>
    <row r="808" spans="1:13" x14ac:dyDescent="0.3">
      <c r="A808" s="30" t="s">
        <v>93</v>
      </c>
      <c r="B808" s="30">
        <v>2018</v>
      </c>
      <c r="C808" s="49">
        <v>43400</v>
      </c>
      <c r="D808" s="30" t="s">
        <v>72</v>
      </c>
      <c r="E808" s="47" t="s">
        <v>26</v>
      </c>
      <c r="F808" s="47" t="s">
        <v>27</v>
      </c>
      <c r="G808" s="13">
        <f>(C808-VLOOKUP(E808,Riders!$A$2:$C$2000,2,FALSE))/365</f>
        <v>20.43013698630137</v>
      </c>
      <c r="H808" s="51">
        <v>9</v>
      </c>
      <c r="I808" s="47">
        <v>5.3220000000000001</v>
      </c>
      <c r="J808" s="35">
        <f t="shared" si="25"/>
        <v>5.5239869848156173</v>
      </c>
      <c r="K808" s="35">
        <f t="shared" si="27"/>
        <v>0.20198698481561728</v>
      </c>
      <c r="L808" s="35">
        <f t="shared" si="26"/>
        <v>10.845986984815617</v>
      </c>
      <c r="M808" s="68">
        <v>66.384</v>
      </c>
    </row>
    <row r="809" spans="1:13" x14ac:dyDescent="0.3">
      <c r="A809" s="30" t="s">
        <v>93</v>
      </c>
      <c r="B809" s="30">
        <v>2018</v>
      </c>
      <c r="C809" s="49">
        <v>43400</v>
      </c>
      <c r="D809" s="30" t="s">
        <v>72</v>
      </c>
      <c r="E809" s="47" t="s">
        <v>22</v>
      </c>
      <c r="F809" s="47" t="s">
        <v>15</v>
      </c>
      <c r="G809" s="13">
        <f>(C809-VLOOKUP(E809,Riders!$A$2:$C$2000,2,FALSE))/365</f>
        <v>20.797260273972604</v>
      </c>
      <c r="H809" s="51">
        <v>10</v>
      </c>
      <c r="I809" s="47">
        <v>5.3739999999999997</v>
      </c>
      <c r="J809" s="35">
        <f t="shared" si="25"/>
        <v>5.4760730872978813</v>
      </c>
      <c r="K809" s="35">
        <f t="shared" si="27"/>
        <v>0.10207308729788167</v>
      </c>
      <c r="L809" s="35">
        <f t="shared" si="26"/>
        <v>10.850073087297881</v>
      </c>
      <c r="M809" s="68">
        <v>66.358999999999995</v>
      </c>
    </row>
    <row r="810" spans="1:13" x14ac:dyDescent="0.3">
      <c r="A810" s="30" t="s">
        <v>93</v>
      </c>
      <c r="B810" s="30">
        <v>2018</v>
      </c>
      <c r="C810" s="49">
        <v>43400</v>
      </c>
      <c r="D810" s="30" t="s">
        <v>72</v>
      </c>
      <c r="E810" s="47" t="s">
        <v>30</v>
      </c>
      <c r="F810" s="47" t="s">
        <v>31</v>
      </c>
      <c r="G810" s="13">
        <f>(C810-VLOOKUP(E810,Riders!$A$2:$C$2000,2,FALSE))/365</f>
        <v>22.528767123287672</v>
      </c>
      <c r="H810" s="51">
        <v>11</v>
      </c>
      <c r="I810" s="47">
        <v>5.3410000000000002</v>
      </c>
      <c r="J810" s="35">
        <f t="shared" si="25"/>
        <v>5.5149624866185194</v>
      </c>
      <c r="K810" s="35">
        <f t="shared" si="27"/>
        <v>0.17396248661851921</v>
      </c>
      <c r="L810" s="35">
        <f t="shared" si="26"/>
        <v>10.85596248661852</v>
      </c>
      <c r="M810" s="68">
        <v>66.322999999999993</v>
      </c>
    </row>
    <row r="811" spans="1:13" x14ac:dyDescent="0.3">
      <c r="A811" s="30" t="s">
        <v>93</v>
      </c>
      <c r="B811" s="30">
        <v>2018</v>
      </c>
      <c r="C811" s="49">
        <v>43400</v>
      </c>
      <c r="D811" s="30" t="s">
        <v>72</v>
      </c>
      <c r="E811" s="47" t="s">
        <v>18</v>
      </c>
      <c r="F811" s="47" t="s">
        <v>19</v>
      </c>
      <c r="G811" s="13">
        <f>(C811-VLOOKUP(E811,Riders!$A$2:$C$2000,2,FALSE))/365</f>
        <v>20.427397260273974</v>
      </c>
      <c r="H811" s="51">
        <v>12</v>
      </c>
      <c r="I811" s="47">
        <v>5.38</v>
      </c>
      <c r="J811" s="35">
        <f t="shared" si="25"/>
        <v>5.4959686409570869</v>
      </c>
      <c r="K811" s="35">
        <f t="shared" si="27"/>
        <v>0.11596864095708703</v>
      </c>
      <c r="L811" s="35">
        <f t="shared" si="26"/>
        <v>10.875968640957087</v>
      </c>
      <c r="M811" s="68">
        <v>66.200999999999993</v>
      </c>
    </row>
    <row r="812" spans="1:13" x14ac:dyDescent="0.3">
      <c r="A812" s="30" t="s">
        <v>93</v>
      </c>
      <c r="B812" s="30">
        <v>2018</v>
      </c>
      <c r="C812" s="49">
        <v>43400</v>
      </c>
      <c r="D812" s="30" t="s">
        <v>72</v>
      </c>
      <c r="E812" s="47" t="s">
        <v>133</v>
      </c>
      <c r="F812" s="47" t="s">
        <v>25</v>
      </c>
      <c r="G812" s="13">
        <f>(C812-VLOOKUP(E812,Riders!$A$2:$C$2000,2,FALSE))/365</f>
        <v>25.756164383561643</v>
      </c>
      <c r="H812" s="51">
        <v>13</v>
      </c>
      <c r="I812" s="47">
        <v>5.3970000000000002</v>
      </c>
      <c r="J812" s="35">
        <f t="shared" si="25"/>
        <v>5.4889993952222547</v>
      </c>
      <c r="K812" s="35">
        <f t="shared" si="27"/>
        <v>9.1999395222254421E-2</v>
      </c>
      <c r="L812" s="35">
        <f t="shared" si="26"/>
        <v>10.885999395222255</v>
      </c>
      <c r="M812" s="68">
        <v>66.14</v>
      </c>
    </row>
    <row r="813" spans="1:13" x14ac:dyDescent="0.3">
      <c r="A813" s="30" t="s">
        <v>93</v>
      </c>
      <c r="B813" s="30">
        <v>2018</v>
      </c>
      <c r="C813" s="49">
        <v>43400</v>
      </c>
      <c r="D813" s="30" t="s">
        <v>72</v>
      </c>
      <c r="E813" s="47" t="s">
        <v>121</v>
      </c>
      <c r="F813" s="47" t="s">
        <v>120</v>
      </c>
      <c r="G813" s="13">
        <f>(C813-VLOOKUP(E813,Riders!$A$2:$C$2000,2,FALSE))/365</f>
        <v>22.646575342465752</v>
      </c>
      <c r="H813" s="51">
        <v>14</v>
      </c>
      <c r="I813" s="47">
        <v>5.3520000000000003</v>
      </c>
      <c r="J813" s="35">
        <f t="shared" si="25"/>
        <v>5.5559340069992569</v>
      </c>
      <c r="K813" s="35">
        <f t="shared" si="27"/>
        <v>0.20393400699925657</v>
      </c>
      <c r="L813" s="35">
        <f t="shared" si="26"/>
        <v>10.907934006999257</v>
      </c>
      <c r="M813" s="68">
        <v>66.007000000000005</v>
      </c>
    </row>
    <row r="814" spans="1:13" x14ac:dyDescent="0.3">
      <c r="A814" s="30" t="s">
        <v>93</v>
      </c>
      <c r="B814" s="30">
        <v>2018</v>
      </c>
      <c r="C814" s="49">
        <v>43400</v>
      </c>
      <c r="D814" s="30" t="s">
        <v>72</v>
      </c>
      <c r="E814" s="47" t="s">
        <v>100</v>
      </c>
      <c r="F814" s="47" t="s">
        <v>47</v>
      </c>
      <c r="G814" s="13">
        <f>(C814-VLOOKUP(E814,Riders!$A$2:$C$2000,2,FALSE))/365</f>
        <v>24.704109589041096</v>
      </c>
      <c r="H814" s="51">
        <v>15</v>
      </c>
      <c r="I814" s="47">
        <v>5.3890000000000002</v>
      </c>
      <c r="J814" s="35">
        <f t="shared" si="25"/>
        <v>5.536976509150505</v>
      </c>
      <c r="K814" s="35">
        <f t="shared" si="27"/>
        <v>0.14797650915050475</v>
      </c>
      <c r="L814" s="35">
        <f t="shared" si="26"/>
        <v>10.925976509150505</v>
      </c>
      <c r="M814" s="68">
        <v>65.897999999999996</v>
      </c>
    </row>
    <row r="815" spans="1:13" x14ac:dyDescent="0.3">
      <c r="A815" s="30" t="s">
        <v>93</v>
      </c>
      <c r="B815" s="30">
        <v>2018</v>
      </c>
      <c r="C815" s="49">
        <v>43400</v>
      </c>
      <c r="D815" s="30" t="s">
        <v>72</v>
      </c>
      <c r="E815" s="47" t="s">
        <v>119</v>
      </c>
      <c r="F815" s="47" t="s">
        <v>120</v>
      </c>
      <c r="G815" s="13" t="e">
        <f>(C815-VLOOKUP(E815,Riders!$A$2:$C$2000,2,FALSE))/365</f>
        <v>#N/A</v>
      </c>
      <c r="H815" s="51">
        <v>16</v>
      </c>
      <c r="I815" s="47">
        <v>5.4290000000000003</v>
      </c>
      <c r="J815" s="35">
        <f t="shared" si="25"/>
        <v>5.5170753758912685</v>
      </c>
      <c r="K815" s="35">
        <f t="shared" si="27"/>
        <v>8.8075375891268237E-2</v>
      </c>
      <c r="L815" s="35">
        <f t="shared" si="26"/>
        <v>10.946075375891269</v>
      </c>
      <c r="M815" s="68">
        <v>65.777000000000001</v>
      </c>
    </row>
    <row r="816" spans="1:13" x14ac:dyDescent="0.3">
      <c r="A816" s="30" t="s">
        <v>93</v>
      </c>
      <c r="B816" s="30">
        <v>2018</v>
      </c>
      <c r="C816" s="49">
        <v>43400</v>
      </c>
      <c r="D816" s="30" t="s">
        <v>72</v>
      </c>
      <c r="E816" s="47" t="s">
        <v>82</v>
      </c>
      <c r="F816" s="47" t="s">
        <v>67</v>
      </c>
      <c r="G816" s="13">
        <f>(C816-VLOOKUP(E816,Riders!$A$2:$C$2000,2,FALSE))/365</f>
        <v>26.158904109589042</v>
      </c>
      <c r="H816" s="51">
        <v>17</v>
      </c>
      <c r="I816" s="47">
        <v>5.4359999999999999</v>
      </c>
      <c r="J816" s="35">
        <f t="shared" si="25"/>
        <v>5.549992859104643</v>
      </c>
      <c r="K816" s="35">
        <f t="shared" si="27"/>
        <v>0.11399285910464307</v>
      </c>
      <c r="L816" s="35">
        <f t="shared" si="26"/>
        <v>10.985992859104643</v>
      </c>
      <c r="M816" s="68">
        <v>65.537999999999997</v>
      </c>
    </row>
    <row r="817" spans="1:13" x14ac:dyDescent="0.3">
      <c r="A817" s="30" t="s">
        <v>93</v>
      </c>
      <c r="B817" s="30">
        <v>2018</v>
      </c>
      <c r="C817" s="49">
        <v>43400</v>
      </c>
      <c r="D817" s="30" t="s">
        <v>72</v>
      </c>
      <c r="E817" s="47" t="s">
        <v>77</v>
      </c>
      <c r="F817" s="47" t="s">
        <v>19</v>
      </c>
      <c r="G817" s="13">
        <f>(C817-VLOOKUP(E817,Riders!$A$2:$C$2000,2,FALSE))/365</f>
        <v>27.463013698630139</v>
      </c>
      <c r="H817" s="51">
        <v>18</v>
      </c>
      <c r="I817" s="47">
        <v>5.4290000000000003</v>
      </c>
      <c r="J817" s="35">
        <f t="shared" si="25"/>
        <v>5.570083409715858</v>
      </c>
      <c r="K817" s="35">
        <f t="shared" si="27"/>
        <v>0.14108340971585775</v>
      </c>
      <c r="L817" s="35">
        <f t="shared" si="26"/>
        <v>10.999083409715858</v>
      </c>
      <c r="M817" s="68">
        <v>65.459999999999994</v>
      </c>
    </row>
    <row r="818" spans="1:13" x14ac:dyDescent="0.3">
      <c r="A818" s="30" t="s">
        <v>93</v>
      </c>
      <c r="B818" s="30">
        <v>2018</v>
      </c>
      <c r="C818" s="49">
        <v>43400</v>
      </c>
      <c r="D818" s="30" t="s">
        <v>72</v>
      </c>
      <c r="E818" s="47" t="s">
        <v>129</v>
      </c>
      <c r="F818" s="47" t="s">
        <v>175</v>
      </c>
      <c r="G818" s="13">
        <f>(C818-VLOOKUP(E818,Riders!$A$2:$C$2000,2,FALSE))/365</f>
        <v>28.287671232876711</v>
      </c>
      <c r="H818" s="51">
        <v>19</v>
      </c>
      <c r="I818" s="47">
        <v>5.431</v>
      </c>
      <c r="J818" s="35">
        <f t="shared" si="25"/>
        <v>5.6029754494046253</v>
      </c>
      <c r="K818" s="35">
        <f t="shared" si="27"/>
        <v>0.17197544940462528</v>
      </c>
      <c r="L818" s="35">
        <f t="shared" si="26"/>
        <v>11.033975449404625</v>
      </c>
      <c r="M818" s="68">
        <v>65.253</v>
      </c>
    </row>
    <row r="819" spans="1:13" x14ac:dyDescent="0.3">
      <c r="A819" s="30" t="s">
        <v>93</v>
      </c>
      <c r="B819" s="30">
        <v>2018</v>
      </c>
      <c r="C819" s="49">
        <v>43400</v>
      </c>
      <c r="D819" s="30" t="s">
        <v>72</v>
      </c>
      <c r="E819" s="47" t="s">
        <v>96</v>
      </c>
      <c r="F819" s="47" t="s">
        <v>150</v>
      </c>
      <c r="G819" s="13">
        <f>(C819-VLOOKUP(E819,Riders!$A$2:$C$2000,2,FALSE))/365</f>
        <v>24.789041095890411</v>
      </c>
      <c r="H819" s="51">
        <v>20</v>
      </c>
      <c r="I819" s="47">
        <v>5.4779999999999998</v>
      </c>
      <c r="J819" s="35">
        <f t="shared" si="25"/>
        <v>5.5610506416448189</v>
      </c>
      <c r="K819" s="35">
        <f t="shared" si="27"/>
        <v>8.3050641644819123E-2</v>
      </c>
      <c r="L819" s="35">
        <f t="shared" si="26"/>
        <v>11.039050641644819</v>
      </c>
      <c r="M819" s="68">
        <v>65.222999999999999</v>
      </c>
    </row>
    <row r="820" spans="1:13" x14ac:dyDescent="0.3">
      <c r="A820" s="30" t="s">
        <v>93</v>
      </c>
      <c r="B820" s="30">
        <v>2018</v>
      </c>
      <c r="C820" s="49">
        <v>43400</v>
      </c>
      <c r="D820" s="30" t="s">
        <v>72</v>
      </c>
      <c r="E820" s="47" t="s">
        <v>20</v>
      </c>
      <c r="F820" s="47" t="s">
        <v>21</v>
      </c>
      <c r="G820" s="13">
        <f>(C820-VLOOKUP(E820,Riders!$A$2:$C$2000,2,FALSE))/365</f>
        <v>23.224657534246575</v>
      </c>
      <c r="H820" s="51">
        <v>21</v>
      </c>
      <c r="I820" s="47">
        <v>5.4560000000000004</v>
      </c>
      <c r="J820" s="35">
        <f t="shared" si="25"/>
        <v>5.6020393481900124</v>
      </c>
      <c r="K820" s="35">
        <f t="shared" si="27"/>
        <v>0.14603934819001196</v>
      </c>
      <c r="L820" s="35">
        <f t="shared" si="26"/>
        <v>11.058039348190013</v>
      </c>
      <c r="M820" s="68">
        <v>65.111000000000004</v>
      </c>
    </row>
    <row r="821" spans="1:13" x14ac:dyDescent="0.3">
      <c r="A821" s="30" t="s">
        <v>93</v>
      </c>
      <c r="B821" s="30">
        <v>2018</v>
      </c>
      <c r="C821" s="49">
        <v>43400</v>
      </c>
      <c r="D821" s="30" t="s">
        <v>72</v>
      </c>
      <c r="E821" s="47" t="s">
        <v>147</v>
      </c>
      <c r="F821" s="47" t="s">
        <v>31</v>
      </c>
      <c r="G821" s="13">
        <f>(C821-VLOOKUP(E821,Riders!$A$2:$C$2000,2,FALSE))/365</f>
        <v>30.301369863013697</v>
      </c>
      <c r="H821" s="51">
        <v>22</v>
      </c>
      <c r="I821" s="47">
        <v>5.4660000000000002</v>
      </c>
      <c r="J821" s="35">
        <f t="shared" si="25"/>
        <v>5.6020686220254552</v>
      </c>
      <c r="K821" s="35">
        <f t="shared" si="27"/>
        <v>0.136068622025455</v>
      </c>
      <c r="L821" s="35">
        <f t="shared" si="26"/>
        <v>11.068068622025455</v>
      </c>
      <c r="M821" s="68">
        <v>65.052000000000007</v>
      </c>
    </row>
    <row r="822" spans="1:13" x14ac:dyDescent="0.3">
      <c r="A822" s="30" t="s">
        <v>93</v>
      </c>
      <c r="B822" s="30">
        <v>2018</v>
      </c>
      <c r="C822" s="49">
        <v>43400</v>
      </c>
      <c r="D822" s="30" t="s">
        <v>72</v>
      </c>
      <c r="E822" s="47" t="s">
        <v>138</v>
      </c>
      <c r="F822" s="47" t="s">
        <v>44</v>
      </c>
      <c r="G822" s="13">
        <f>(C822-VLOOKUP(E822,Riders!$A$2:$C$2000,2,FALSE))/365</f>
        <v>23.115068493150684</v>
      </c>
      <c r="H822" s="51">
        <v>23</v>
      </c>
      <c r="I822" s="47">
        <v>5.4710000000000001</v>
      </c>
      <c r="J822" s="35">
        <f t="shared" si="25"/>
        <v>5.6079684249399886</v>
      </c>
      <c r="K822" s="35">
        <f t="shared" si="27"/>
        <v>0.13696842493998851</v>
      </c>
      <c r="L822" s="35">
        <f t="shared" si="26"/>
        <v>11.078968424939989</v>
      </c>
      <c r="M822" s="68">
        <v>64.988</v>
      </c>
    </row>
    <row r="823" spans="1:13" x14ac:dyDescent="0.3">
      <c r="A823" s="30" t="s">
        <v>93</v>
      </c>
      <c r="B823" s="30">
        <v>2018</v>
      </c>
      <c r="C823" s="49">
        <v>43400</v>
      </c>
      <c r="D823" s="30" t="s">
        <v>72</v>
      </c>
      <c r="E823" s="47" t="s">
        <v>139</v>
      </c>
      <c r="F823" s="47" t="s">
        <v>61</v>
      </c>
      <c r="G823" s="13">
        <f>(C823-VLOOKUP(E823,Riders!$A$2:$C$2000,2,FALSE))/365</f>
        <v>26.38082191780822</v>
      </c>
      <c r="H823" s="51">
        <v>24</v>
      </c>
      <c r="I823" s="47">
        <v>5.4779999999999998</v>
      </c>
      <c r="J823" s="35">
        <f t="shared" si="25"/>
        <v>5.6040378636293671</v>
      </c>
      <c r="K823" s="35">
        <f t="shared" si="27"/>
        <v>0.12603786362936731</v>
      </c>
      <c r="L823" s="35">
        <f t="shared" si="26"/>
        <v>11.082037863629367</v>
      </c>
      <c r="M823" s="68">
        <v>64.97</v>
      </c>
    </row>
    <row r="824" spans="1:13" x14ac:dyDescent="0.3">
      <c r="A824" s="30" t="s">
        <v>93</v>
      </c>
      <c r="B824" s="30">
        <v>2018</v>
      </c>
      <c r="C824" s="49">
        <v>43400</v>
      </c>
      <c r="D824" s="30" t="s">
        <v>72</v>
      </c>
      <c r="E824" s="47" t="s">
        <v>694</v>
      </c>
      <c r="F824" s="47" t="s">
        <v>29</v>
      </c>
      <c r="G824" s="13">
        <f>(C824-VLOOKUP(E824,Riders!$A$2:$C$2000,2,FALSE))/365</f>
        <v>20.695890410958903</v>
      </c>
      <c r="H824" s="51">
        <v>25</v>
      </c>
      <c r="I824" s="47">
        <v>5.4710000000000001</v>
      </c>
      <c r="J824" s="35">
        <f t="shared" si="25"/>
        <v>5.6250424115398836</v>
      </c>
      <c r="K824" s="35">
        <f t="shared" si="27"/>
        <v>0.15404241153988352</v>
      </c>
      <c r="L824" s="35">
        <f t="shared" si="26"/>
        <v>11.096042411539884</v>
      </c>
      <c r="M824" s="68">
        <v>64.888000000000005</v>
      </c>
    </row>
    <row r="825" spans="1:13" x14ac:dyDescent="0.3">
      <c r="A825" s="30" t="s">
        <v>93</v>
      </c>
      <c r="B825" s="30">
        <v>2018</v>
      </c>
      <c r="C825" s="49">
        <v>43400</v>
      </c>
      <c r="D825" s="30" t="s">
        <v>72</v>
      </c>
      <c r="E825" s="47" t="s">
        <v>146</v>
      </c>
      <c r="F825" s="47" t="s">
        <v>56</v>
      </c>
      <c r="G825" s="13">
        <f>(C825-VLOOKUP(E825,Riders!$A$2:$C$2000,2,FALSE))/365</f>
        <v>28.567123287671233</v>
      </c>
      <c r="H825" s="51">
        <v>26</v>
      </c>
      <c r="I825" s="47">
        <v>5.5019999999999998</v>
      </c>
      <c r="J825" s="35">
        <f t="shared" si="25"/>
        <v>5.6259404036969505</v>
      </c>
      <c r="K825" s="35">
        <f t="shared" si="27"/>
        <v>0.1239404036969507</v>
      </c>
      <c r="L825" s="35">
        <f t="shared" si="26"/>
        <v>11.12794040369695</v>
      </c>
      <c r="M825" s="68">
        <v>64.701999999999998</v>
      </c>
    </row>
    <row r="826" spans="1:13" x14ac:dyDescent="0.3">
      <c r="A826" s="30" t="s">
        <v>93</v>
      </c>
      <c r="B826" s="30">
        <v>2018</v>
      </c>
      <c r="C826" s="49">
        <v>43400</v>
      </c>
      <c r="D826" s="30" t="s">
        <v>72</v>
      </c>
      <c r="E826" s="47" t="s">
        <v>109</v>
      </c>
      <c r="F826" s="47" t="s">
        <v>160</v>
      </c>
      <c r="G826" s="13">
        <f>(C826-VLOOKUP(E826,Riders!$A$2:$C$2000,2,FALSE))/365</f>
        <v>25.739726027397261</v>
      </c>
      <c r="H826" s="51">
        <v>27</v>
      </c>
      <c r="I826" s="47">
        <v>5.4669999999999996</v>
      </c>
      <c r="J826" s="35">
        <f t="shared" si="25"/>
        <v>5.6740268313062847</v>
      </c>
      <c r="K826" s="35">
        <f t="shared" si="27"/>
        <v>0.20702683130628508</v>
      </c>
      <c r="L826" s="35">
        <f t="shared" si="26"/>
        <v>11.141026831306284</v>
      </c>
      <c r="M826" s="68">
        <v>64.626000000000005</v>
      </c>
    </row>
    <row r="827" spans="1:13" x14ac:dyDescent="0.3">
      <c r="A827" s="30" t="s">
        <v>93</v>
      </c>
      <c r="B827" s="30">
        <v>2018</v>
      </c>
      <c r="C827" s="49">
        <v>43400</v>
      </c>
      <c r="D827" s="30" t="s">
        <v>72</v>
      </c>
      <c r="E827" s="47" t="s">
        <v>39</v>
      </c>
      <c r="F827" s="47" t="s">
        <v>40</v>
      </c>
      <c r="G827" s="13">
        <f>(C827-VLOOKUP(E827,Riders!$A$2:$C$2000,2,FALSE))/365</f>
        <v>24.210958904109589</v>
      </c>
      <c r="H827" s="51">
        <v>28</v>
      </c>
      <c r="I827" s="47">
        <v>5.5069999999999997</v>
      </c>
      <c r="J827" s="35">
        <f t="shared" si="25"/>
        <v>5.6459346159208135</v>
      </c>
      <c r="K827" s="35">
        <f t="shared" si="27"/>
        <v>0.1389346159208138</v>
      </c>
      <c r="L827" s="35">
        <f t="shared" si="26"/>
        <v>11.152934615920813</v>
      </c>
      <c r="M827" s="68">
        <v>64.557000000000002</v>
      </c>
    </row>
    <row r="828" spans="1:13" x14ac:dyDescent="0.3">
      <c r="A828" s="30" t="s">
        <v>93</v>
      </c>
      <c r="B828" s="30">
        <v>2018</v>
      </c>
      <c r="C828" s="49">
        <v>43400</v>
      </c>
      <c r="D828" s="30" t="s">
        <v>72</v>
      </c>
      <c r="E828" s="47" t="s">
        <v>52</v>
      </c>
      <c r="F828" s="47" t="s">
        <v>53</v>
      </c>
      <c r="G828" s="13">
        <f>(C828-VLOOKUP(E828,Riders!$A$2:$C$2000,2,FALSE))/365</f>
        <v>21.63013698630137</v>
      </c>
      <c r="H828" s="51">
        <v>29</v>
      </c>
      <c r="I828" s="47">
        <v>5.51</v>
      </c>
      <c r="J828" s="35">
        <f t="shared" si="25"/>
        <v>5.6579851093531879</v>
      </c>
      <c r="K828" s="35">
        <f t="shared" si="27"/>
        <v>0.14798510935318809</v>
      </c>
      <c r="L828" s="35">
        <f t="shared" si="26"/>
        <v>11.167985109353188</v>
      </c>
      <c r="M828" s="68">
        <v>64.47</v>
      </c>
    </row>
    <row r="829" spans="1:13" x14ac:dyDescent="0.3">
      <c r="A829" s="30" t="s">
        <v>93</v>
      </c>
      <c r="B829" s="30">
        <v>2018</v>
      </c>
      <c r="C829" s="49">
        <v>43400</v>
      </c>
      <c r="D829" s="30" t="s">
        <v>72</v>
      </c>
      <c r="E829" s="47" t="s">
        <v>98</v>
      </c>
      <c r="F829" s="47" t="s">
        <v>67</v>
      </c>
      <c r="G829" s="13">
        <f>(C829-VLOOKUP(E829,Riders!$A$2:$C$2000,2,FALSE))/365</f>
        <v>27.241095890410961</v>
      </c>
      <c r="H829" s="51">
        <v>30</v>
      </c>
      <c r="I829" s="47">
        <v>5.5490000000000004</v>
      </c>
      <c r="J829" s="35">
        <f t="shared" si="25"/>
        <v>5.6490341228984251</v>
      </c>
      <c r="K829" s="35">
        <f t="shared" si="27"/>
        <v>0.10003412289842473</v>
      </c>
      <c r="L829" s="35">
        <f t="shared" si="26"/>
        <v>11.198034122898425</v>
      </c>
      <c r="M829" s="68">
        <v>64.296999999999997</v>
      </c>
    </row>
    <row r="830" spans="1:13" x14ac:dyDescent="0.3">
      <c r="A830" s="30" t="s">
        <v>93</v>
      </c>
      <c r="B830" s="30">
        <v>2018</v>
      </c>
      <c r="C830" s="49">
        <v>43400</v>
      </c>
      <c r="D830" s="30" t="s">
        <v>72</v>
      </c>
      <c r="E830" s="47" t="s">
        <v>182</v>
      </c>
      <c r="F830" s="47" t="s">
        <v>25</v>
      </c>
      <c r="G830" s="13">
        <f>(C830-VLOOKUP(E830,Riders!$A$2:$C$2000,2,FALSE))/365</f>
        <v>19.021917808219179</v>
      </c>
      <c r="H830" s="51">
        <v>31</v>
      </c>
      <c r="I830" s="47">
        <v>5.5490000000000004</v>
      </c>
      <c r="J830" s="35">
        <f t="shared" si="25"/>
        <v>5.6720706771604439</v>
      </c>
      <c r="K830" s="35">
        <f t="shared" si="27"/>
        <v>0.12307067716044351</v>
      </c>
      <c r="L830" s="35">
        <f t="shared" si="26"/>
        <v>11.221070677160444</v>
      </c>
      <c r="M830" s="68">
        <v>64.165000000000006</v>
      </c>
    </row>
    <row r="831" spans="1:13" x14ac:dyDescent="0.3">
      <c r="A831" s="30" t="s">
        <v>93</v>
      </c>
      <c r="B831" s="30">
        <v>2018</v>
      </c>
      <c r="C831" s="49">
        <v>43400</v>
      </c>
      <c r="D831" s="30" t="s">
        <v>72</v>
      </c>
      <c r="E831" s="47" t="s">
        <v>54</v>
      </c>
      <c r="F831" s="47" t="s">
        <v>44</v>
      </c>
      <c r="G831" s="13">
        <f>(C831-VLOOKUP(E831,Riders!$A$2:$C$2000,2,FALSE))/365</f>
        <v>21.342465753424658</v>
      </c>
      <c r="H831" s="51">
        <v>32</v>
      </c>
      <c r="I831" s="47">
        <v>5.5960000000000001</v>
      </c>
      <c r="J831" s="35">
        <f t="shared" si="25"/>
        <v>5.6369750222319315</v>
      </c>
      <c r="K831" s="35">
        <f t="shared" si="27"/>
        <v>4.0975022231931391E-2</v>
      </c>
      <c r="L831" s="35">
        <f t="shared" si="26"/>
        <v>11.232975022231932</v>
      </c>
      <c r="M831" s="68">
        <v>64.096999999999994</v>
      </c>
    </row>
    <row r="832" spans="1:13" x14ac:dyDescent="0.3">
      <c r="A832" s="30" t="s">
        <v>93</v>
      </c>
      <c r="B832" s="30">
        <v>2018</v>
      </c>
      <c r="C832" s="49">
        <v>43400</v>
      </c>
      <c r="D832" s="30" t="s">
        <v>72</v>
      </c>
      <c r="E832" s="47" t="s">
        <v>99</v>
      </c>
      <c r="F832" s="47" t="s">
        <v>47</v>
      </c>
      <c r="G832" s="13">
        <f>(C832-VLOOKUP(E832,Riders!$A$2:$C$2000,2,FALSE))/365</f>
        <v>21.695890410958903</v>
      </c>
      <c r="H832" s="51">
        <v>33</v>
      </c>
      <c r="I832" s="47">
        <v>5.5309999999999997</v>
      </c>
      <c r="J832" s="35">
        <f t="shared" si="25"/>
        <v>5.7040784114847485</v>
      </c>
      <c r="K832" s="35">
        <f t="shared" si="27"/>
        <v>0.17307841148474878</v>
      </c>
      <c r="L832" s="35">
        <f t="shared" si="26"/>
        <v>11.235078411484748</v>
      </c>
      <c r="M832" s="68">
        <v>64.084999999999994</v>
      </c>
    </row>
    <row r="833" spans="1:13" x14ac:dyDescent="0.3">
      <c r="A833" s="30" t="s">
        <v>93</v>
      </c>
      <c r="B833" s="30">
        <v>2018</v>
      </c>
      <c r="C833" s="49">
        <v>43400</v>
      </c>
      <c r="D833" s="30" t="s">
        <v>72</v>
      </c>
      <c r="E833" s="47" t="s">
        <v>176</v>
      </c>
      <c r="F833" s="47" t="s">
        <v>27</v>
      </c>
      <c r="G833" s="13">
        <f>(C833-VLOOKUP(E833,Riders!$A$2:$C$2000,2,FALSE))/365</f>
        <v>26.252054794520546</v>
      </c>
      <c r="H833" s="51">
        <v>34</v>
      </c>
      <c r="I833" s="47">
        <v>5.52</v>
      </c>
      <c r="J833" s="35">
        <f t="shared" si="25"/>
        <v>5.7240266108629783</v>
      </c>
      <c r="K833" s="35">
        <f t="shared" si="27"/>
        <v>0.20402661086297869</v>
      </c>
      <c r="L833" s="35">
        <f t="shared" si="26"/>
        <v>11.244026610862978</v>
      </c>
      <c r="M833" s="68">
        <v>64.034000000000006</v>
      </c>
    </row>
    <row r="834" spans="1:13" x14ac:dyDescent="0.3">
      <c r="A834" s="30" t="s">
        <v>93</v>
      </c>
      <c r="B834" s="30">
        <v>2018</v>
      </c>
      <c r="C834" s="49">
        <v>43400</v>
      </c>
      <c r="D834" s="30" t="s">
        <v>72</v>
      </c>
      <c r="E834" s="47" t="s">
        <v>167</v>
      </c>
      <c r="F834" s="47" t="s">
        <v>59</v>
      </c>
      <c r="G834" s="13">
        <f>(C834-VLOOKUP(E834,Riders!$A$2:$C$2000,2,FALSE))/365</f>
        <v>29.646575342465752</v>
      </c>
      <c r="H834" s="51">
        <v>35</v>
      </c>
      <c r="I834" s="47">
        <v>5.5730000000000004</v>
      </c>
      <c r="J834" s="35">
        <f t="shared" si="25"/>
        <v>5.6880851306755087</v>
      </c>
      <c r="K834" s="35">
        <f t="shared" si="27"/>
        <v>0.1150851306755083</v>
      </c>
      <c r="L834" s="35">
        <f t="shared" si="26"/>
        <v>11.261085130675509</v>
      </c>
      <c r="M834" s="68">
        <v>63.936999999999998</v>
      </c>
    </row>
    <row r="835" spans="1:13" x14ac:dyDescent="0.3">
      <c r="A835" s="30" t="s">
        <v>93</v>
      </c>
      <c r="B835" s="30">
        <v>2018</v>
      </c>
      <c r="C835" s="49">
        <v>43400</v>
      </c>
      <c r="D835" s="30" t="s">
        <v>72</v>
      </c>
      <c r="E835" s="47" t="s">
        <v>166</v>
      </c>
      <c r="F835" s="47" t="s">
        <v>49</v>
      </c>
      <c r="G835" s="13" t="e">
        <f>(C835-VLOOKUP(E835,Riders!$A$2:$C$2000,2,FALSE))/365</f>
        <v>#N/A</v>
      </c>
      <c r="H835" s="51">
        <v>36</v>
      </c>
      <c r="I835" s="47">
        <v>5.6150000000000002</v>
      </c>
      <c r="J835" s="35">
        <f t="shared" si="25"/>
        <v>5.7819133359715078</v>
      </c>
      <c r="K835" s="35">
        <f t="shared" si="27"/>
        <v>0.16691333597150759</v>
      </c>
      <c r="L835" s="35">
        <f t="shared" si="26"/>
        <v>11.396913335971508</v>
      </c>
      <c r="M835" s="68">
        <v>63.174999999999997</v>
      </c>
    </row>
    <row r="836" spans="1:13" x14ac:dyDescent="0.3">
      <c r="A836" s="30" t="s">
        <v>93</v>
      </c>
      <c r="B836" s="30">
        <v>2018</v>
      </c>
      <c r="C836" s="49">
        <v>43400</v>
      </c>
      <c r="D836" s="30" t="s">
        <v>72</v>
      </c>
      <c r="E836" s="47" t="s">
        <v>210</v>
      </c>
      <c r="F836" s="47" t="s">
        <v>38</v>
      </c>
      <c r="G836" s="13">
        <f>(C836-VLOOKUP(E836,Riders!$A$2:$C$2000,2,FALSE))/365</f>
        <v>22.635616438356163</v>
      </c>
      <c r="H836" s="51">
        <v>37</v>
      </c>
      <c r="I836" s="47">
        <v>5.5730000000000004</v>
      </c>
      <c r="J836" s="35">
        <f t="shared" si="25"/>
        <v>5.8320372247742753</v>
      </c>
      <c r="K836" s="35">
        <f t="shared" si="27"/>
        <v>0.25903722477427493</v>
      </c>
      <c r="L836" s="35">
        <f t="shared" si="26"/>
        <v>11.405037224774276</v>
      </c>
      <c r="M836" s="68">
        <v>63.13</v>
      </c>
    </row>
    <row r="837" spans="1:13" x14ac:dyDescent="0.3">
      <c r="A837" s="30" t="s">
        <v>93</v>
      </c>
      <c r="B837" s="30">
        <v>2018</v>
      </c>
      <c r="C837" s="49">
        <v>43400</v>
      </c>
      <c r="D837" s="30" t="s">
        <v>72</v>
      </c>
      <c r="E837" s="47" t="s">
        <v>699</v>
      </c>
      <c r="F837" s="47" t="s">
        <v>59</v>
      </c>
      <c r="G837" s="13">
        <f>(C837-VLOOKUP(E837,Riders!$A$2:$C$2000,2,FALSE))/365</f>
        <v>22.293150684931508</v>
      </c>
      <c r="H837" s="51">
        <v>38</v>
      </c>
      <c r="I837" s="47">
        <v>5.6310000000000002</v>
      </c>
      <c r="J837" s="35">
        <f t="shared" si="25"/>
        <v>5.7800021078656663</v>
      </c>
      <c r="K837" s="35">
        <f t="shared" si="27"/>
        <v>0.14900210786566603</v>
      </c>
      <c r="L837" s="35">
        <f t="shared" si="26"/>
        <v>11.411002107865666</v>
      </c>
      <c r="M837" s="68">
        <v>63.097000000000001</v>
      </c>
    </row>
    <row r="838" spans="1:13" x14ac:dyDescent="0.3">
      <c r="A838" s="30" t="s">
        <v>93</v>
      </c>
      <c r="B838" s="30">
        <v>2018</v>
      </c>
      <c r="C838" s="49">
        <v>43400</v>
      </c>
      <c r="D838" s="30" t="s">
        <v>72</v>
      </c>
      <c r="E838" s="47" t="s">
        <v>60</v>
      </c>
      <c r="F838" s="47" t="s">
        <v>61</v>
      </c>
      <c r="G838" s="13">
        <f>(C838-VLOOKUP(E838,Riders!$A$2:$C$2000,2,FALSE))/365</f>
        <v>30.279452054794522</v>
      </c>
      <c r="H838" s="51">
        <v>39</v>
      </c>
      <c r="I838" s="47">
        <v>5.6130000000000004</v>
      </c>
      <c r="J838" s="35">
        <f t="shared" si="25"/>
        <v>5.8250123276355081</v>
      </c>
      <c r="K838" s="35">
        <f t="shared" si="27"/>
        <v>0.2120123276355077</v>
      </c>
      <c r="L838" s="35">
        <f t="shared" si="26"/>
        <v>11.438012327635509</v>
      </c>
      <c r="M838" s="68">
        <v>62.948</v>
      </c>
    </row>
    <row r="839" spans="1:13" x14ac:dyDescent="0.3">
      <c r="A839" s="30" t="s">
        <v>93</v>
      </c>
      <c r="B839" s="30">
        <v>2018</v>
      </c>
      <c r="C839" s="49">
        <v>43400</v>
      </c>
      <c r="D839" s="30" t="s">
        <v>72</v>
      </c>
      <c r="E839" s="47" t="s">
        <v>692</v>
      </c>
      <c r="F839" s="47" t="s">
        <v>53</v>
      </c>
      <c r="G839" s="13">
        <f>(C839-VLOOKUP(E839,Riders!$A$2:$C$2000,2,FALSE))/365</f>
        <v>20.520547945205479</v>
      </c>
      <c r="H839" s="51">
        <v>40</v>
      </c>
      <c r="I839" s="47">
        <v>5.7169999999999996</v>
      </c>
      <c r="J839" s="35">
        <f t="shared" si="25"/>
        <v>5.8320111159231987</v>
      </c>
      <c r="K839" s="35">
        <f t="shared" si="27"/>
        <v>0.11501111592319901</v>
      </c>
      <c r="L839" s="35">
        <f t="shared" si="26"/>
        <v>11.549011115923198</v>
      </c>
      <c r="M839" s="68">
        <v>62.343000000000004</v>
      </c>
    </row>
    <row r="840" spans="1:13" x14ac:dyDescent="0.3">
      <c r="A840" s="30" t="s">
        <v>3812</v>
      </c>
      <c r="B840" s="30">
        <v>2018</v>
      </c>
      <c r="C840" s="49">
        <v>43393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27.912328767123288</v>
      </c>
      <c r="H840" s="47">
        <v>1</v>
      </c>
      <c r="I840" s="47">
        <v>5.2149999999999999</v>
      </c>
      <c r="J840" s="35">
        <f t="shared" ref="J840:J872" si="28">IF(I840="","",L840-I840)</f>
        <v>5.3010000000000002</v>
      </c>
      <c r="K840" s="35">
        <f t="shared" ref="K840:K872" si="29">IF(J840="","",J840-I840)</f>
        <v>8.6000000000000298E-2</v>
      </c>
      <c r="L840" s="35">
        <v>10.516</v>
      </c>
      <c r="M840" s="68">
        <f t="shared" ref="M840:M872" si="30">IF(L840="","",3.6*200/L840)</f>
        <v>68.46709775580068</v>
      </c>
    </row>
    <row r="841" spans="1:13" x14ac:dyDescent="0.3">
      <c r="A841" s="30" t="s">
        <v>3812</v>
      </c>
      <c r="B841" s="30">
        <v>2018</v>
      </c>
      <c r="C841" s="49">
        <v>43393</v>
      </c>
      <c r="D841" s="30" t="s">
        <v>72</v>
      </c>
      <c r="E841" s="47" t="s">
        <v>79</v>
      </c>
      <c r="F841" s="47" t="s">
        <v>65</v>
      </c>
      <c r="G841" s="13">
        <f>(C841-VLOOKUP(E841,Riders!$A$2:$C$2000,2,FALSE))/365</f>
        <v>31.463013698630139</v>
      </c>
      <c r="H841" s="47">
        <v>2</v>
      </c>
      <c r="I841" s="47">
        <v>5.2240000000000002</v>
      </c>
      <c r="J841" s="35">
        <f t="shared" si="28"/>
        <v>5.3759999999999994</v>
      </c>
      <c r="K841" s="35">
        <f t="shared" si="29"/>
        <v>0.15199999999999925</v>
      </c>
      <c r="L841" s="35">
        <v>10.6</v>
      </c>
      <c r="M841" s="68">
        <f t="shared" si="30"/>
        <v>67.924528301886795</v>
      </c>
    </row>
    <row r="842" spans="1:13" x14ac:dyDescent="0.3">
      <c r="A842" s="30" t="s">
        <v>3812</v>
      </c>
      <c r="B842" s="30">
        <v>2018</v>
      </c>
      <c r="C842" s="49">
        <v>43393</v>
      </c>
      <c r="D842" s="30" t="s">
        <v>72</v>
      </c>
      <c r="E842" s="47" t="s">
        <v>16</v>
      </c>
      <c r="F842" s="47" t="s">
        <v>17</v>
      </c>
      <c r="G842" s="13">
        <f>(C842-VLOOKUP(E842,Riders!$A$2:$C$2000,2,FALSE))/365</f>
        <v>19.495890410958904</v>
      </c>
      <c r="H842" s="47">
        <v>3</v>
      </c>
      <c r="I842" s="47">
        <v>5.2469999999999999</v>
      </c>
      <c r="J842" s="35">
        <f t="shared" si="28"/>
        <v>5.3620000000000001</v>
      </c>
      <c r="K842" s="35">
        <f t="shared" si="29"/>
        <v>0.11500000000000021</v>
      </c>
      <c r="L842" s="35">
        <v>10.609</v>
      </c>
      <c r="M842" s="68">
        <f t="shared" si="30"/>
        <v>67.86690545763031</v>
      </c>
    </row>
    <row r="843" spans="1:13" x14ac:dyDescent="0.3">
      <c r="A843" s="30" t="s">
        <v>3812</v>
      </c>
      <c r="B843" s="30">
        <v>2018</v>
      </c>
      <c r="C843" s="49">
        <v>43393</v>
      </c>
      <c r="D843" s="30" t="s">
        <v>72</v>
      </c>
      <c r="E843" s="47" t="s">
        <v>111</v>
      </c>
      <c r="F843" s="47" t="s">
        <v>160</v>
      </c>
      <c r="G843" s="13">
        <f>(C843-VLOOKUP(E843,Riders!$A$2:$C$2000,2,FALSE))/365</f>
        <v>24</v>
      </c>
      <c r="H843" s="47">
        <v>4</v>
      </c>
      <c r="I843" s="47">
        <v>5.2329999999999997</v>
      </c>
      <c r="J843" s="35">
        <f t="shared" si="28"/>
        <v>5.4240000000000004</v>
      </c>
      <c r="K843" s="35">
        <f t="shared" si="29"/>
        <v>0.19100000000000072</v>
      </c>
      <c r="L843" s="35">
        <v>10.657</v>
      </c>
      <c r="M843" s="68">
        <f t="shared" si="30"/>
        <v>67.561227362297075</v>
      </c>
    </row>
    <row r="844" spans="1:13" x14ac:dyDescent="0.3">
      <c r="A844" s="30" t="s">
        <v>3812</v>
      </c>
      <c r="B844" s="30">
        <v>2018</v>
      </c>
      <c r="C844" s="49">
        <v>43393</v>
      </c>
      <c r="D844" s="30" t="s">
        <v>72</v>
      </c>
      <c r="E844" s="47" t="s">
        <v>14</v>
      </c>
      <c r="F844" s="47" t="s">
        <v>15</v>
      </c>
      <c r="G844" s="13">
        <f>(C844-VLOOKUP(E844,Riders!$A$2:$C$2000,2,FALSE))/365</f>
        <v>18.797260273972604</v>
      </c>
      <c r="H844" s="47">
        <v>5</v>
      </c>
      <c r="I844" s="47"/>
      <c r="J844" s="35" t="str">
        <f t="shared" si="28"/>
        <v/>
      </c>
      <c r="K844" s="35" t="str">
        <f t="shared" si="29"/>
        <v/>
      </c>
      <c r="L844" s="35">
        <v>10.738</v>
      </c>
      <c r="M844" s="68">
        <f t="shared" si="30"/>
        <v>67.051592475321286</v>
      </c>
    </row>
    <row r="845" spans="1:13" x14ac:dyDescent="0.3">
      <c r="A845" s="30" t="s">
        <v>3812</v>
      </c>
      <c r="B845" s="30">
        <v>2018</v>
      </c>
      <c r="C845" s="49">
        <v>43393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30.769863013698629</v>
      </c>
      <c r="H845" s="47">
        <v>6</v>
      </c>
      <c r="I845" s="47">
        <v>5.2859999999999996</v>
      </c>
      <c r="J845" s="35">
        <f t="shared" si="28"/>
        <v>5.4589999999999996</v>
      </c>
      <c r="K845" s="35">
        <f t="shared" si="29"/>
        <v>0.17300000000000004</v>
      </c>
      <c r="L845" s="35">
        <v>10.744999999999999</v>
      </c>
      <c r="M845" s="68">
        <f t="shared" si="30"/>
        <v>67.007910656119137</v>
      </c>
    </row>
    <row r="846" spans="1:13" x14ac:dyDescent="0.3">
      <c r="A846" s="30" t="s">
        <v>3812</v>
      </c>
      <c r="B846" s="30">
        <v>2018</v>
      </c>
      <c r="C846" s="49">
        <v>43393</v>
      </c>
      <c r="D846" s="30" t="s">
        <v>72</v>
      </c>
      <c r="E846" s="47" t="s">
        <v>121</v>
      </c>
      <c r="F846" s="47" t="s">
        <v>120</v>
      </c>
      <c r="G846" s="13">
        <f>(C846-VLOOKUP(E846,Riders!$A$2:$C$2000,2,FALSE))/365</f>
        <v>22.627397260273973</v>
      </c>
      <c r="H846" s="47">
        <v>7</v>
      </c>
      <c r="I846" s="47">
        <v>5.2720000000000002</v>
      </c>
      <c r="J846" s="35">
        <f t="shared" si="28"/>
        <v>5.5009999999999994</v>
      </c>
      <c r="K846" s="35">
        <f t="shared" si="29"/>
        <v>0.2289999999999992</v>
      </c>
      <c r="L846" s="35">
        <v>10.773</v>
      </c>
      <c r="M846" s="68">
        <f t="shared" si="30"/>
        <v>66.833751044277363</v>
      </c>
    </row>
    <row r="847" spans="1:13" x14ac:dyDescent="0.3">
      <c r="A847" s="30" t="s">
        <v>3812</v>
      </c>
      <c r="B847" s="30">
        <v>2018</v>
      </c>
      <c r="C847" s="49">
        <v>43393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28.947945205479453</v>
      </c>
      <c r="H847" s="47">
        <v>8</v>
      </c>
      <c r="I847" s="47">
        <v>5.3310000000000004</v>
      </c>
      <c r="J847" s="35">
        <f t="shared" si="28"/>
        <v>5.4449999999999994</v>
      </c>
      <c r="K847" s="35">
        <f t="shared" si="29"/>
        <v>0.11399999999999899</v>
      </c>
      <c r="L847" s="35">
        <v>10.776</v>
      </c>
      <c r="M847" s="68">
        <f t="shared" si="30"/>
        <v>66.815144766147</v>
      </c>
    </row>
    <row r="848" spans="1:13" x14ac:dyDescent="0.3">
      <c r="A848" s="30" t="s">
        <v>3812</v>
      </c>
      <c r="B848" s="30">
        <v>2018</v>
      </c>
      <c r="C848" s="49">
        <v>43393</v>
      </c>
      <c r="D848" s="30" t="s">
        <v>72</v>
      </c>
      <c r="E848" s="47" t="s">
        <v>34</v>
      </c>
      <c r="F848" s="47" t="s">
        <v>19</v>
      </c>
      <c r="G848" s="13">
        <f>(C848-VLOOKUP(E848,Riders!$A$2:$C$2000,2,FALSE))/365</f>
        <v>31.216438356164385</v>
      </c>
      <c r="H848" s="47">
        <v>9</v>
      </c>
      <c r="I848" s="47">
        <v>5.3179999999999996</v>
      </c>
      <c r="J848" s="35">
        <f t="shared" si="28"/>
        <v>5.4879999999999995</v>
      </c>
      <c r="K848" s="35">
        <f t="shared" si="29"/>
        <v>0.16999999999999993</v>
      </c>
      <c r="L848" s="35">
        <v>10.805999999999999</v>
      </c>
      <c r="M848" s="68">
        <f t="shared" si="30"/>
        <v>66.629650194336492</v>
      </c>
    </row>
    <row r="849" spans="1:13" x14ac:dyDescent="0.3">
      <c r="A849" s="30" t="s">
        <v>3812</v>
      </c>
      <c r="B849" s="30">
        <v>2018</v>
      </c>
      <c r="C849" s="49">
        <v>43393</v>
      </c>
      <c r="D849" s="30" t="s">
        <v>72</v>
      </c>
      <c r="E849" s="47" t="s">
        <v>133</v>
      </c>
      <c r="F849" s="47" t="s">
        <v>25</v>
      </c>
      <c r="G849" s="13">
        <f>(C849-VLOOKUP(E849,Riders!$A$2:$C$2000,2,FALSE))/365</f>
        <v>25.736986301369864</v>
      </c>
      <c r="H849" s="47">
        <v>10</v>
      </c>
      <c r="I849" s="47">
        <v>5.3380000000000001</v>
      </c>
      <c r="J849" s="35">
        <f t="shared" si="28"/>
        <v>5.476</v>
      </c>
      <c r="K849" s="35">
        <f t="shared" si="29"/>
        <v>0.1379999999999999</v>
      </c>
      <c r="L849" s="35">
        <v>10.814</v>
      </c>
      <c r="M849" s="68">
        <f t="shared" si="30"/>
        <v>66.580358794155728</v>
      </c>
    </row>
    <row r="850" spans="1:13" x14ac:dyDescent="0.3">
      <c r="A850" s="30" t="s">
        <v>3812</v>
      </c>
      <c r="B850" s="30">
        <v>2018</v>
      </c>
      <c r="C850" s="49">
        <v>43393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22.509589041095889</v>
      </c>
      <c r="H850" s="47">
        <v>11</v>
      </c>
      <c r="I850" s="47">
        <v>5.3220000000000001</v>
      </c>
      <c r="J850" s="35">
        <f t="shared" si="28"/>
        <v>5.5639999999999992</v>
      </c>
      <c r="K850" s="35">
        <f t="shared" si="29"/>
        <v>0.2419999999999991</v>
      </c>
      <c r="L850" s="35">
        <v>10.885999999999999</v>
      </c>
      <c r="M850" s="68">
        <f t="shared" si="30"/>
        <v>66.139996325555771</v>
      </c>
    </row>
    <row r="851" spans="1:13" x14ac:dyDescent="0.3">
      <c r="A851" s="30" t="s">
        <v>3812</v>
      </c>
      <c r="B851" s="30">
        <v>2018</v>
      </c>
      <c r="C851" s="49">
        <v>43393</v>
      </c>
      <c r="D851" s="30" t="s">
        <v>72</v>
      </c>
      <c r="E851" s="47" t="s">
        <v>694</v>
      </c>
      <c r="F851" s="47" t="s">
        <v>29</v>
      </c>
      <c r="G851" s="13">
        <f>(C851-VLOOKUP(E851,Riders!$A$2:$C$2000,2,FALSE))/365</f>
        <v>20.676712328767124</v>
      </c>
      <c r="H851" s="47">
        <v>12</v>
      </c>
      <c r="I851" s="47">
        <v>5.3639999999999999</v>
      </c>
      <c r="J851" s="35">
        <f t="shared" si="28"/>
        <v>5.5309999999999997</v>
      </c>
      <c r="K851" s="35">
        <f t="shared" si="29"/>
        <v>0.16699999999999982</v>
      </c>
      <c r="L851" s="35">
        <v>10.895</v>
      </c>
      <c r="M851" s="68">
        <f t="shared" si="30"/>
        <v>66.085360256998626</v>
      </c>
    </row>
    <row r="852" spans="1:13" x14ac:dyDescent="0.3">
      <c r="A852" s="30" t="s">
        <v>3812</v>
      </c>
      <c r="B852" s="30">
        <v>2018</v>
      </c>
      <c r="C852" s="49">
        <v>43393</v>
      </c>
      <c r="D852" s="30" t="s">
        <v>72</v>
      </c>
      <c r="E852" s="47" t="s">
        <v>18</v>
      </c>
      <c r="F852" s="47" t="s">
        <v>19</v>
      </c>
      <c r="G852" s="13">
        <f>(C852-VLOOKUP(E852,Riders!$A$2:$C$2000,2,FALSE))/365</f>
        <v>20.408219178082192</v>
      </c>
      <c r="H852" s="47">
        <v>13</v>
      </c>
      <c r="I852" s="47">
        <v>5.3570000000000002</v>
      </c>
      <c r="J852" s="35">
        <f t="shared" si="28"/>
        <v>5.54</v>
      </c>
      <c r="K852" s="35">
        <f t="shared" si="29"/>
        <v>0.18299999999999983</v>
      </c>
      <c r="L852" s="35">
        <v>10.897</v>
      </c>
      <c r="M852" s="68">
        <f t="shared" si="30"/>
        <v>66.073231164540701</v>
      </c>
    </row>
    <row r="853" spans="1:13" x14ac:dyDescent="0.3">
      <c r="A853" s="30" t="s">
        <v>3812</v>
      </c>
      <c r="B853" s="30">
        <v>2018</v>
      </c>
      <c r="C853" s="49">
        <v>43393</v>
      </c>
      <c r="D853" s="30" t="s">
        <v>72</v>
      </c>
      <c r="E853" s="47" t="s">
        <v>109</v>
      </c>
      <c r="F853" s="47" t="s">
        <v>160</v>
      </c>
      <c r="G853" s="13">
        <f>(C853-VLOOKUP(E853,Riders!$A$2:$C$2000,2,FALSE))/365</f>
        <v>25.720547945205478</v>
      </c>
      <c r="H853" s="47">
        <v>14</v>
      </c>
      <c r="I853" s="47">
        <v>5.3490000000000002</v>
      </c>
      <c r="J853" s="35">
        <f t="shared" si="28"/>
        <v>5.5579999999999998</v>
      </c>
      <c r="K853" s="35">
        <f t="shared" si="29"/>
        <v>0.20899999999999963</v>
      </c>
      <c r="L853" s="35">
        <v>10.907</v>
      </c>
      <c r="M853" s="68">
        <f t="shared" si="30"/>
        <v>66.012652425048131</v>
      </c>
    </row>
    <row r="854" spans="1:13" x14ac:dyDescent="0.3">
      <c r="A854" s="30" t="s">
        <v>3812</v>
      </c>
      <c r="B854" s="30">
        <v>2018</v>
      </c>
      <c r="C854" s="49">
        <v>43393</v>
      </c>
      <c r="D854" s="30" t="s">
        <v>72</v>
      </c>
      <c r="E854" s="47" t="s">
        <v>50</v>
      </c>
      <c r="F854" s="47" t="s">
        <v>51</v>
      </c>
      <c r="G854" s="13">
        <f>(C854-VLOOKUP(E854,Riders!$A$2:$C$2000,2,FALSE))/365</f>
        <v>22.038356164383561</v>
      </c>
      <c r="H854" s="47">
        <v>15</v>
      </c>
      <c r="I854" s="47">
        <v>5.3860000000000001</v>
      </c>
      <c r="J854" s="35">
        <f t="shared" si="28"/>
        <v>5.5369999999999999</v>
      </c>
      <c r="K854" s="35">
        <f t="shared" si="29"/>
        <v>0.1509999999999998</v>
      </c>
      <c r="L854" s="35">
        <v>10.923</v>
      </c>
      <c r="M854" s="68">
        <f t="shared" si="30"/>
        <v>65.915957154627847</v>
      </c>
    </row>
    <row r="855" spans="1:13" x14ac:dyDescent="0.3">
      <c r="A855" s="30" t="s">
        <v>3812</v>
      </c>
      <c r="B855" s="30">
        <v>2018</v>
      </c>
      <c r="C855" s="49">
        <v>43393</v>
      </c>
      <c r="D855" s="30" t="s">
        <v>72</v>
      </c>
      <c r="E855" s="47" t="s">
        <v>129</v>
      </c>
      <c r="F855" s="47" t="s">
        <v>175</v>
      </c>
      <c r="G855" s="13">
        <f>(C855-VLOOKUP(E855,Riders!$A$2:$C$2000,2,FALSE))/365</f>
        <v>28.268493150684932</v>
      </c>
      <c r="H855" s="47">
        <v>16</v>
      </c>
      <c r="I855" s="47">
        <v>5.3789999999999996</v>
      </c>
      <c r="J855" s="35">
        <f t="shared" si="28"/>
        <v>5.5679999999999996</v>
      </c>
      <c r="K855" s="35">
        <f t="shared" si="29"/>
        <v>0.18900000000000006</v>
      </c>
      <c r="L855" s="35">
        <v>10.946999999999999</v>
      </c>
      <c r="M855" s="68">
        <f t="shared" si="30"/>
        <v>65.771444231296257</v>
      </c>
    </row>
    <row r="856" spans="1:13" x14ac:dyDescent="0.3">
      <c r="A856" s="30" t="s">
        <v>3812</v>
      </c>
      <c r="B856" s="30">
        <v>2018</v>
      </c>
      <c r="C856" s="49">
        <v>43393</v>
      </c>
      <c r="D856" s="30" t="s">
        <v>72</v>
      </c>
      <c r="E856" s="47" t="s">
        <v>96</v>
      </c>
      <c r="F856" s="47" t="s">
        <v>150</v>
      </c>
      <c r="G856" s="13">
        <f>(C856-VLOOKUP(E856,Riders!$A$2:$C$2000,2,FALSE))/365</f>
        <v>24.769863013698629</v>
      </c>
      <c r="H856" s="47">
        <v>17</v>
      </c>
      <c r="I856" s="47">
        <v>5.4169999999999998</v>
      </c>
      <c r="J856" s="35">
        <f t="shared" si="28"/>
        <v>5.5619999999999994</v>
      </c>
      <c r="K856" s="35">
        <f t="shared" si="29"/>
        <v>0.14499999999999957</v>
      </c>
      <c r="L856" s="35">
        <v>10.978999999999999</v>
      </c>
      <c r="M856" s="68">
        <f t="shared" si="30"/>
        <v>65.57974314600601</v>
      </c>
    </row>
    <row r="857" spans="1:13" x14ac:dyDescent="0.3">
      <c r="A857" s="30" t="s">
        <v>3812</v>
      </c>
      <c r="B857" s="30">
        <v>2018</v>
      </c>
      <c r="C857" s="49">
        <v>43393</v>
      </c>
      <c r="D857" s="30" t="s">
        <v>72</v>
      </c>
      <c r="E857" s="47" t="s">
        <v>139</v>
      </c>
      <c r="F857" s="47" t="s">
        <v>61</v>
      </c>
      <c r="G857" s="13">
        <f>(C857-VLOOKUP(E857,Riders!$A$2:$C$2000,2,FALSE))/365</f>
        <v>26.361643835616437</v>
      </c>
      <c r="H857" s="47">
        <v>18</v>
      </c>
      <c r="I857" s="47">
        <v>5.3979999999999997</v>
      </c>
      <c r="J857" s="35">
        <f t="shared" si="28"/>
        <v>5.5830000000000002</v>
      </c>
      <c r="K857" s="35">
        <f t="shared" si="29"/>
        <v>0.1850000000000005</v>
      </c>
      <c r="L857" s="35">
        <v>10.981</v>
      </c>
      <c r="M857" s="68">
        <f t="shared" si="30"/>
        <v>65.567798925416625</v>
      </c>
    </row>
    <row r="858" spans="1:13" x14ac:dyDescent="0.3">
      <c r="A858" s="30" t="s">
        <v>3812</v>
      </c>
      <c r="B858" s="30">
        <v>2018</v>
      </c>
      <c r="C858" s="49">
        <v>43393</v>
      </c>
      <c r="D858" s="30" t="s">
        <v>72</v>
      </c>
      <c r="E858" s="47" t="s">
        <v>20</v>
      </c>
      <c r="F858" s="47" t="s">
        <v>21</v>
      </c>
      <c r="G858" s="13">
        <f>(C858-VLOOKUP(E858,Riders!$A$2:$C$2000,2,FALSE))/365</f>
        <v>23.205479452054796</v>
      </c>
      <c r="H858" s="47">
        <v>19</v>
      </c>
      <c r="I858" s="47">
        <v>5.4210000000000003</v>
      </c>
      <c r="J858" s="35">
        <f t="shared" si="28"/>
        <v>5.6019999999999994</v>
      </c>
      <c r="K858" s="35">
        <f t="shared" si="29"/>
        <v>0.18099999999999916</v>
      </c>
      <c r="L858" s="35">
        <v>11.023</v>
      </c>
      <c r="M858" s="68">
        <f t="shared" si="30"/>
        <v>65.317971514106873</v>
      </c>
    </row>
    <row r="859" spans="1:13" x14ac:dyDescent="0.3">
      <c r="A859" s="30" t="s">
        <v>3812</v>
      </c>
      <c r="B859" s="30">
        <v>2018</v>
      </c>
      <c r="C859" s="49">
        <v>43393</v>
      </c>
      <c r="D859" s="30" t="s">
        <v>72</v>
      </c>
      <c r="E859" s="47" t="s">
        <v>147</v>
      </c>
      <c r="F859" s="47" t="s">
        <v>31</v>
      </c>
      <c r="G859" s="13">
        <f>(C859-VLOOKUP(E859,Riders!$A$2:$C$2000,2,FALSE))/365</f>
        <v>30.282191780821918</v>
      </c>
      <c r="H859" s="47">
        <v>20</v>
      </c>
      <c r="I859" s="47">
        <v>5.4489999999999998</v>
      </c>
      <c r="J859" s="35">
        <f t="shared" si="28"/>
        <v>5.6120000000000001</v>
      </c>
      <c r="K859" s="35">
        <f t="shared" si="29"/>
        <v>0.16300000000000026</v>
      </c>
      <c r="L859" s="35">
        <v>11.061</v>
      </c>
      <c r="M859" s="68">
        <f t="shared" si="30"/>
        <v>65.093572009764031</v>
      </c>
    </row>
    <row r="860" spans="1:13" x14ac:dyDescent="0.3">
      <c r="A860" s="30" t="s">
        <v>3812</v>
      </c>
      <c r="B860" s="30">
        <v>2018</v>
      </c>
      <c r="C860" s="49">
        <v>43393</v>
      </c>
      <c r="D860" s="30" t="s">
        <v>72</v>
      </c>
      <c r="E860" s="47" t="s">
        <v>119</v>
      </c>
      <c r="F860" s="47" t="s">
        <v>120</v>
      </c>
      <c r="G860" s="13" t="e">
        <f>(C860-VLOOKUP(E860,Riders!$A$2:$C$2000,2,FALSE))/365</f>
        <v>#N/A</v>
      </c>
      <c r="H860" s="47">
        <v>21</v>
      </c>
      <c r="I860" s="47">
        <v>5.4089999999999998</v>
      </c>
      <c r="J860" s="35">
        <f t="shared" si="28"/>
        <v>5.6520000000000001</v>
      </c>
      <c r="K860" s="35">
        <f t="shared" si="29"/>
        <v>0.24300000000000033</v>
      </c>
      <c r="L860" s="35">
        <v>11.061</v>
      </c>
      <c r="M860" s="68">
        <f t="shared" si="30"/>
        <v>65.093572009764031</v>
      </c>
    </row>
    <row r="861" spans="1:13" x14ac:dyDescent="0.3">
      <c r="A861" s="30" t="s">
        <v>3812</v>
      </c>
      <c r="B861" s="30">
        <v>2018</v>
      </c>
      <c r="C861" s="49">
        <v>43393</v>
      </c>
      <c r="D861" s="30" t="s">
        <v>72</v>
      </c>
      <c r="E861" s="47" t="s">
        <v>146</v>
      </c>
      <c r="F861" s="47" t="s">
        <v>56</v>
      </c>
      <c r="G861" s="13">
        <f>(C861-VLOOKUP(E861,Riders!$A$2:$C$2000,2,FALSE))/365</f>
        <v>28.547945205479451</v>
      </c>
      <c r="H861" s="47">
        <v>22</v>
      </c>
      <c r="I861" s="47">
        <v>5.4710000000000001</v>
      </c>
      <c r="J861" s="35">
        <f t="shared" si="28"/>
        <v>5.6349999999999998</v>
      </c>
      <c r="K861" s="35">
        <f t="shared" si="29"/>
        <v>0.1639999999999997</v>
      </c>
      <c r="L861" s="35">
        <v>11.106</v>
      </c>
      <c r="M861" s="68">
        <f t="shared" si="30"/>
        <v>64.829821717990271</v>
      </c>
    </row>
    <row r="862" spans="1:13" x14ac:dyDescent="0.3">
      <c r="A862" s="30" t="s">
        <v>3812</v>
      </c>
      <c r="B862" s="30">
        <v>2018</v>
      </c>
      <c r="C862" s="49">
        <v>43393</v>
      </c>
      <c r="D862" s="30" t="s">
        <v>72</v>
      </c>
      <c r="E862" s="47" t="s">
        <v>182</v>
      </c>
      <c r="F862" s="47" t="s">
        <v>25</v>
      </c>
      <c r="G862" s="13">
        <f>(C862-VLOOKUP(E862,Riders!$A$2:$C$2000,2,FALSE))/365</f>
        <v>19.002739726027396</v>
      </c>
      <c r="H862" s="47">
        <v>23</v>
      </c>
      <c r="I862" s="47">
        <v>5.49</v>
      </c>
      <c r="J862" s="35">
        <f t="shared" si="28"/>
        <v>5.6389999999999993</v>
      </c>
      <c r="K862" s="35">
        <f t="shared" si="29"/>
        <v>0.14899999999999913</v>
      </c>
      <c r="L862" s="35">
        <v>11.129</v>
      </c>
      <c r="M862" s="68">
        <f t="shared" si="30"/>
        <v>64.69583969808609</v>
      </c>
    </row>
    <row r="863" spans="1:13" x14ac:dyDescent="0.3">
      <c r="A863" s="30" t="s">
        <v>3812</v>
      </c>
      <c r="B863" s="30">
        <v>2018</v>
      </c>
      <c r="C863" s="49">
        <v>43393</v>
      </c>
      <c r="D863" s="30" t="s">
        <v>72</v>
      </c>
      <c r="E863" s="47" t="s">
        <v>39</v>
      </c>
      <c r="F863" s="47" t="s">
        <v>40</v>
      </c>
      <c r="G863" s="13">
        <f>(C863-VLOOKUP(E863,Riders!$A$2:$C$2000,2,FALSE))/365</f>
        <v>24.19178082191781</v>
      </c>
      <c r="H863" s="47">
        <v>24</v>
      </c>
      <c r="I863" s="47"/>
      <c r="J863" s="35" t="str">
        <f t="shared" si="28"/>
        <v/>
      </c>
      <c r="K863" s="35" t="str">
        <f t="shared" si="29"/>
        <v/>
      </c>
      <c r="L863" s="35">
        <v>11.132999999999999</v>
      </c>
      <c r="M863" s="68">
        <f t="shared" si="30"/>
        <v>64.672594987873893</v>
      </c>
    </row>
    <row r="864" spans="1:13" x14ac:dyDescent="0.3">
      <c r="A864" s="30" t="s">
        <v>3812</v>
      </c>
      <c r="B864" s="30">
        <v>2018</v>
      </c>
      <c r="C864" s="49">
        <v>43393</v>
      </c>
      <c r="D864" s="30" t="s">
        <v>72</v>
      </c>
      <c r="E864" s="47" t="s">
        <v>100</v>
      </c>
      <c r="F864" s="47" t="s">
        <v>47</v>
      </c>
      <c r="G864" s="13">
        <f>(C864-VLOOKUP(E864,Riders!$A$2:$C$2000,2,FALSE))/365</f>
        <v>24.684931506849313</v>
      </c>
      <c r="H864" s="47">
        <v>25</v>
      </c>
      <c r="I864" s="47">
        <v>5.468</v>
      </c>
      <c r="J864" s="35">
        <f t="shared" si="28"/>
        <v>5.6969999999999992</v>
      </c>
      <c r="K864" s="35">
        <f t="shared" si="29"/>
        <v>0.2289999999999992</v>
      </c>
      <c r="L864" s="35">
        <v>11.164999999999999</v>
      </c>
      <c r="M864" s="68">
        <f t="shared" si="30"/>
        <v>64.487236901030016</v>
      </c>
    </row>
    <row r="865" spans="1:13" x14ac:dyDescent="0.3">
      <c r="A865" s="30" t="s">
        <v>3812</v>
      </c>
      <c r="B865" s="30">
        <v>2018</v>
      </c>
      <c r="C865" s="49">
        <v>43393</v>
      </c>
      <c r="D865" s="30" t="s">
        <v>72</v>
      </c>
      <c r="E865" s="47" t="s">
        <v>691</v>
      </c>
      <c r="F865" s="47" t="s">
        <v>38</v>
      </c>
      <c r="G865" s="13">
        <f>(C865-VLOOKUP(E865,Riders!$A$2:$C$2000,2,FALSE))/365</f>
        <v>20.008219178082193</v>
      </c>
      <c r="H865" s="47">
        <v>26</v>
      </c>
      <c r="I865" s="47">
        <v>5.4909999999999997</v>
      </c>
      <c r="J865" s="35">
        <f t="shared" si="28"/>
        <v>5.6910000000000007</v>
      </c>
      <c r="K865" s="35">
        <f t="shared" si="29"/>
        <v>0.20000000000000107</v>
      </c>
      <c r="L865" s="35">
        <v>11.182</v>
      </c>
      <c r="M865" s="68">
        <f t="shared" si="30"/>
        <v>64.389196923627253</v>
      </c>
    </row>
    <row r="866" spans="1:13" x14ac:dyDescent="0.3">
      <c r="A866" s="30" t="s">
        <v>3812</v>
      </c>
      <c r="B866" s="30">
        <v>2018</v>
      </c>
      <c r="C866" s="49">
        <v>43393</v>
      </c>
      <c r="D866" s="30" t="s">
        <v>72</v>
      </c>
      <c r="E866" s="47" t="s">
        <v>167</v>
      </c>
      <c r="F866" s="47" t="s">
        <v>59</v>
      </c>
      <c r="G866" s="13">
        <f>(C866-VLOOKUP(E866,Riders!$A$2:$C$2000,2,FALSE))/365</f>
        <v>29.627397260273973</v>
      </c>
      <c r="H866" s="47">
        <v>27</v>
      </c>
      <c r="I866" s="47"/>
      <c r="J866" s="35" t="str">
        <f t="shared" si="28"/>
        <v/>
      </c>
      <c r="K866" s="35" t="str">
        <f t="shared" si="29"/>
        <v/>
      </c>
      <c r="L866" s="35">
        <v>11.37</v>
      </c>
      <c r="M866" s="68">
        <f t="shared" si="30"/>
        <v>63.324538258575203</v>
      </c>
    </row>
    <row r="867" spans="1:13" x14ac:dyDescent="0.3">
      <c r="A867" s="30" t="s">
        <v>3812</v>
      </c>
      <c r="B867" s="30">
        <v>2018</v>
      </c>
      <c r="C867" s="49">
        <v>43393</v>
      </c>
      <c r="D867" s="30" t="s">
        <v>72</v>
      </c>
      <c r="E867" s="47" t="s">
        <v>52</v>
      </c>
      <c r="F867" s="47" t="s">
        <v>53</v>
      </c>
      <c r="G867" s="13">
        <f>(C867-VLOOKUP(E867,Riders!$A$2:$C$2000,2,FALSE))/365</f>
        <v>21.610958904109587</v>
      </c>
      <c r="H867" s="47">
        <v>28</v>
      </c>
      <c r="I867" s="47">
        <v>5.5789999999999997</v>
      </c>
      <c r="J867" s="35">
        <f t="shared" si="28"/>
        <v>5.801000000000001</v>
      </c>
      <c r="K867" s="35">
        <f t="shared" si="29"/>
        <v>0.22200000000000131</v>
      </c>
      <c r="L867" s="35">
        <v>11.38</v>
      </c>
      <c r="M867" s="68">
        <f t="shared" si="30"/>
        <v>63.268892794376093</v>
      </c>
    </row>
    <row r="868" spans="1:13" x14ac:dyDescent="0.3">
      <c r="A868" s="30" t="s">
        <v>3812</v>
      </c>
      <c r="B868" s="30">
        <v>2018</v>
      </c>
      <c r="C868" s="49">
        <v>43393</v>
      </c>
      <c r="D868" s="30" t="s">
        <v>72</v>
      </c>
      <c r="E868" s="47" t="s">
        <v>99</v>
      </c>
      <c r="F868" s="47" t="s">
        <v>47</v>
      </c>
      <c r="G868" s="13">
        <f>(C868-VLOOKUP(E868,Riders!$A$2:$C$2000,2,FALSE))/365</f>
        <v>21.676712328767124</v>
      </c>
      <c r="H868" s="47">
        <v>29</v>
      </c>
      <c r="I868" s="47"/>
      <c r="J868" s="35" t="str">
        <f t="shared" si="28"/>
        <v/>
      </c>
      <c r="K868" s="35" t="str">
        <f t="shared" si="29"/>
        <v/>
      </c>
      <c r="L868" s="35">
        <v>11.454000000000001</v>
      </c>
      <c r="M868" s="68">
        <f t="shared" si="30"/>
        <v>62.860136196961754</v>
      </c>
    </row>
    <row r="869" spans="1:13" x14ac:dyDescent="0.3">
      <c r="A869" s="30" t="s">
        <v>3812</v>
      </c>
      <c r="B869" s="30">
        <v>2018</v>
      </c>
      <c r="C869" s="49">
        <v>43393</v>
      </c>
      <c r="D869" s="30" t="s">
        <v>72</v>
      </c>
      <c r="E869" s="47" t="s">
        <v>60</v>
      </c>
      <c r="F869" s="47" t="s">
        <v>61</v>
      </c>
      <c r="G869" s="13">
        <f>(C869-VLOOKUP(E869,Riders!$A$2:$C$2000,2,FALSE))/365</f>
        <v>30.260273972602739</v>
      </c>
      <c r="H869" s="47">
        <v>30</v>
      </c>
      <c r="I869" s="47"/>
      <c r="J869" s="35" t="str">
        <f t="shared" si="28"/>
        <v/>
      </c>
      <c r="K869" s="35" t="str">
        <f t="shared" si="29"/>
        <v/>
      </c>
      <c r="L869" s="35">
        <v>11.58</v>
      </c>
      <c r="M869" s="68">
        <f t="shared" si="30"/>
        <v>62.176165803108809</v>
      </c>
    </row>
    <row r="870" spans="1:13" x14ac:dyDescent="0.3">
      <c r="A870" s="30" t="s">
        <v>3812</v>
      </c>
      <c r="B870" s="30">
        <v>2018</v>
      </c>
      <c r="C870" s="49">
        <v>43393</v>
      </c>
      <c r="D870" s="30" t="s">
        <v>72</v>
      </c>
      <c r="E870" s="47" t="s">
        <v>166</v>
      </c>
      <c r="F870" s="47" t="s">
        <v>49</v>
      </c>
      <c r="G870" s="13" t="e">
        <f>(C870-VLOOKUP(E870,Riders!$A$2:$C$2000,2,FALSE))/365</f>
        <v>#N/A</v>
      </c>
      <c r="H870" s="47">
        <v>31</v>
      </c>
      <c r="I870" s="47"/>
      <c r="J870" s="35" t="str">
        <f t="shared" si="28"/>
        <v/>
      </c>
      <c r="K870" s="35" t="str">
        <f t="shared" si="29"/>
        <v/>
      </c>
      <c r="L870" s="35">
        <v>11.61</v>
      </c>
      <c r="M870" s="68">
        <f t="shared" si="30"/>
        <v>62.015503875968996</v>
      </c>
    </row>
    <row r="871" spans="1:13" x14ac:dyDescent="0.3">
      <c r="A871" s="30" t="s">
        <v>3812</v>
      </c>
      <c r="B871" s="30">
        <v>2018</v>
      </c>
      <c r="C871" s="49">
        <v>43393</v>
      </c>
      <c r="D871" s="30" t="s">
        <v>72</v>
      </c>
      <c r="E871" s="47" t="s">
        <v>180</v>
      </c>
      <c r="F871" s="47" t="s">
        <v>65</v>
      </c>
      <c r="G871" s="13">
        <f>(C871-VLOOKUP(E871,Riders!$A$2:$C$2000,2,FALSE))/365</f>
        <v>21.194520547945206</v>
      </c>
      <c r="H871" s="47">
        <v>32</v>
      </c>
      <c r="I871" s="47"/>
      <c r="J871" s="35" t="str">
        <f t="shared" si="28"/>
        <v/>
      </c>
      <c r="K871" s="35" t="str">
        <f t="shared" si="29"/>
        <v/>
      </c>
      <c r="L871" s="35">
        <v>11.656000000000001</v>
      </c>
      <c r="M871" s="68">
        <f t="shared" si="30"/>
        <v>61.770761839396016</v>
      </c>
    </row>
    <row r="872" spans="1:13" x14ac:dyDescent="0.3">
      <c r="A872" s="30" t="s">
        <v>3812</v>
      </c>
      <c r="B872" s="30">
        <v>2018</v>
      </c>
      <c r="C872" s="49">
        <v>43393</v>
      </c>
      <c r="D872" s="30" t="s">
        <v>72</v>
      </c>
      <c r="E872" s="47" t="s">
        <v>187</v>
      </c>
      <c r="F872" s="47" t="s">
        <v>188</v>
      </c>
      <c r="G872" s="13">
        <f>(C872-VLOOKUP(E872,Riders!$A$2:$C$2000,2,FALSE))/365</f>
        <v>23.550684931506851</v>
      </c>
      <c r="H872" s="47">
        <v>33</v>
      </c>
      <c r="I872" s="47">
        <v>5.8239999999999998</v>
      </c>
      <c r="J872" s="35">
        <f t="shared" si="28"/>
        <v>6.0060000000000002</v>
      </c>
      <c r="K872" s="35">
        <f t="shared" si="29"/>
        <v>0.18200000000000038</v>
      </c>
      <c r="L872" s="35">
        <v>11.83</v>
      </c>
      <c r="M872" s="68">
        <f t="shared" si="30"/>
        <v>60.862214708368555</v>
      </c>
    </row>
    <row r="873" spans="1:13" x14ac:dyDescent="0.3">
      <c r="A873" s="33" t="s">
        <v>657</v>
      </c>
      <c r="B873" s="33">
        <v>2018</v>
      </c>
      <c r="C873" s="49">
        <v>43160</v>
      </c>
      <c r="D873" s="33" t="s">
        <v>13</v>
      </c>
      <c r="E873" t="s">
        <v>132</v>
      </c>
      <c r="F873" t="s">
        <v>36</v>
      </c>
      <c r="G873" s="13">
        <f>(C873-VLOOKUP(E873,Riders!$A$2:$C$2000,2,FALSE))/365</f>
        <v>27.273972602739725</v>
      </c>
      <c r="H873">
        <v>1</v>
      </c>
      <c r="I873">
        <v>5.2830000000000004</v>
      </c>
      <c r="J873" s="3">
        <v>5.3619999999999992</v>
      </c>
      <c r="K873" s="3">
        <v>7.8999999999998849E-2</v>
      </c>
      <c r="L873" s="3">
        <v>10.645</v>
      </c>
      <c r="M873" s="109">
        <v>67.63738844527947</v>
      </c>
    </row>
    <row r="874" spans="1:13" x14ac:dyDescent="0.3">
      <c r="A874" s="33" t="s">
        <v>657</v>
      </c>
      <c r="B874" s="33">
        <v>2018</v>
      </c>
      <c r="C874" s="49">
        <v>43160</v>
      </c>
      <c r="D874" s="33" t="s">
        <v>13</v>
      </c>
      <c r="E874" t="s">
        <v>22</v>
      </c>
      <c r="F874" t="s">
        <v>15</v>
      </c>
      <c r="G874" s="13">
        <f>(C874-VLOOKUP(E874,Riders!$A$2:$C$2000,2,FALSE))/365</f>
        <v>20.139726027397259</v>
      </c>
      <c r="H874">
        <v>2</v>
      </c>
      <c r="I874">
        <v>5.2969999999999997</v>
      </c>
      <c r="J874" s="3">
        <v>5.4159999999999995</v>
      </c>
      <c r="K874" s="3">
        <v>0.11899999999999977</v>
      </c>
      <c r="L874" s="3">
        <v>10.712999999999999</v>
      </c>
      <c r="M874" s="109">
        <v>67.208064967796147</v>
      </c>
    </row>
    <row r="875" spans="1:13" x14ac:dyDescent="0.3">
      <c r="A875" s="33" t="s">
        <v>657</v>
      </c>
      <c r="B875" s="33">
        <v>2018</v>
      </c>
      <c r="C875" s="49">
        <v>43160</v>
      </c>
      <c r="D875" s="33" t="s">
        <v>13</v>
      </c>
      <c r="E875" t="s">
        <v>703</v>
      </c>
      <c r="F875" t="s">
        <v>15</v>
      </c>
      <c r="G875" s="13">
        <f>(C875-VLOOKUP(E875,Riders!$A$2:$C$2000,2,FALSE))/365</f>
        <v>27.323287671232876</v>
      </c>
      <c r="H875">
        <v>3</v>
      </c>
      <c r="I875">
        <v>5.351</v>
      </c>
      <c r="J875" s="3">
        <v>5.4590000000000005</v>
      </c>
      <c r="K875" s="3">
        <v>0.10800000000000054</v>
      </c>
      <c r="L875" s="3">
        <v>10.81</v>
      </c>
      <c r="M875" s="109">
        <v>66.6049953746531</v>
      </c>
    </row>
    <row r="876" spans="1:13" x14ac:dyDescent="0.3">
      <c r="A876" s="33" t="s">
        <v>657</v>
      </c>
      <c r="B876" s="33">
        <v>2018</v>
      </c>
      <c r="C876" s="49">
        <v>43160</v>
      </c>
      <c r="D876" s="33" t="s">
        <v>13</v>
      </c>
      <c r="E876" t="s">
        <v>111</v>
      </c>
      <c r="F876" t="s">
        <v>118</v>
      </c>
      <c r="G876" s="13">
        <f>(C876-VLOOKUP(E876,Riders!$A$2:$C$2000,2,FALSE))/365</f>
        <v>23.361643835616437</v>
      </c>
      <c r="H876">
        <v>4</v>
      </c>
      <c r="I876">
        <v>5.3819999999999997</v>
      </c>
      <c r="J876" s="3">
        <v>5.516</v>
      </c>
      <c r="K876" s="3">
        <v>0.13400000000000034</v>
      </c>
      <c r="L876" s="3">
        <v>10.898</v>
      </c>
      <c r="M876" s="109">
        <v>66.06716828775923</v>
      </c>
    </row>
    <row r="877" spans="1:13" x14ac:dyDescent="0.3">
      <c r="A877" s="33" t="s">
        <v>657</v>
      </c>
      <c r="B877" s="33">
        <v>2018</v>
      </c>
      <c r="C877" s="49">
        <v>43160</v>
      </c>
      <c r="D877" s="33" t="s">
        <v>13</v>
      </c>
      <c r="E877" t="s">
        <v>79</v>
      </c>
      <c r="F877" t="s">
        <v>65</v>
      </c>
      <c r="G877" s="13">
        <f>(C877-VLOOKUP(E877,Riders!$A$2:$C$2000,2,FALSE))/365</f>
        <v>30.824657534246576</v>
      </c>
      <c r="H877">
        <v>5</v>
      </c>
      <c r="I877">
        <v>5.3719999999999999</v>
      </c>
      <c r="J877" s="3">
        <v>5.5370000000000008</v>
      </c>
      <c r="K877" s="3">
        <v>0.16500000000000092</v>
      </c>
      <c r="L877" s="3">
        <v>10.909000000000001</v>
      </c>
      <c r="M877" s="109">
        <v>66.000550004583374</v>
      </c>
    </row>
    <row r="878" spans="1:13" x14ac:dyDescent="0.3">
      <c r="A878" s="33" t="s">
        <v>657</v>
      </c>
      <c r="B878" s="33">
        <v>2018</v>
      </c>
      <c r="C878" s="49">
        <v>43160</v>
      </c>
      <c r="D878" s="33" t="s">
        <v>13</v>
      </c>
      <c r="E878" t="s">
        <v>16</v>
      </c>
      <c r="F878" t="s">
        <v>17</v>
      </c>
      <c r="G878" s="13">
        <f>(C878-VLOOKUP(E878,Riders!$A$2:$C$2000,2,FALSE))/365</f>
        <v>18.857534246575341</v>
      </c>
      <c r="H878">
        <v>6</v>
      </c>
      <c r="I878">
        <v>5.3949999999999996</v>
      </c>
      <c r="J878" s="3">
        <v>5.543000000000001</v>
      </c>
      <c r="K878" s="3">
        <v>0.14800000000000146</v>
      </c>
      <c r="L878" s="3">
        <v>10.938000000000001</v>
      </c>
      <c r="M878" s="109">
        <v>65.825562260010969</v>
      </c>
    </row>
    <row r="879" spans="1:13" x14ac:dyDescent="0.3">
      <c r="A879" s="33" t="s">
        <v>657</v>
      </c>
      <c r="B879" s="33">
        <v>2018</v>
      </c>
      <c r="C879" s="49">
        <v>43160</v>
      </c>
      <c r="D879" s="33" t="s">
        <v>13</v>
      </c>
      <c r="E879" t="s">
        <v>77</v>
      </c>
      <c r="F879" t="s">
        <v>19</v>
      </c>
      <c r="G879" s="13">
        <f>(C879-VLOOKUP(E879,Riders!$A$2:$C$2000,2,FALSE))/365</f>
        <v>26.805479452054794</v>
      </c>
      <c r="H879">
        <v>7</v>
      </c>
      <c r="I879">
        <v>5.3890000000000002</v>
      </c>
      <c r="J879" s="3">
        <v>5.56</v>
      </c>
      <c r="K879" s="3">
        <v>0.17099999999999937</v>
      </c>
      <c r="L879" s="3">
        <v>10.949</v>
      </c>
      <c r="M879" s="109">
        <v>65.759430084939268</v>
      </c>
    </row>
    <row r="880" spans="1:13" x14ac:dyDescent="0.3">
      <c r="A880" s="33" t="s">
        <v>657</v>
      </c>
      <c r="B880" s="33">
        <v>2018</v>
      </c>
      <c r="C880" s="49">
        <v>43160</v>
      </c>
      <c r="D880" s="33" t="s">
        <v>13</v>
      </c>
      <c r="E880" t="s">
        <v>119</v>
      </c>
      <c r="F880" t="s">
        <v>120</v>
      </c>
      <c r="G880" s="13" t="e">
        <f>(C880-VLOOKUP(E880,Riders!$A$2:$C$2000,2,FALSE))/365</f>
        <v>#N/A</v>
      </c>
      <c r="H880">
        <v>8</v>
      </c>
      <c r="I880">
        <v>5.4020000000000001</v>
      </c>
      <c r="J880" s="3">
        <v>5.5729999999999995</v>
      </c>
      <c r="K880" s="3">
        <v>0.17099999999999937</v>
      </c>
      <c r="L880" s="3">
        <v>10.975</v>
      </c>
      <c r="M880" s="109">
        <v>65.603644646924835</v>
      </c>
    </row>
    <row r="881" spans="1:13" x14ac:dyDescent="0.3">
      <c r="A881" s="33" t="s">
        <v>657</v>
      </c>
      <c r="B881" s="33">
        <v>2018</v>
      </c>
      <c r="C881" s="49">
        <v>43160</v>
      </c>
      <c r="D881" s="33" t="s">
        <v>13</v>
      </c>
      <c r="E881" t="s">
        <v>30</v>
      </c>
      <c r="F881" t="s">
        <v>31</v>
      </c>
      <c r="G881" s="13">
        <f>(C881-VLOOKUP(E881,Riders!$A$2:$C$2000,2,FALSE))/365</f>
        <v>21.87123287671233</v>
      </c>
      <c r="H881">
        <v>9</v>
      </c>
      <c r="I881">
        <v>5.4279999999999999</v>
      </c>
      <c r="J881" s="3">
        <v>5.569</v>
      </c>
      <c r="K881" s="3">
        <v>0.14100000000000001</v>
      </c>
      <c r="L881" s="3">
        <v>10.997</v>
      </c>
      <c r="M881" s="109">
        <v>65.47240156406292</v>
      </c>
    </row>
    <row r="882" spans="1:13" x14ac:dyDescent="0.3">
      <c r="A882" t="s">
        <v>657</v>
      </c>
      <c r="B882">
        <v>2018</v>
      </c>
      <c r="C882" s="49">
        <v>43160</v>
      </c>
      <c r="D882" t="s">
        <v>13</v>
      </c>
      <c r="E882" t="s">
        <v>403</v>
      </c>
      <c r="F882" t="s">
        <v>15</v>
      </c>
      <c r="G882" s="13">
        <f>(C882-VLOOKUP(E882,Riders!$A$2:$C$2000,2,FALSE))/365</f>
        <v>31.246575342465754</v>
      </c>
      <c r="H882">
        <v>10</v>
      </c>
      <c r="I882">
        <v>5.4279999999999999</v>
      </c>
      <c r="J882">
        <v>5.5729999999999995</v>
      </c>
      <c r="K882">
        <v>0.14499999999999957</v>
      </c>
      <c r="L882">
        <v>11.000999999999999</v>
      </c>
      <c r="M882" s="109">
        <v>65.448595582219795</v>
      </c>
    </row>
    <row r="883" spans="1:13" x14ac:dyDescent="0.3">
      <c r="A883" t="s">
        <v>657</v>
      </c>
      <c r="B883">
        <v>2018</v>
      </c>
      <c r="C883" s="49">
        <v>43160</v>
      </c>
      <c r="D883" t="s">
        <v>13</v>
      </c>
      <c r="E883" t="s">
        <v>34</v>
      </c>
      <c r="F883" t="s">
        <v>19</v>
      </c>
      <c r="G883" s="13">
        <f>(C883-VLOOKUP(E883,Riders!$A$2:$C$2000,2,FALSE))/365</f>
        <v>30.578082191780823</v>
      </c>
      <c r="H883">
        <v>11</v>
      </c>
      <c r="I883">
        <v>5.4050000000000002</v>
      </c>
      <c r="J883">
        <v>5.6079999999999997</v>
      </c>
      <c r="K883">
        <v>0.2029999999999994</v>
      </c>
      <c r="L883">
        <v>11.013</v>
      </c>
      <c r="M883" s="109">
        <v>65.37728139471534</v>
      </c>
    </row>
    <row r="884" spans="1:13" x14ac:dyDescent="0.3">
      <c r="A884" t="s">
        <v>657</v>
      </c>
      <c r="B884">
        <v>2018</v>
      </c>
      <c r="C884" s="49">
        <v>43160</v>
      </c>
      <c r="D884" t="s">
        <v>13</v>
      </c>
      <c r="E884" t="s">
        <v>121</v>
      </c>
      <c r="F884" t="s">
        <v>120</v>
      </c>
      <c r="G884" s="13">
        <f>(C884-VLOOKUP(E884,Riders!$A$2:$C$2000,2,FALSE))/365</f>
        <v>21.989041095890411</v>
      </c>
      <c r="H884">
        <v>12</v>
      </c>
      <c r="I884">
        <v>5.5419999999999998</v>
      </c>
      <c r="J884">
        <v>5.5050000000000008</v>
      </c>
      <c r="K884">
        <v>-3.6999999999999034E-2</v>
      </c>
      <c r="L884">
        <v>11.047000000000001</v>
      </c>
      <c r="M884" s="109">
        <v>65.17606590024441</v>
      </c>
    </row>
    <row r="885" spans="1:13" x14ac:dyDescent="0.3">
      <c r="A885" t="s">
        <v>657</v>
      </c>
      <c r="B885">
        <v>2018</v>
      </c>
      <c r="C885" s="49">
        <v>43160</v>
      </c>
      <c r="D885" t="s">
        <v>13</v>
      </c>
      <c r="E885" t="s">
        <v>109</v>
      </c>
      <c r="F885" t="s">
        <v>118</v>
      </c>
      <c r="G885" s="13">
        <f>(C885-VLOOKUP(E885,Riders!$A$2:$C$2000,2,FALSE))/365</f>
        <v>25.082191780821919</v>
      </c>
      <c r="H885">
        <v>13</v>
      </c>
      <c r="I885">
        <v>5.4409999999999998</v>
      </c>
      <c r="J885">
        <v>5.6130000000000004</v>
      </c>
      <c r="K885">
        <v>0.1720000000000006</v>
      </c>
      <c r="L885">
        <v>11.054</v>
      </c>
      <c r="M885" s="109">
        <v>65.134792835172789</v>
      </c>
    </row>
    <row r="886" spans="1:13" x14ac:dyDescent="0.3">
      <c r="A886" t="s">
        <v>657</v>
      </c>
      <c r="B886">
        <v>2018</v>
      </c>
      <c r="C886" s="49">
        <v>43160</v>
      </c>
      <c r="D886" t="s">
        <v>13</v>
      </c>
      <c r="E886" t="s">
        <v>135</v>
      </c>
      <c r="F886" t="s">
        <v>29</v>
      </c>
      <c r="G886" s="13">
        <f>(C886-VLOOKUP(E886,Riders!$A$2:$C$2000,2,FALSE))/365</f>
        <v>28.30958904109589</v>
      </c>
      <c r="H886">
        <v>14</v>
      </c>
      <c r="I886">
        <v>5.5030000000000001</v>
      </c>
      <c r="J886">
        <v>5.5849999999999991</v>
      </c>
      <c r="K886">
        <v>8.1999999999998963E-2</v>
      </c>
      <c r="L886">
        <v>11.087999999999999</v>
      </c>
      <c r="M886" s="109">
        <v>64.935064935064943</v>
      </c>
    </row>
    <row r="887" spans="1:13" x14ac:dyDescent="0.3">
      <c r="A887" t="s">
        <v>657</v>
      </c>
      <c r="B887">
        <v>2018</v>
      </c>
      <c r="C887" s="49">
        <v>43160</v>
      </c>
      <c r="D887" t="s">
        <v>13</v>
      </c>
      <c r="E887" t="s">
        <v>133</v>
      </c>
      <c r="F887" t="s">
        <v>25</v>
      </c>
      <c r="G887" s="13">
        <f>(C887-VLOOKUP(E887,Riders!$A$2:$C$2000,2,FALSE))/365</f>
        <v>25.098630136986301</v>
      </c>
      <c r="H887">
        <v>15</v>
      </c>
      <c r="I887">
        <v>5.4859999999999998</v>
      </c>
      <c r="J887">
        <v>5.6040000000000001</v>
      </c>
      <c r="K887">
        <v>0.11800000000000033</v>
      </c>
      <c r="L887">
        <v>11.09</v>
      </c>
      <c r="M887" s="109">
        <v>64.923354373309294</v>
      </c>
    </row>
    <row r="888" spans="1:13" x14ac:dyDescent="0.3">
      <c r="A888" t="s">
        <v>657</v>
      </c>
      <c r="B888">
        <v>2018</v>
      </c>
      <c r="C888" s="49">
        <v>43160</v>
      </c>
      <c r="D888" t="s">
        <v>13</v>
      </c>
      <c r="E888" s="47" t="s">
        <v>147</v>
      </c>
      <c r="F888" t="s">
        <v>31</v>
      </c>
      <c r="G888" s="13">
        <f>(C888-VLOOKUP(E888,Riders!$A$2:$C$2000,2,FALSE))/365</f>
        <v>29.643835616438356</v>
      </c>
      <c r="H888">
        <v>16</v>
      </c>
      <c r="I888">
        <v>5.4930000000000003</v>
      </c>
      <c r="J888">
        <v>5.6080000000000005</v>
      </c>
      <c r="K888">
        <v>0.11500000000000021</v>
      </c>
      <c r="L888">
        <v>11.101000000000001</v>
      </c>
      <c r="M888" s="109">
        <v>64.859021709755879</v>
      </c>
    </row>
    <row r="889" spans="1:13" x14ac:dyDescent="0.3">
      <c r="A889" t="s">
        <v>657</v>
      </c>
      <c r="B889">
        <v>2018</v>
      </c>
      <c r="C889" s="49">
        <v>43160</v>
      </c>
      <c r="D889" t="s">
        <v>13</v>
      </c>
      <c r="E889" t="s">
        <v>139</v>
      </c>
      <c r="F889" t="s">
        <v>61</v>
      </c>
      <c r="G889" s="13">
        <f>(C889-VLOOKUP(E889,Riders!$A$2:$C$2000,2,FALSE))/365</f>
        <v>25.723287671232878</v>
      </c>
      <c r="H889">
        <v>17</v>
      </c>
      <c r="I889">
        <v>5.5</v>
      </c>
      <c r="J889">
        <v>5.6259999999999994</v>
      </c>
      <c r="K889">
        <v>0.12599999999999945</v>
      </c>
      <c r="L889">
        <v>11.125999999999999</v>
      </c>
      <c r="M889" s="109">
        <v>64.713284199173117</v>
      </c>
    </row>
    <row r="890" spans="1:13" x14ac:dyDescent="0.3">
      <c r="A890" t="s">
        <v>657</v>
      </c>
      <c r="B890">
        <v>2018</v>
      </c>
      <c r="C890" s="49">
        <v>43160</v>
      </c>
      <c r="D890" t="s">
        <v>13</v>
      </c>
      <c r="E890" t="s">
        <v>50</v>
      </c>
      <c r="F890" t="s">
        <v>51</v>
      </c>
      <c r="G890" s="13">
        <f>(C890-VLOOKUP(E890,Riders!$A$2:$C$2000,2,FALSE))/365</f>
        <v>21.4</v>
      </c>
      <c r="H890">
        <v>18</v>
      </c>
      <c r="I890">
        <v>5.5019999999999998</v>
      </c>
      <c r="J890">
        <v>5.660000000000001</v>
      </c>
      <c r="K890">
        <v>0.15800000000000125</v>
      </c>
      <c r="L890">
        <v>11.162000000000001</v>
      </c>
      <c r="M890" s="109">
        <v>64.504569073642713</v>
      </c>
    </row>
    <row r="891" spans="1:13" x14ac:dyDescent="0.3">
      <c r="A891" t="s">
        <v>657</v>
      </c>
      <c r="B891">
        <v>2018</v>
      </c>
      <c r="C891" s="49">
        <v>43160</v>
      </c>
      <c r="D891" t="s">
        <v>13</v>
      </c>
      <c r="E891" t="s">
        <v>174</v>
      </c>
      <c r="F891" t="s">
        <v>156</v>
      </c>
      <c r="G891" s="13">
        <f>(C891-VLOOKUP(E891,Riders!$A$2:$C$2000,2,FALSE))/365</f>
        <v>26.12054794520548</v>
      </c>
      <c r="H891">
        <v>19</v>
      </c>
      <c r="I891">
        <v>5.5019999999999998</v>
      </c>
      <c r="J891">
        <v>5.6670000000000007</v>
      </c>
      <c r="K891">
        <v>0.16500000000000092</v>
      </c>
      <c r="L891">
        <v>11.169</v>
      </c>
      <c r="M891" s="109">
        <v>64.464141821112008</v>
      </c>
    </row>
    <row r="892" spans="1:13" x14ac:dyDescent="0.3">
      <c r="A892" t="s">
        <v>657</v>
      </c>
      <c r="B892">
        <v>2018</v>
      </c>
      <c r="C892" s="49">
        <v>43160</v>
      </c>
      <c r="D892" t="s">
        <v>13</v>
      </c>
      <c r="E892" t="s">
        <v>20</v>
      </c>
      <c r="F892" t="s">
        <v>21</v>
      </c>
      <c r="G892" s="13">
        <f>(C892-VLOOKUP(E892,Riders!$A$2:$C$2000,2,FALSE))/365</f>
        <v>22.567123287671233</v>
      </c>
      <c r="H892">
        <v>20</v>
      </c>
      <c r="I892">
        <v>5.5259999999999998</v>
      </c>
      <c r="J892">
        <v>5.713000000000001</v>
      </c>
      <c r="K892">
        <v>0.18700000000000117</v>
      </c>
      <c r="L892">
        <v>11.239000000000001</v>
      </c>
      <c r="M892" s="109">
        <v>64.062639024824264</v>
      </c>
    </row>
    <row r="893" spans="1:13" x14ac:dyDescent="0.3">
      <c r="A893" t="s">
        <v>657</v>
      </c>
      <c r="B893">
        <v>2018</v>
      </c>
      <c r="C893" s="49">
        <v>43160</v>
      </c>
      <c r="D893" t="s">
        <v>13</v>
      </c>
      <c r="E893" t="s">
        <v>82</v>
      </c>
      <c r="F893" t="s">
        <v>67</v>
      </c>
      <c r="G893" s="13">
        <f>(C893-VLOOKUP(E893,Riders!$A$2:$C$2000,2,FALSE))/365</f>
        <v>25.5013698630137</v>
      </c>
      <c r="H893">
        <v>21</v>
      </c>
      <c r="I893">
        <v>5.5119999999999996</v>
      </c>
      <c r="J893">
        <v>5.7350000000000003</v>
      </c>
      <c r="K893">
        <v>0.22300000000000075</v>
      </c>
      <c r="L893">
        <v>11.247</v>
      </c>
      <c r="M893" s="109">
        <v>64.017071218991731</v>
      </c>
    </row>
    <row r="894" spans="1:13" x14ac:dyDescent="0.3">
      <c r="A894" t="s">
        <v>657</v>
      </c>
      <c r="B894">
        <v>2018</v>
      </c>
      <c r="C894" s="49">
        <v>43160</v>
      </c>
      <c r="D894" t="s">
        <v>13</v>
      </c>
      <c r="E894" t="s">
        <v>96</v>
      </c>
      <c r="F894" t="s">
        <v>40</v>
      </c>
      <c r="G894" s="13">
        <f>(C894-VLOOKUP(E894,Riders!$A$2:$C$2000,2,FALSE))/365</f>
        <v>24.13150684931507</v>
      </c>
      <c r="H894">
        <v>22</v>
      </c>
      <c r="I894">
        <v>5.577</v>
      </c>
      <c r="J894">
        <v>5.6709999999999994</v>
      </c>
      <c r="K894">
        <v>9.3999999999999417E-2</v>
      </c>
      <c r="L894">
        <v>11.247999999999999</v>
      </c>
      <c r="M894" s="109">
        <v>64.01137980085349</v>
      </c>
    </row>
    <row r="895" spans="1:13" x14ac:dyDescent="0.3">
      <c r="A895" t="s">
        <v>657</v>
      </c>
      <c r="B895">
        <v>2018</v>
      </c>
      <c r="C895" s="49">
        <v>43160</v>
      </c>
      <c r="D895" t="s">
        <v>13</v>
      </c>
      <c r="E895" t="s">
        <v>694</v>
      </c>
      <c r="F895" t="s">
        <v>29</v>
      </c>
      <c r="G895" s="13">
        <f>(C895-VLOOKUP(E895,Riders!$A$2:$C$2000,2,FALSE))/365</f>
        <v>20.038356164383561</v>
      </c>
      <c r="H895">
        <v>23</v>
      </c>
      <c r="I895">
        <v>5.5730000000000004</v>
      </c>
      <c r="J895">
        <v>5.7199999999999989</v>
      </c>
      <c r="K895">
        <v>0.14699999999999847</v>
      </c>
      <c r="L895">
        <v>11.292999999999999</v>
      </c>
      <c r="M895" s="109">
        <v>63.756309218099709</v>
      </c>
    </row>
    <row r="896" spans="1:13" x14ac:dyDescent="0.3">
      <c r="A896" t="s">
        <v>657</v>
      </c>
      <c r="B896">
        <v>2018</v>
      </c>
      <c r="C896" s="49">
        <v>43160</v>
      </c>
      <c r="D896" t="s">
        <v>13</v>
      </c>
      <c r="E896" t="s">
        <v>146</v>
      </c>
      <c r="F896" t="s">
        <v>56</v>
      </c>
      <c r="G896" s="13">
        <f>(C896-VLOOKUP(E896,Riders!$A$2:$C$2000,2,FALSE))/365</f>
        <v>27.909589041095892</v>
      </c>
      <c r="H896">
        <v>24</v>
      </c>
      <c r="I896">
        <v>5.5789999999999997</v>
      </c>
      <c r="J896">
        <v>5.7809999999999997</v>
      </c>
      <c r="K896">
        <v>0.20199999999999996</v>
      </c>
      <c r="L896">
        <v>11.36</v>
      </c>
      <c r="M896" s="109">
        <v>63.380281690140848</v>
      </c>
    </row>
    <row r="897" spans="1:13" x14ac:dyDescent="0.3">
      <c r="A897" t="s">
        <v>657</v>
      </c>
      <c r="B897">
        <v>2018</v>
      </c>
      <c r="C897" s="49">
        <v>43160</v>
      </c>
      <c r="D897" t="s">
        <v>13</v>
      </c>
      <c r="E897" t="s">
        <v>43</v>
      </c>
      <c r="F897" t="s">
        <v>44</v>
      </c>
      <c r="G897" s="13">
        <f>(C897-VLOOKUP(E897,Riders!$A$2:$C$2000,2,FALSE))/365</f>
        <v>25.279452054794522</v>
      </c>
      <c r="H897">
        <v>25</v>
      </c>
      <c r="I897">
        <v>5.5880000000000001</v>
      </c>
      <c r="J897">
        <v>5.7779999999999996</v>
      </c>
      <c r="K897">
        <v>0.1899999999999995</v>
      </c>
      <c r="L897">
        <v>11.366</v>
      </c>
      <c r="M897" s="109">
        <v>63.346823860636988</v>
      </c>
    </row>
    <row r="898" spans="1:13" x14ac:dyDescent="0.3">
      <c r="A898" t="s">
        <v>657</v>
      </c>
      <c r="B898">
        <v>2018</v>
      </c>
      <c r="C898" s="49">
        <v>43160</v>
      </c>
      <c r="D898" t="s">
        <v>13</v>
      </c>
      <c r="E898" t="s">
        <v>176</v>
      </c>
      <c r="F898" t="s">
        <v>27</v>
      </c>
      <c r="G898" s="13">
        <f>(C898-VLOOKUP(E898,Riders!$A$2:$C$2000,2,FALSE))/365</f>
        <v>25.594520547945205</v>
      </c>
      <c r="H898">
        <v>26</v>
      </c>
      <c r="I898">
        <v>5.569</v>
      </c>
      <c r="J898">
        <v>5.8139999999999992</v>
      </c>
      <c r="K898">
        <v>0.24499999999999922</v>
      </c>
      <c r="L898">
        <v>11.382999999999999</v>
      </c>
      <c r="M898" s="109">
        <v>63.252218220152862</v>
      </c>
    </row>
    <row r="899" spans="1:13" x14ac:dyDescent="0.3">
      <c r="A899" t="s">
        <v>657</v>
      </c>
      <c r="B899">
        <v>2018</v>
      </c>
      <c r="C899" s="49">
        <v>43160</v>
      </c>
      <c r="D899" t="s">
        <v>13</v>
      </c>
      <c r="E899" t="s">
        <v>75</v>
      </c>
      <c r="F899" t="s">
        <v>38</v>
      </c>
      <c r="G899" s="13">
        <f>(C899-VLOOKUP(E899,Riders!$A$2:$C$2000,2,FALSE))/365</f>
        <v>18.975342465753425</v>
      </c>
      <c r="H899">
        <v>27</v>
      </c>
      <c r="I899">
        <v>5.585</v>
      </c>
      <c r="J899">
        <v>5.835</v>
      </c>
      <c r="K899">
        <v>0.25</v>
      </c>
      <c r="L899">
        <v>11.42</v>
      </c>
      <c r="M899" s="109">
        <v>63.047285464098074</v>
      </c>
    </row>
    <row r="900" spans="1:13" x14ac:dyDescent="0.3">
      <c r="A900" t="s">
        <v>657</v>
      </c>
      <c r="B900">
        <v>2018</v>
      </c>
      <c r="C900" s="49">
        <v>43160</v>
      </c>
      <c r="D900" t="s">
        <v>13</v>
      </c>
      <c r="E900" t="s">
        <v>704</v>
      </c>
      <c r="F900" t="s">
        <v>40</v>
      </c>
      <c r="G900" s="13">
        <f>(C900-VLOOKUP(E900,Riders!$A$2:$C$2000,2,FALSE))/365</f>
        <v>27.147945205479452</v>
      </c>
      <c r="H900">
        <v>28</v>
      </c>
      <c r="I900">
        <v>5.6369999999999996</v>
      </c>
      <c r="J900">
        <v>5.8090000000000002</v>
      </c>
      <c r="K900">
        <v>0.1720000000000006</v>
      </c>
      <c r="L900">
        <v>11.446</v>
      </c>
      <c r="M900" s="109">
        <v>62.9040712912808</v>
      </c>
    </row>
    <row r="901" spans="1:13" x14ac:dyDescent="0.3">
      <c r="A901" t="s">
        <v>657</v>
      </c>
      <c r="B901">
        <v>2018</v>
      </c>
      <c r="C901" s="49">
        <v>43160</v>
      </c>
      <c r="D901" t="s">
        <v>13</v>
      </c>
      <c r="E901" t="s">
        <v>183</v>
      </c>
      <c r="F901" t="s">
        <v>47</v>
      </c>
      <c r="G901" s="13">
        <f>(C901-VLOOKUP(E901,Riders!$A$2:$C$2000,2,FALSE))/365</f>
        <v>21.065753424657533</v>
      </c>
      <c r="H901">
        <v>29</v>
      </c>
      <c r="I901">
        <v>5.6390000000000002</v>
      </c>
      <c r="J901">
        <v>5.81</v>
      </c>
      <c r="K901">
        <v>0.17099999999999937</v>
      </c>
      <c r="L901">
        <v>11.449</v>
      </c>
      <c r="M901" s="109">
        <v>62.88758843567124</v>
      </c>
    </row>
    <row r="902" spans="1:13" x14ac:dyDescent="0.3">
      <c r="A902" t="s">
        <v>657</v>
      </c>
      <c r="B902">
        <v>2018</v>
      </c>
      <c r="C902" s="49">
        <v>43160</v>
      </c>
      <c r="D902" t="s">
        <v>13</v>
      </c>
      <c r="E902" t="s">
        <v>98</v>
      </c>
      <c r="F902" t="s">
        <v>67</v>
      </c>
      <c r="G902" s="13">
        <f>(C902-VLOOKUP(E902,Riders!$A$2:$C$2000,2,FALSE))/365</f>
        <v>26.583561643835615</v>
      </c>
      <c r="H902">
        <v>30</v>
      </c>
      <c r="I902">
        <v>5.6449999999999996</v>
      </c>
      <c r="J902">
        <v>5.8420000000000005</v>
      </c>
      <c r="K902">
        <v>0.19700000000000095</v>
      </c>
      <c r="L902">
        <v>11.487</v>
      </c>
      <c r="M902" s="109">
        <v>62.679550796552626</v>
      </c>
    </row>
    <row r="903" spans="1:13" x14ac:dyDescent="0.3">
      <c r="A903" t="s">
        <v>657</v>
      </c>
      <c r="B903">
        <v>2018</v>
      </c>
      <c r="C903" s="49">
        <v>43160</v>
      </c>
      <c r="D903" t="s">
        <v>13</v>
      </c>
      <c r="E903" t="s">
        <v>54</v>
      </c>
      <c r="F903" t="s">
        <v>44</v>
      </c>
      <c r="G903" s="13">
        <f>(C903-VLOOKUP(E903,Riders!$A$2:$C$2000,2,FALSE))/365</f>
        <v>20.684931506849313</v>
      </c>
      <c r="H903">
        <v>31</v>
      </c>
      <c r="I903">
        <v>5.7119999999999997</v>
      </c>
      <c r="J903">
        <v>5.838000000000001</v>
      </c>
      <c r="K903">
        <v>0.12600000000000122</v>
      </c>
      <c r="L903">
        <v>11.55</v>
      </c>
      <c r="M903" s="109">
        <v>62.337662337662337</v>
      </c>
    </row>
    <row r="904" spans="1:13" x14ac:dyDescent="0.3">
      <c r="A904" s="47" t="s">
        <v>170</v>
      </c>
      <c r="B904" s="47">
        <v>2018</v>
      </c>
      <c r="C904" s="49">
        <v>43120</v>
      </c>
      <c r="D904" s="47" t="s">
        <v>72</v>
      </c>
      <c r="E904" s="47" t="s">
        <v>22</v>
      </c>
      <c r="F904" s="47" t="s">
        <v>15</v>
      </c>
      <c r="G904" s="13">
        <f>(C904-VLOOKUP(E904,Riders!$A$2:$C$2000,2,FALSE))/365</f>
        <v>20.030136986301368</v>
      </c>
      <c r="H904" s="47">
        <v>1</v>
      </c>
      <c r="I904" s="47">
        <v>5.3490000000000002</v>
      </c>
      <c r="J904" s="68">
        <f t="shared" ref="J904:J935" si="31">IF(I904="","",L904-I904)</f>
        <v>5.5030000000000001</v>
      </c>
      <c r="K904" s="68">
        <f t="shared" ref="K904:K935" si="32">IF(J904="","",J904-I904)</f>
        <v>0.15399999999999991</v>
      </c>
      <c r="L904" s="68">
        <v>10.852</v>
      </c>
      <c r="M904" s="68">
        <f t="shared" ref="M904:M935" si="33">IF(L904="","",3.6*200/L904)</f>
        <v>66.347217102838187</v>
      </c>
    </row>
    <row r="905" spans="1:13" x14ac:dyDescent="0.3">
      <c r="A905" s="47" t="s">
        <v>170</v>
      </c>
      <c r="B905" s="47">
        <v>2018</v>
      </c>
      <c r="C905" s="49">
        <v>43120</v>
      </c>
      <c r="D905" s="47" t="s">
        <v>72</v>
      </c>
      <c r="E905" s="47" t="s">
        <v>34</v>
      </c>
      <c r="F905" s="47" t="s">
        <v>3809</v>
      </c>
      <c r="G905" s="13">
        <f>(C905-VLOOKUP(E905,Riders!$A$2:$C$2000,2,FALSE))/365</f>
        <v>30.468493150684932</v>
      </c>
      <c r="H905" s="47">
        <v>2</v>
      </c>
      <c r="I905" s="47">
        <v>5.3739999999999997</v>
      </c>
      <c r="J905" s="68">
        <f t="shared" si="31"/>
        <v>5.524</v>
      </c>
      <c r="K905" s="68">
        <f t="shared" si="32"/>
        <v>0.15000000000000036</v>
      </c>
      <c r="L905" s="68">
        <v>10.898</v>
      </c>
      <c r="M905" s="68">
        <f t="shared" si="33"/>
        <v>66.06716828775923</v>
      </c>
    </row>
    <row r="906" spans="1:13" x14ac:dyDescent="0.3">
      <c r="A906" s="47" t="s">
        <v>170</v>
      </c>
      <c r="B906" s="47">
        <v>2018</v>
      </c>
      <c r="C906" s="49">
        <v>43120</v>
      </c>
      <c r="D906" s="47" t="s">
        <v>72</v>
      </c>
      <c r="E906" s="47" t="s">
        <v>119</v>
      </c>
      <c r="F906" s="47" t="s">
        <v>120</v>
      </c>
      <c r="G906" s="13" t="e">
        <f>(C906-VLOOKUP(E906,Riders!$A$2:$C$2000,2,FALSE))/365</f>
        <v>#N/A</v>
      </c>
      <c r="H906" s="47">
        <v>3</v>
      </c>
      <c r="I906" s="47">
        <v>5.4009999999999998</v>
      </c>
      <c r="J906" s="68">
        <f t="shared" si="31"/>
        <v>5.5459999999999994</v>
      </c>
      <c r="K906" s="68">
        <f t="shared" si="32"/>
        <v>0.14499999999999957</v>
      </c>
      <c r="L906" s="68">
        <v>10.946999999999999</v>
      </c>
      <c r="M906" s="68">
        <f t="shared" si="33"/>
        <v>65.771444231296257</v>
      </c>
    </row>
    <row r="907" spans="1:13" x14ac:dyDescent="0.3">
      <c r="A907" s="47" t="s">
        <v>170</v>
      </c>
      <c r="B907" s="47">
        <v>2018</v>
      </c>
      <c r="C907" s="49">
        <v>43120</v>
      </c>
      <c r="D907" s="47" t="s">
        <v>72</v>
      </c>
      <c r="E907" s="47" t="s">
        <v>79</v>
      </c>
      <c r="F907" s="47" t="s">
        <v>65</v>
      </c>
      <c r="G907" s="13">
        <f>(C907-VLOOKUP(E907,Riders!$A$2:$C$2000,2,FALSE))/365</f>
        <v>30.715068493150685</v>
      </c>
      <c r="H907" s="47">
        <v>4</v>
      </c>
      <c r="I907" s="47">
        <v>5.3840000000000003</v>
      </c>
      <c r="J907" s="68">
        <f t="shared" si="31"/>
        <v>5.5679999999999996</v>
      </c>
      <c r="K907" s="68">
        <f t="shared" si="32"/>
        <v>0.18399999999999928</v>
      </c>
      <c r="L907" s="68">
        <v>10.952</v>
      </c>
      <c r="M907" s="68">
        <f t="shared" si="33"/>
        <v>65.741417092768444</v>
      </c>
    </row>
    <row r="908" spans="1:13" x14ac:dyDescent="0.3">
      <c r="A908" s="47" t="s">
        <v>170</v>
      </c>
      <c r="B908" s="47">
        <v>2018</v>
      </c>
      <c r="C908" s="49">
        <v>43120</v>
      </c>
      <c r="D908" s="47" t="s">
        <v>72</v>
      </c>
      <c r="E908" s="47" t="s">
        <v>50</v>
      </c>
      <c r="F908" s="47" t="s">
        <v>51</v>
      </c>
      <c r="G908" s="13">
        <f>(C908-VLOOKUP(E908,Riders!$A$2:$C$2000,2,FALSE))/365</f>
        <v>21.290410958904111</v>
      </c>
      <c r="H908" s="47">
        <v>5</v>
      </c>
      <c r="I908" s="47">
        <v>5.4390000000000001</v>
      </c>
      <c r="J908" s="68">
        <f t="shared" si="31"/>
        <v>5.5660000000000007</v>
      </c>
      <c r="K908" s="68">
        <f t="shared" si="32"/>
        <v>0.12700000000000067</v>
      </c>
      <c r="L908" s="68">
        <v>11.005000000000001</v>
      </c>
      <c r="M908" s="68">
        <f t="shared" si="33"/>
        <v>65.42480690595184</v>
      </c>
    </row>
    <row r="909" spans="1:13" x14ac:dyDescent="0.3">
      <c r="A909" s="47" t="s">
        <v>170</v>
      </c>
      <c r="B909" s="47">
        <v>2018</v>
      </c>
      <c r="C909" s="49">
        <v>43120</v>
      </c>
      <c r="D909" s="47" t="s">
        <v>72</v>
      </c>
      <c r="E909" s="47" t="s">
        <v>184</v>
      </c>
      <c r="F909" s="47" t="s">
        <v>19</v>
      </c>
      <c r="G909" s="13">
        <f>(C909-VLOOKUP(E909,Riders!$A$2:$C$2000,2,FALSE))/365</f>
        <v>23.580821917808219</v>
      </c>
      <c r="H909" s="47">
        <v>6</v>
      </c>
      <c r="I909" s="47">
        <v>5.4370000000000003</v>
      </c>
      <c r="J909" s="68">
        <f t="shared" si="31"/>
        <v>5.5759999999999996</v>
      </c>
      <c r="K909" s="68">
        <f t="shared" si="32"/>
        <v>0.13899999999999935</v>
      </c>
      <c r="L909" s="68">
        <v>11.013</v>
      </c>
      <c r="M909" s="68">
        <f t="shared" si="33"/>
        <v>65.37728139471534</v>
      </c>
    </row>
    <row r="910" spans="1:13" x14ac:dyDescent="0.3">
      <c r="A910" s="47" t="s">
        <v>170</v>
      </c>
      <c r="B910" s="47">
        <v>2018</v>
      </c>
      <c r="C910" s="49">
        <v>43120</v>
      </c>
      <c r="D910" s="47" t="s">
        <v>72</v>
      </c>
      <c r="E910" s="47" t="s">
        <v>174</v>
      </c>
      <c r="F910" s="47" t="s">
        <v>156</v>
      </c>
      <c r="G910" s="13">
        <f>(C910-VLOOKUP(E910,Riders!$A$2:$C$2000,2,FALSE))/365</f>
        <v>26.010958904109589</v>
      </c>
      <c r="H910" s="47">
        <v>7</v>
      </c>
      <c r="I910" s="47">
        <v>5.444</v>
      </c>
      <c r="J910" s="68">
        <f t="shared" si="31"/>
        <v>5.5900000000000007</v>
      </c>
      <c r="K910" s="68">
        <f t="shared" si="32"/>
        <v>0.1460000000000008</v>
      </c>
      <c r="L910" s="68">
        <v>11.034000000000001</v>
      </c>
      <c r="M910" s="68">
        <f t="shared" si="33"/>
        <v>65.252854812398041</v>
      </c>
    </row>
    <row r="911" spans="1:13" x14ac:dyDescent="0.3">
      <c r="A911" s="47" t="s">
        <v>170</v>
      </c>
      <c r="B911" s="47">
        <v>2018</v>
      </c>
      <c r="C911" s="49">
        <v>43120</v>
      </c>
      <c r="D911" s="47" t="s">
        <v>72</v>
      </c>
      <c r="E911" s="47" t="s">
        <v>147</v>
      </c>
      <c r="F911" s="47" t="s">
        <v>31</v>
      </c>
      <c r="G911" s="13">
        <f>(C911-VLOOKUP(E911,Riders!$A$2:$C$2000,2,FALSE))/365</f>
        <v>29.534246575342465</v>
      </c>
      <c r="H911" s="47">
        <v>8</v>
      </c>
      <c r="I911" s="47">
        <v>5.4669999999999996</v>
      </c>
      <c r="J911" s="68">
        <f t="shared" si="31"/>
        <v>5.5870000000000006</v>
      </c>
      <c r="K911" s="68">
        <f t="shared" si="32"/>
        <v>0.12000000000000099</v>
      </c>
      <c r="L911" s="68">
        <v>11.054</v>
      </c>
      <c r="M911" s="68">
        <f t="shared" si="33"/>
        <v>65.134792835172789</v>
      </c>
    </row>
    <row r="912" spans="1:13" x14ac:dyDescent="0.3">
      <c r="A912" s="47" t="s">
        <v>170</v>
      </c>
      <c r="B912" s="47">
        <v>2018</v>
      </c>
      <c r="C912" s="49">
        <v>43120</v>
      </c>
      <c r="D912" s="47" t="s">
        <v>72</v>
      </c>
      <c r="E912" s="47" t="s">
        <v>121</v>
      </c>
      <c r="F912" s="47" t="s">
        <v>120</v>
      </c>
      <c r="G912" s="13">
        <f>(C912-VLOOKUP(E912,Riders!$A$2:$C$2000,2,FALSE))/365</f>
        <v>21.87945205479452</v>
      </c>
      <c r="H912" s="47">
        <v>9</v>
      </c>
      <c r="I912" s="47">
        <v>5.45</v>
      </c>
      <c r="J912" s="68">
        <f t="shared" si="31"/>
        <v>5.6130000000000004</v>
      </c>
      <c r="K912" s="68">
        <f t="shared" si="32"/>
        <v>0.16300000000000026</v>
      </c>
      <c r="L912" s="68">
        <v>11.063000000000001</v>
      </c>
      <c r="M912" s="68">
        <f t="shared" si="33"/>
        <v>65.081804212238993</v>
      </c>
    </row>
    <row r="913" spans="1:13" x14ac:dyDescent="0.3">
      <c r="A913" s="47" t="s">
        <v>170</v>
      </c>
      <c r="B913" s="47">
        <v>2018</v>
      </c>
      <c r="C913" s="49">
        <v>43120</v>
      </c>
      <c r="D913" s="47" t="s">
        <v>72</v>
      </c>
      <c r="E913" s="47" t="s">
        <v>23</v>
      </c>
      <c r="F913" s="47" t="s">
        <v>15</v>
      </c>
      <c r="G913" s="13">
        <f>(C913-VLOOKUP(E913,Riders!$A$2:$C$2000,2,FALSE))/365</f>
        <v>20.356164383561644</v>
      </c>
      <c r="H913" s="47">
        <v>10</v>
      </c>
      <c r="I913" s="47">
        <v>5.5229999999999997</v>
      </c>
      <c r="J913" s="68">
        <f t="shared" si="31"/>
        <v>5.6560000000000006</v>
      </c>
      <c r="K913" s="68">
        <f t="shared" si="32"/>
        <v>0.1330000000000009</v>
      </c>
      <c r="L913" s="68">
        <v>11.179</v>
      </c>
      <c r="M913" s="68">
        <f t="shared" si="33"/>
        <v>64.406476429018696</v>
      </c>
    </row>
    <row r="914" spans="1:13" x14ac:dyDescent="0.3">
      <c r="A914" s="47" t="s">
        <v>170</v>
      </c>
      <c r="B914" s="47">
        <v>2018</v>
      </c>
      <c r="C914" s="49">
        <v>43120</v>
      </c>
      <c r="D914" s="47" t="s">
        <v>72</v>
      </c>
      <c r="E914" s="47" t="s">
        <v>182</v>
      </c>
      <c r="F914" s="47" t="s">
        <v>25</v>
      </c>
      <c r="G914" s="13">
        <f>(C914-VLOOKUP(E914,Riders!$A$2:$C$2000,2,FALSE))/365</f>
        <v>18.254794520547946</v>
      </c>
      <c r="H914" s="47">
        <v>11</v>
      </c>
      <c r="I914" s="47">
        <v>5.5279999999999996</v>
      </c>
      <c r="J914" s="68">
        <f t="shared" si="31"/>
        <v>5.6710000000000003</v>
      </c>
      <c r="K914" s="68">
        <f t="shared" si="32"/>
        <v>0.14300000000000068</v>
      </c>
      <c r="L914" s="68">
        <v>11.199</v>
      </c>
      <c r="M914" s="68">
        <f t="shared" si="33"/>
        <v>64.2914545941602</v>
      </c>
    </row>
    <row r="915" spans="1:13" x14ac:dyDescent="0.3">
      <c r="A915" s="47" t="s">
        <v>170</v>
      </c>
      <c r="B915" s="47">
        <v>2018</v>
      </c>
      <c r="C915" s="49">
        <v>43120</v>
      </c>
      <c r="D915" s="47" t="s">
        <v>72</v>
      </c>
      <c r="E915" s="47" t="s">
        <v>702</v>
      </c>
      <c r="F915" s="47" t="s">
        <v>105</v>
      </c>
      <c r="G915" s="13">
        <f>(C915-VLOOKUP(E915,Riders!$A$2:$C$2000,2,FALSE))/365</f>
        <v>29.410958904109588</v>
      </c>
      <c r="H915" s="47">
        <v>12</v>
      </c>
      <c r="I915" s="47">
        <v>5.5330000000000004</v>
      </c>
      <c r="J915" s="68">
        <f t="shared" si="31"/>
        <v>5.7239999999999993</v>
      </c>
      <c r="K915" s="68">
        <f t="shared" si="32"/>
        <v>0.19099999999999895</v>
      </c>
      <c r="L915" s="68">
        <v>11.257</v>
      </c>
      <c r="M915" s="68">
        <f t="shared" si="33"/>
        <v>63.960202540641383</v>
      </c>
    </row>
    <row r="916" spans="1:13" x14ac:dyDescent="0.3">
      <c r="A916" s="47" t="s">
        <v>170</v>
      </c>
      <c r="B916" s="47">
        <v>2018</v>
      </c>
      <c r="C916" s="49">
        <v>43120</v>
      </c>
      <c r="D916" s="47" t="s">
        <v>72</v>
      </c>
      <c r="E916" s="47" t="s">
        <v>3810</v>
      </c>
      <c r="F916" s="47" t="s">
        <v>156</v>
      </c>
      <c r="G916" s="13" t="e">
        <f>(C916-VLOOKUP(E916,Riders!$A$2:$C$2000,2,FALSE))/365</f>
        <v>#N/A</v>
      </c>
      <c r="H916" s="47">
        <v>13</v>
      </c>
      <c r="I916" s="47">
        <v>5.5540000000000003</v>
      </c>
      <c r="J916" s="68">
        <f t="shared" si="31"/>
        <v>5.734</v>
      </c>
      <c r="K916" s="68">
        <f t="shared" si="32"/>
        <v>0.17999999999999972</v>
      </c>
      <c r="L916" s="68">
        <v>11.288</v>
      </c>
      <c r="M916" s="68">
        <f t="shared" si="33"/>
        <v>63.784549964564135</v>
      </c>
    </row>
    <row r="917" spans="1:13" x14ac:dyDescent="0.3">
      <c r="A917" s="47" t="s">
        <v>170</v>
      </c>
      <c r="B917" s="47">
        <v>2018</v>
      </c>
      <c r="C917" s="49">
        <v>43120</v>
      </c>
      <c r="D917" s="47" t="s">
        <v>72</v>
      </c>
      <c r="E917" s="47" t="s">
        <v>146</v>
      </c>
      <c r="F917" s="47" t="s">
        <v>56</v>
      </c>
      <c r="G917" s="13">
        <f>(C917-VLOOKUP(E917,Riders!$A$2:$C$2000,2,FALSE))/365</f>
        <v>27.8</v>
      </c>
      <c r="H917" s="47">
        <v>14</v>
      </c>
      <c r="I917" s="47">
        <v>5.5919999999999996</v>
      </c>
      <c r="J917" s="68">
        <f t="shared" si="31"/>
        <v>5.7440000000000007</v>
      </c>
      <c r="K917" s="68">
        <f t="shared" si="32"/>
        <v>0.15200000000000102</v>
      </c>
      <c r="L917" s="68">
        <v>11.336</v>
      </c>
      <c r="M917" s="68">
        <f t="shared" si="33"/>
        <v>63.51446718419195</v>
      </c>
    </row>
    <row r="918" spans="1:13" x14ac:dyDescent="0.3">
      <c r="A918" s="47" t="s">
        <v>170</v>
      </c>
      <c r="B918" s="47">
        <v>2018</v>
      </c>
      <c r="C918" s="49">
        <v>43120</v>
      </c>
      <c r="D918" s="47" t="s">
        <v>72</v>
      </c>
      <c r="E918" s="47" t="s">
        <v>75</v>
      </c>
      <c r="F918" s="47" t="s">
        <v>38</v>
      </c>
      <c r="G918" s="13">
        <f>(C918-VLOOKUP(E918,Riders!$A$2:$C$2000,2,FALSE))/365</f>
        <v>18.865753424657534</v>
      </c>
      <c r="H918" s="47">
        <v>15</v>
      </c>
      <c r="I918" s="47">
        <v>5.58</v>
      </c>
      <c r="J918" s="68">
        <f t="shared" si="31"/>
        <v>5.8059999999999992</v>
      </c>
      <c r="K918" s="68">
        <f t="shared" si="32"/>
        <v>0.22599999999999909</v>
      </c>
      <c r="L918" s="68">
        <v>11.385999999999999</v>
      </c>
      <c r="M918" s="68">
        <f t="shared" si="33"/>
        <v>63.235552432812227</v>
      </c>
    </row>
    <row r="919" spans="1:13" x14ac:dyDescent="0.3">
      <c r="A919" s="47" t="s">
        <v>170</v>
      </c>
      <c r="B919" s="47">
        <v>2018</v>
      </c>
      <c r="C919" s="49">
        <v>43120</v>
      </c>
      <c r="D919" s="47" t="s">
        <v>72</v>
      </c>
      <c r="E919" s="47" t="s">
        <v>100</v>
      </c>
      <c r="F919" s="47" t="s">
        <v>47</v>
      </c>
      <c r="G919" s="13">
        <f>(C919-VLOOKUP(E919,Riders!$A$2:$C$2000,2,FALSE))/365</f>
        <v>23.936986301369863</v>
      </c>
      <c r="H919" s="47">
        <v>16</v>
      </c>
      <c r="I919" s="47">
        <v>5.5910000000000002</v>
      </c>
      <c r="J919" s="68">
        <f t="shared" si="31"/>
        <v>5.819</v>
      </c>
      <c r="K919" s="68">
        <f t="shared" si="32"/>
        <v>0.22799999999999976</v>
      </c>
      <c r="L919" s="68">
        <v>11.41</v>
      </c>
      <c r="M919" s="68">
        <f t="shared" si="33"/>
        <v>63.102541630148991</v>
      </c>
    </row>
    <row r="920" spans="1:13" x14ac:dyDescent="0.3">
      <c r="A920" s="47" t="s">
        <v>170</v>
      </c>
      <c r="B920" s="47">
        <v>2018</v>
      </c>
      <c r="C920" s="49">
        <v>43120</v>
      </c>
      <c r="D920" s="47" t="s">
        <v>72</v>
      </c>
      <c r="E920" s="47" t="s">
        <v>3811</v>
      </c>
      <c r="F920" s="47" t="s">
        <v>118</v>
      </c>
      <c r="G920" s="13" t="e">
        <f>(C920-VLOOKUP(E920,Riders!$A$2:$C$2000,2,FALSE))/365</f>
        <v>#N/A</v>
      </c>
      <c r="H920" s="47">
        <v>17</v>
      </c>
      <c r="I920" s="47">
        <v>5.6619999999999999</v>
      </c>
      <c r="J920" s="68">
        <f t="shared" si="31"/>
        <v>5.8959999999999999</v>
      </c>
      <c r="K920" s="68">
        <f t="shared" si="32"/>
        <v>0.23399999999999999</v>
      </c>
      <c r="L920" s="68">
        <v>11.558</v>
      </c>
      <c r="M920" s="68">
        <f t="shared" si="33"/>
        <v>62.294514621906906</v>
      </c>
    </row>
    <row r="921" spans="1:13" x14ac:dyDescent="0.3">
      <c r="A921" s="47" t="s">
        <v>170</v>
      </c>
      <c r="B921" s="47">
        <v>2018</v>
      </c>
      <c r="C921" s="49">
        <v>43120</v>
      </c>
      <c r="D921" s="47" t="s">
        <v>72</v>
      </c>
      <c r="E921" s="47" t="s">
        <v>630</v>
      </c>
      <c r="F921" s="47" t="s">
        <v>53</v>
      </c>
      <c r="G921" s="13">
        <f>(C921-VLOOKUP(E921,Riders!$A$2:$C$2000,2,FALSE))/365</f>
        <v>21.041095890410958</v>
      </c>
      <c r="H921" s="47">
        <v>18</v>
      </c>
      <c r="I921" s="47">
        <v>5.75</v>
      </c>
      <c r="J921" s="68">
        <f t="shared" si="31"/>
        <v>5.9109999999999996</v>
      </c>
      <c r="K921" s="68">
        <f t="shared" si="32"/>
        <v>0.16099999999999959</v>
      </c>
      <c r="L921" s="68">
        <v>11.661</v>
      </c>
      <c r="M921" s="68">
        <f t="shared" si="33"/>
        <v>61.744275791098538</v>
      </c>
    </row>
    <row r="922" spans="1:13" x14ac:dyDescent="0.3">
      <c r="A922" s="47" t="s">
        <v>170</v>
      </c>
      <c r="B922" s="47">
        <v>2018</v>
      </c>
      <c r="C922" s="49">
        <v>43120</v>
      </c>
      <c r="D922" s="47" t="s">
        <v>72</v>
      </c>
      <c r="E922" s="47" t="s">
        <v>163</v>
      </c>
      <c r="F922" s="47" t="s">
        <v>118</v>
      </c>
      <c r="G922" s="13" t="e">
        <f>(C922-VLOOKUP(E922,Riders!$A$2:$C$2000,2,FALSE))/365</f>
        <v>#N/A</v>
      </c>
      <c r="H922" s="47">
        <v>19</v>
      </c>
      <c r="I922" s="47">
        <v>5.758</v>
      </c>
      <c r="J922" s="68">
        <f t="shared" si="31"/>
        <v>5.9970000000000008</v>
      </c>
      <c r="K922" s="68">
        <f t="shared" si="32"/>
        <v>0.23900000000000077</v>
      </c>
      <c r="L922" s="68">
        <v>11.755000000000001</v>
      </c>
      <c r="M922" s="68">
        <f t="shared" si="33"/>
        <v>61.250531688643129</v>
      </c>
    </row>
    <row r="923" spans="1:13" x14ac:dyDescent="0.3">
      <c r="A923" s="47" t="s">
        <v>170</v>
      </c>
      <c r="B923" s="47">
        <v>2018</v>
      </c>
      <c r="C923" s="49">
        <v>43120</v>
      </c>
      <c r="D923" s="47" t="s">
        <v>72</v>
      </c>
      <c r="E923" s="47" t="s">
        <v>99</v>
      </c>
      <c r="F923" s="47" t="s">
        <v>47</v>
      </c>
      <c r="G923" s="13">
        <f>(C923-VLOOKUP(E923,Riders!$A$2:$C$2000,2,FALSE))/365</f>
        <v>20.92876712328767</v>
      </c>
      <c r="H923" s="47">
        <v>20</v>
      </c>
      <c r="I923" s="47">
        <v>5.7750000000000004</v>
      </c>
      <c r="J923" s="68">
        <f t="shared" si="31"/>
        <v>6.0039999999999996</v>
      </c>
      <c r="K923" s="68">
        <f t="shared" si="32"/>
        <v>0.2289999999999992</v>
      </c>
      <c r="L923" s="68">
        <v>11.779</v>
      </c>
      <c r="M923" s="68">
        <f t="shared" si="33"/>
        <v>61.12573223533407</v>
      </c>
    </row>
    <row r="924" spans="1:13" x14ac:dyDescent="0.3">
      <c r="A924" s="47" t="s">
        <v>170</v>
      </c>
      <c r="B924" s="47">
        <v>2018</v>
      </c>
      <c r="C924" s="49">
        <v>43120</v>
      </c>
      <c r="D924" s="47" t="s">
        <v>72</v>
      </c>
      <c r="E924" s="47" t="s">
        <v>52</v>
      </c>
      <c r="F924" s="47" t="s">
        <v>53</v>
      </c>
      <c r="G924" s="13">
        <f>(C924-VLOOKUP(E924,Riders!$A$2:$C$2000,2,FALSE))/365</f>
        <v>20.863013698630137</v>
      </c>
      <c r="H924" s="47">
        <v>21</v>
      </c>
      <c r="I924" s="47">
        <v>5.7770000000000001</v>
      </c>
      <c r="J924" s="68">
        <f t="shared" si="31"/>
        <v>6.0349999999999993</v>
      </c>
      <c r="K924" s="68">
        <f t="shared" si="32"/>
        <v>0.25799999999999912</v>
      </c>
      <c r="L924" s="68">
        <v>11.811999999999999</v>
      </c>
      <c r="M924" s="68">
        <f t="shared" si="33"/>
        <v>60.954961056552662</v>
      </c>
    </row>
    <row r="925" spans="1:13" x14ac:dyDescent="0.3">
      <c r="A925" s="47" t="s">
        <v>170</v>
      </c>
      <c r="B925" s="47">
        <v>2018</v>
      </c>
      <c r="C925" s="49">
        <v>43120</v>
      </c>
      <c r="D925" s="47" t="s">
        <v>72</v>
      </c>
      <c r="E925" s="47" t="s">
        <v>185</v>
      </c>
      <c r="F925" s="47" t="s">
        <v>186</v>
      </c>
      <c r="G925" s="13">
        <f>(C925-VLOOKUP(E925,Riders!$A$2:$C$2000,2,FALSE))/365</f>
        <v>22.936986301369863</v>
      </c>
      <c r="H925" s="47">
        <v>22</v>
      </c>
      <c r="I925" s="47">
        <v>5.8550000000000004</v>
      </c>
      <c r="J925" s="68">
        <f t="shared" si="31"/>
        <v>6.1120000000000001</v>
      </c>
      <c r="K925" s="68">
        <f t="shared" si="32"/>
        <v>0.25699999999999967</v>
      </c>
      <c r="L925" s="68">
        <v>11.967000000000001</v>
      </c>
      <c r="M925" s="68">
        <f t="shared" si="33"/>
        <v>60.165455001253441</v>
      </c>
    </row>
    <row r="926" spans="1:13" x14ac:dyDescent="0.3">
      <c r="A926" s="47" t="s">
        <v>716</v>
      </c>
      <c r="B926" s="47">
        <v>2017</v>
      </c>
      <c r="C926" s="49">
        <v>43078</v>
      </c>
      <c r="D926" s="47" t="s">
        <v>72</v>
      </c>
      <c r="E926" s="47" t="s">
        <v>174</v>
      </c>
      <c r="F926" s="47" t="s">
        <v>156</v>
      </c>
      <c r="G926" s="13">
        <f>(C926-VLOOKUP(E926,Riders!$A$2:$C$2000,2,FALSE))/365</f>
        <v>25.895890410958906</v>
      </c>
      <c r="H926" s="47">
        <v>1</v>
      </c>
      <c r="I926" s="47">
        <v>5.3310000000000004</v>
      </c>
      <c r="J926" s="68">
        <f t="shared" si="31"/>
        <v>5.4790000000000001</v>
      </c>
      <c r="K926" s="68">
        <f t="shared" si="32"/>
        <v>0.14799999999999969</v>
      </c>
      <c r="L926" s="68">
        <v>10.81</v>
      </c>
      <c r="M926" s="68">
        <f t="shared" si="33"/>
        <v>66.6049953746531</v>
      </c>
    </row>
    <row r="927" spans="1:13" x14ac:dyDescent="0.3">
      <c r="A927" s="47" t="s">
        <v>716</v>
      </c>
      <c r="B927" s="47">
        <v>2017</v>
      </c>
      <c r="C927" s="49">
        <v>43078</v>
      </c>
      <c r="D927" s="47" t="s">
        <v>72</v>
      </c>
      <c r="E927" s="47" t="s">
        <v>135</v>
      </c>
      <c r="F927" s="47" t="s">
        <v>29</v>
      </c>
      <c r="G927" s="13">
        <f>(C927-VLOOKUP(E927,Riders!$A$2:$C$2000,2,FALSE))/365</f>
        <v>28.084931506849315</v>
      </c>
      <c r="H927" s="47">
        <v>2</v>
      </c>
      <c r="I927" s="47">
        <v>5.399</v>
      </c>
      <c r="J927" s="68">
        <f t="shared" si="31"/>
        <v>5.4409999999999998</v>
      </c>
      <c r="K927" s="68">
        <f t="shared" si="32"/>
        <v>4.1999999999999815E-2</v>
      </c>
      <c r="L927" s="68">
        <v>10.84</v>
      </c>
      <c r="M927" s="68">
        <f t="shared" si="33"/>
        <v>66.420664206642073</v>
      </c>
    </row>
    <row r="928" spans="1:13" x14ac:dyDescent="0.3">
      <c r="A928" s="47" t="s">
        <v>716</v>
      </c>
      <c r="B928" s="47">
        <v>2017</v>
      </c>
      <c r="C928" s="49">
        <v>43078</v>
      </c>
      <c r="D928" s="47" t="s">
        <v>72</v>
      </c>
      <c r="E928" s="47" t="s">
        <v>111</v>
      </c>
      <c r="F928" s="47" t="s">
        <v>118</v>
      </c>
      <c r="G928" s="13">
        <f>(C928-VLOOKUP(E928,Riders!$A$2:$C$2000,2,FALSE))/365</f>
        <v>23.136986301369863</v>
      </c>
      <c r="H928" s="47">
        <v>3</v>
      </c>
      <c r="I928" s="47">
        <v>5.3490000000000002</v>
      </c>
      <c r="J928" s="68">
        <f t="shared" si="31"/>
        <v>5.516</v>
      </c>
      <c r="K928" s="68">
        <f t="shared" si="32"/>
        <v>0.16699999999999982</v>
      </c>
      <c r="L928" s="68">
        <v>10.865</v>
      </c>
      <c r="M928" s="68">
        <f t="shared" si="33"/>
        <v>66.267832489645656</v>
      </c>
    </row>
    <row r="929" spans="1:13" x14ac:dyDescent="0.3">
      <c r="A929" s="47" t="s">
        <v>716</v>
      </c>
      <c r="B929" s="47">
        <v>2017</v>
      </c>
      <c r="C929" s="49">
        <v>43078</v>
      </c>
      <c r="D929" s="47" t="s">
        <v>72</v>
      </c>
      <c r="E929" s="47" t="s">
        <v>147</v>
      </c>
      <c r="F929" s="47" t="s">
        <v>31</v>
      </c>
      <c r="G929" s="13">
        <f>(C929-VLOOKUP(E929,Riders!$A$2:$C$2000,2,FALSE))/365</f>
        <v>29.419178082191781</v>
      </c>
      <c r="H929" s="47">
        <v>4</v>
      </c>
      <c r="I929" s="47">
        <v>5.3739999999999997</v>
      </c>
      <c r="J929" s="68">
        <f t="shared" si="31"/>
        <v>5.519000000000001</v>
      </c>
      <c r="K929" s="68">
        <f t="shared" si="32"/>
        <v>0.14500000000000135</v>
      </c>
      <c r="L929" s="68">
        <v>10.893000000000001</v>
      </c>
      <c r="M929" s="68">
        <f t="shared" si="33"/>
        <v>66.097493803359953</v>
      </c>
    </row>
    <row r="930" spans="1:13" x14ac:dyDescent="0.3">
      <c r="A930" s="47" t="s">
        <v>716</v>
      </c>
      <c r="B930" s="47">
        <v>2017</v>
      </c>
      <c r="C930" s="49">
        <v>43078</v>
      </c>
      <c r="D930" s="47" t="s">
        <v>72</v>
      </c>
      <c r="E930" s="47" t="s">
        <v>119</v>
      </c>
      <c r="F930" s="47" t="s">
        <v>120</v>
      </c>
      <c r="G930" s="13" t="e">
        <f>(C930-VLOOKUP(E930,Riders!$A$2:$C$2000,2,FALSE))/365</f>
        <v>#N/A</v>
      </c>
      <c r="H930" s="47">
        <v>5</v>
      </c>
      <c r="I930" s="47">
        <v>5.3609999999999998</v>
      </c>
      <c r="J930" s="68">
        <f t="shared" si="31"/>
        <v>5.5330000000000004</v>
      </c>
      <c r="K930" s="68">
        <f t="shared" si="32"/>
        <v>0.1720000000000006</v>
      </c>
      <c r="L930" s="68">
        <v>10.894</v>
      </c>
      <c r="M930" s="68">
        <f t="shared" si="33"/>
        <v>66.091426473288053</v>
      </c>
    </row>
    <row r="931" spans="1:13" x14ac:dyDescent="0.3">
      <c r="A931" s="47" t="s">
        <v>716</v>
      </c>
      <c r="B931" s="47">
        <v>2017</v>
      </c>
      <c r="C931" s="49">
        <v>43078</v>
      </c>
      <c r="D931" s="47" t="s">
        <v>72</v>
      </c>
      <c r="E931" s="47" t="s">
        <v>30</v>
      </c>
      <c r="F931" s="47" t="s">
        <v>31</v>
      </c>
      <c r="G931" s="13">
        <f>(C931-VLOOKUP(E931,Riders!$A$2:$C$2000,2,FALSE))/365</f>
        <v>21.646575342465752</v>
      </c>
      <c r="H931" s="47">
        <v>6</v>
      </c>
      <c r="I931" s="47">
        <v>5.3849999999999998</v>
      </c>
      <c r="J931" s="68">
        <f t="shared" si="31"/>
        <v>5.5440000000000005</v>
      </c>
      <c r="K931" s="68">
        <f t="shared" si="32"/>
        <v>0.1590000000000007</v>
      </c>
      <c r="L931" s="68">
        <v>10.929</v>
      </c>
      <c r="M931" s="68">
        <f t="shared" si="33"/>
        <v>65.879769420807023</v>
      </c>
    </row>
    <row r="932" spans="1:13" x14ac:dyDescent="0.3">
      <c r="A932" s="47" t="s">
        <v>716</v>
      </c>
      <c r="B932" s="47">
        <v>2017</v>
      </c>
      <c r="C932" s="49">
        <v>43078</v>
      </c>
      <c r="D932" s="47" t="s">
        <v>72</v>
      </c>
      <c r="E932" s="47" t="s">
        <v>82</v>
      </c>
      <c r="F932" s="47" t="s">
        <v>67</v>
      </c>
      <c r="G932" s="13">
        <f>(C932-VLOOKUP(E932,Riders!$A$2:$C$2000,2,FALSE))/365</f>
        <v>25.276712328767122</v>
      </c>
      <c r="H932" s="47">
        <v>7</v>
      </c>
      <c r="I932" s="47">
        <v>5.383</v>
      </c>
      <c r="J932" s="68">
        <f t="shared" si="31"/>
        <v>5.5659999999999998</v>
      </c>
      <c r="K932" s="68">
        <f t="shared" si="32"/>
        <v>0.18299999999999983</v>
      </c>
      <c r="L932" s="68">
        <v>10.949</v>
      </c>
      <c r="M932" s="68">
        <f t="shared" si="33"/>
        <v>65.759430084939268</v>
      </c>
    </row>
    <row r="933" spans="1:13" x14ac:dyDescent="0.3">
      <c r="A933" s="47" t="s">
        <v>716</v>
      </c>
      <c r="B933" s="47">
        <v>2017</v>
      </c>
      <c r="C933" s="49">
        <v>43078</v>
      </c>
      <c r="D933" s="47" t="s">
        <v>72</v>
      </c>
      <c r="E933" s="47" t="s">
        <v>691</v>
      </c>
      <c r="F933" s="47" t="s">
        <v>38</v>
      </c>
      <c r="G933" s="13">
        <f>(C933-VLOOKUP(E933,Riders!$A$2:$C$2000,2,FALSE))/365</f>
        <v>19.145205479452056</v>
      </c>
      <c r="H933" s="47">
        <v>8</v>
      </c>
      <c r="I933" s="47">
        <v>5.4080000000000004</v>
      </c>
      <c r="J933" s="68">
        <f t="shared" si="31"/>
        <v>5.5469999999999997</v>
      </c>
      <c r="K933" s="68">
        <f t="shared" si="32"/>
        <v>0.13899999999999935</v>
      </c>
      <c r="L933" s="68">
        <v>10.955</v>
      </c>
      <c r="M933" s="68">
        <f t="shared" si="33"/>
        <v>65.723413966225465</v>
      </c>
    </row>
    <row r="934" spans="1:13" x14ac:dyDescent="0.3">
      <c r="A934" s="47" t="s">
        <v>716</v>
      </c>
      <c r="B934" s="47">
        <v>2017</v>
      </c>
      <c r="C934" s="49">
        <v>43078</v>
      </c>
      <c r="D934" s="47" t="s">
        <v>72</v>
      </c>
      <c r="E934" s="47" t="s">
        <v>121</v>
      </c>
      <c r="F934" s="47" t="s">
        <v>120</v>
      </c>
      <c r="G934" s="13">
        <f>(C934-VLOOKUP(E934,Riders!$A$2:$C$2000,2,FALSE))/365</f>
        <v>21.764383561643836</v>
      </c>
      <c r="H934" s="47">
        <v>9</v>
      </c>
      <c r="I934" s="47">
        <v>5.3959999999999999</v>
      </c>
      <c r="J934" s="68">
        <f t="shared" si="31"/>
        <v>5.6000000000000005</v>
      </c>
      <c r="K934" s="68">
        <f t="shared" si="32"/>
        <v>0.20400000000000063</v>
      </c>
      <c r="L934" s="68">
        <v>10.996</v>
      </c>
      <c r="M934" s="68">
        <f t="shared" si="33"/>
        <v>65.478355765732985</v>
      </c>
    </row>
    <row r="935" spans="1:13" x14ac:dyDescent="0.3">
      <c r="A935" s="47" t="s">
        <v>716</v>
      </c>
      <c r="B935" s="47">
        <v>2017</v>
      </c>
      <c r="C935" s="49">
        <v>43078</v>
      </c>
      <c r="D935" s="47" t="s">
        <v>72</v>
      </c>
      <c r="E935" s="47" t="s">
        <v>694</v>
      </c>
      <c r="F935" s="47" t="s">
        <v>29</v>
      </c>
      <c r="G935" s="13">
        <f>(C935-VLOOKUP(E935,Riders!$A$2:$C$2000,2,FALSE))/365</f>
        <v>19.813698630136987</v>
      </c>
      <c r="H935" s="47">
        <v>10</v>
      </c>
      <c r="I935" s="47">
        <v>5.4660000000000002</v>
      </c>
      <c r="J935" s="68">
        <f t="shared" si="31"/>
        <v>5.5620000000000003</v>
      </c>
      <c r="K935" s="68">
        <f t="shared" si="32"/>
        <v>9.6000000000000085E-2</v>
      </c>
      <c r="L935" s="68">
        <v>11.028</v>
      </c>
      <c r="M935" s="68">
        <f t="shared" si="33"/>
        <v>65.288356909684438</v>
      </c>
    </row>
    <row r="936" spans="1:13" x14ac:dyDescent="0.3">
      <c r="A936" s="47" t="s">
        <v>716</v>
      </c>
      <c r="B936" s="47">
        <v>2017</v>
      </c>
      <c r="C936" s="49">
        <v>43078</v>
      </c>
      <c r="D936" s="47" t="s">
        <v>72</v>
      </c>
      <c r="E936" s="47" t="s">
        <v>96</v>
      </c>
      <c r="F936" s="47" t="s">
        <v>40</v>
      </c>
      <c r="G936" s="13">
        <f>(C936-VLOOKUP(E936,Riders!$A$2:$C$2000,2,FALSE))/365</f>
        <v>23.906849315068492</v>
      </c>
      <c r="H936" s="47">
        <v>11</v>
      </c>
      <c r="I936" s="47">
        <v>5.476</v>
      </c>
      <c r="J936" s="68">
        <f t="shared" ref="J936:J967" si="34">IF(I936="","",L936-I936)</f>
        <v>5.5829999999999993</v>
      </c>
      <c r="K936" s="68">
        <f t="shared" ref="K936:K967" si="35">IF(J936="","",J936-I936)</f>
        <v>0.10699999999999932</v>
      </c>
      <c r="L936" s="68">
        <v>11.058999999999999</v>
      </c>
      <c r="M936" s="68">
        <f t="shared" ref="M936:M967" si="36">IF(L936="","",3.6*200/L936)</f>
        <v>65.105344063658563</v>
      </c>
    </row>
    <row r="937" spans="1:13" x14ac:dyDescent="0.3">
      <c r="A937" s="47" t="s">
        <v>716</v>
      </c>
      <c r="B937" s="47">
        <v>2017</v>
      </c>
      <c r="C937" s="49">
        <v>43078</v>
      </c>
      <c r="D937" s="47" t="s">
        <v>72</v>
      </c>
      <c r="E937" s="47" t="s">
        <v>3810</v>
      </c>
      <c r="F937" s="47" t="s">
        <v>156</v>
      </c>
      <c r="G937" s="13" t="e">
        <f>(C937-VLOOKUP(E937,Riders!$A$2:$C$2000,2,FALSE))/365</f>
        <v>#N/A</v>
      </c>
      <c r="H937" s="47">
        <v>12</v>
      </c>
      <c r="I937" s="47">
        <v>5.4809999999999999</v>
      </c>
      <c r="J937" s="68">
        <f t="shared" si="34"/>
        <v>5.636000000000001</v>
      </c>
      <c r="K937" s="68">
        <f t="shared" si="35"/>
        <v>0.15500000000000114</v>
      </c>
      <c r="L937" s="68">
        <v>11.117000000000001</v>
      </c>
      <c r="M937" s="68">
        <f t="shared" si="36"/>
        <v>64.765674192677878</v>
      </c>
    </row>
    <row r="938" spans="1:13" x14ac:dyDescent="0.3">
      <c r="A938" s="47" t="s">
        <v>716</v>
      </c>
      <c r="B938" s="47">
        <v>2017</v>
      </c>
      <c r="C938" s="49">
        <v>43078</v>
      </c>
      <c r="D938" s="47" t="s">
        <v>72</v>
      </c>
      <c r="E938" s="47" t="s">
        <v>704</v>
      </c>
      <c r="F938" s="47" t="s">
        <v>40</v>
      </c>
      <c r="G938" s="13">
        <f>(C938-VLOOKUP(E938,Riders!$A$2:$C$2000,2,FALSE))/365</f>
        <v>26.923287671232877</v>
      </c>
      <c r="H938" s="47">
        <v>13</v>
      </c>
      <c r="I938" s="47">
        <v>5.5030000000000001</v>
      </c>
      <c r="J938" s="68">
        <f t="shared" si="34"/>
        <v>5.6340000000000003</v>
      </c>
      <c r="K938" s="68">
        <f t="shared" si="35"/>
        <v>0.13100000000000023</v>
      </c>
      <c r="L938" s="68">
        <v>11.137</v>
      </c>
      <c r="M938" s="68">
        <f t="shared" si="36"/>
        <v>64.649366974948364</v>
      </c>
    </row>
    <row r="939" spans="1:13" x14ac:dyDescent="0.3">
      <c r="A939" s="47" t="s">
        <v>716</v>
      </c>
      <c r="B939" s="47">
        <v>2017</v>
      </c>
      <c r="C939" s="49">
        <v>43078</v>
      </c>
      <c r="D939" s="47" t="s">
        <v>72</v>
      </c>
      <c r="E939" s="47" t="s">
        <v>177</v>
      </c>
      <c r="F939" s="47" t="s">
        <v>38</v>
      </c>
      <c r="G939" s="13">
        <f>(C939-VLOOKUP(E939,Riders!$A$2:$C$2000,2,FALSE))/365</f>
        <v>20.632876712328766</v>
      </c>
      <c r="H939" s="47">
        <v>14</v>
      </c>
      <c r="I939" s="47">
        <v>5.5179999999999998</v>
      </c>
      <c r="J939" s="68">
        <f t="shared" si="34"/>
        <v>5.7190000000000003</v>
      </c>
      <c r="K939" s="68">
        <f t="shared" si="35"/>
        <v>0.20100000000000051</v>
      </c>
      <c r="L939" s="68">
        <v>11.237</v>
      </c>
      <c r="M939" s="68">
        <f t="shared" si="36"/>
        <v>64.074041114176381</v>
      </c>
    </row>
    <row r="940" spans="1:13" x14ac:dyDescent="0.3">
      <c r="A940" s="47" t="s">
        <v>716</v>
      </c>
      <c r="B940" s="47">
        <v>2017</v>
      </c>
      <c r="C940" s="49">
        <v>43078</v>
      </c>
      <c r="D940" s="47" t="s">
        <v>72</v>
      </c>
      <c r="E940" s="47" t="s">
        <v>176</v>
      </c>
      <c r="F940" s="47" t="s">
        <v>27</v>
      </c>
      <c r="G940" s="13">
        <f>(C940-VLOOKUP(E940,Riders!$A$2:$C$2000,2,FALSE))/365</f>
        <v>25.36986301369863</v>
      </c>
      <c r="H940" s="47">
        <v>15</v>
      </c>
      <c r="I940" s="47">
        <v>5.5350000000000001</v>
      </c>
      <c r="J940" s="68">
        <f t="shared" si="34"/>
        <v>5.7029999999999994</v>
      </c>
      <c r="K940" s="68">
        <f t="shared" si="35"/>
        <v>0.16799999999999926</v>
      </c>
      <c r="L940" s="68">
        <v>11.238</v>
      </c>
      <c r="M940" s="68">
        <f t="shared" si="36"/>
        <v>64.068339562199682</v>
      </c>
    </row>
    <row r="941" spans="1:13" x14ac:dyDescent="0.3">
      <c r="A941" s="47" t="s">
        <v>716</v>
      </c>
      <c r="B941" s="47">
        <v>2017</v>
      </c>
      <c r="C941" s="49">
        <v>43078</v>
      </c>
      <c r="D941" s="47" t="s">
        <v>72</v>
      </c>
      <c r="E941" s="47" t="s">
        <v>146</v>
      </c>
      <c r="F941" s="47" t="s">
        <v>56</v>
      </c>
      <c r="G941" s="13">
        <f>(C941-VLOOKUP(E941,Riders!$A$2:$C$2000,2,FALSE))/365</f>
        <v>27.684931506849313</v>
      </c>
      <c r="H941" s="47">
        <v>16</v>
      </c>
      <c r="I941" s="47">
        <v>5.6070000000000002</v>
      </c>
      <c r="J941" s="68">
        <f t="shared" si="34"/>
        <v>5.746999999999999</v>
      </c>
      <c r="K941" s="68">
        <f t="shared" si="35"/>
        <v>0.13999999999999879</v>
      </c>
      <c r="L941" s="68">
        <v>11.353999999999999</v>
      </c>
      <c r="M941" s="68">
        <f t="shared" si="36"/>
        <v>63.413774881099179</v>
      </c>
    </row>
    <row r="942" spans="1:13" x14ac:dyDescent="0.3">
      <c r="A942" s="30" t="s">
        <v>716</v>
      </c>
      <c r="B942" s="30">
        <v>2017</v>
      </c>
      <c r="C942" s="49">
        <v>43078</v>
      </c>
      <c r="D942" s="30" t="s">
        <v>72</v>
      </c>
      <c r="E942" s="47" t="s">
        <v>718</v>
      </c>
      <c r="F942" s="47" t="s">
        <v>118</v>
      </c>
      <c r="G942" s="13">
        <f>(C942-VLOOKUP(E942,Riders!$A$2:$C$2000,2,FALSE))/365</f>
        <v>21.898630136986302</v>
      </c>
      <c r="H942" s="47">
        <v>17</v>
      </c>
      <c r="I942" s="47">
        <v>5.6429999999999998</v>
      </c>
      <c r="J942" s="68">
        <f t="shared" si="34"/>
        <v>5.830000000000001</v>
      </c>
      <c r="K942" s="68">
        <f t="shared" si="35"/>
        <v>0.18700000000000117</v>
      </c>
      <c r="L942" s="68">
        <v>11.473000000000001</v>
      </c>
      <c r="M942" s="68">
        <f t="shared" si="36"/>
        <v>62.756035910398325</v>
      </c>
    </row>
    <row r="943" spans="1:13" x14ac:dyDescent="0.3">
      <c r="A943" s="30" t="s">
        <v>716</v>
      </c>
      <c r="B943" s="30">
        <v>2017</v>
      </c>
      <c r="C943" s="49">
        <v>43078</v>
      </c>
      <c r="D943" s="30" t="s">
        <v>72</v>
      </c>
      <c r="E943" s="47" t="s">
        <v>699</v>
      </c>
      <c r="F943" s="47" t="s">
        <v>130</v>
      </c>
      <c r="G943" s="13">
        <f>(C943-VLOOKUP(E943,Riders!$A$2:$C$2000,2,FALSE))/365</f>
        <v>21.410958904109588</v>
      </c>
      <c r="H943" s="47">
        <v>18</v>
      </c>
      <c r="I943" s="47">
        <v>5.7229999999999999</v>
      </c>
      <c r="J943" s="68">
        <f t="shared" si="34"/>
        <v>5.8950000000000005</v>
      </c>
      <c r="K943" s="68">
        <f t="shared" si="35"/>
        <v>0.1720000000000006</v>
      </c>
      <c r="L943" s="68">
        <v>11.618</v>
      </c>
      <c r="M943" s="68">
        <f t="shared" si="36"/>
        <v>61.97280082630401</v>
      </c>
    </row>
    <row r="944" spans="1:13" x14ac:dyDescent="0.3">
      <c r="A944" s="30" t="s">
        <v>93</v>
      </c>
      <c r="B944" s="30">
        <v>2017</v>
      </c>
      <c r="C944" s="49">
        <v>43071</v>
      </c>
      <c r="D944" s="30" t="s">
        <v>72</v>
      </c>
      <c r="E944" s="47" t="s">
        <v>703</v>
      </c>
      <c r="F944" s="47" t="s">
        <v>15</v>
      </c>
      <c r="G944" s="13">
        <f>(C944-VLOOKUP(E944,Riders!$A$2:$C$2000,2,FALSE))/365</f>
        <v>27.079452054794519</v>
      </c>
      <c r="H944" s="47">
        <v>1</v>
      </c>
      <c r="I944" s="47">
        <v>5.36</v>
      </c>
      <c r="J944" s="68">
        <f t="shared" si="34"/>
        <v>5.4359999999999991</v>
      </c>
      <c r="K944" s="68">
        <f t="shared" si="35"/>
        <v>7.5999999999998735E-2</v>
      </c>
      <c r="L944" s="68">
        <v>10.795999999999999</v>
      </c>
      <c r="M944" s="68">
        <f t="shared" si="36"/>
        <v>66.691367173027047</v>
      </c>
    </row>
    <row r="945" spans="1:13" x14ac:dyDescent="0.3">
      <c r="A945" s="30" t="s">
        <v>93</v>
      </c>
      <c r="B945" s="30">
        <v>2017</v>
      </c>
      <c r="C945" s="49">
        <v>43071</v>
      </c>
      <c r="D945" s="30" t="s">
        <v>72</v>
      </c>
      <c r="E945" s="47" t="s">
        <v>77</v>
      </c>
      <c r="F945" s="47" t="s">
        <v>19</v>
      </c>
      <c r="G945" s="13">
        <f>(C945-VLOOKUP(E945,Riders!$A$2:$C$2000,2,FALSE))/365</f>
        <v>26.561643835616437</v>
      </c>
      <c r="H945" s="47">
        <v>2</v>
      </c>
      <c r="I945" s="47">
        <v>5.4</v>
      </c>
      <c r="J945" s="68">
        <f t="shared" si="34"/>
        <v>5.552999999999999</v>
      </c>
      <c r="K945" s="68">
        <f t="shared" si="35"/>
        <v>0.15299999999999869</v>
      </c>
      <c r="L945" s="68">
        <v>10.952999999999999</v>
      </c>
      <c r="M945" s="68">
        <f t="shared" si="36"/>
        <v>65.735414954806899</v>
      </c>
    </row>
    <row r="946" spans="1:13" x14ac:dyDescent="0.3">
      <c r="A946" s="30" t="s">
        <v>93</v>
      </c>
      <c r="B946" s="30">
        <v>2017</v>
      </c>
      <c r="C946" s="49">
        <v>43071</v>
      </c>
      <c r="D946" s="30" t="s">
        <v>72</v>
      </c>
      <c r="E946" s="47" t="s">
        <v>135</v>
      </c>
      <c r="F946" s="47" t="s">
        <v>29</v>
      </c>
      <c r="G946" s="13">
        <f>(C946-VLOOKUP(E946,Riders!$A$2:$C$2000,2,FALSE))/365</f>
        <v>28.065753424657533</v>
      </c>
      <c r="H946" s="47">
        <v>3</v>
      </c>
      <c r="I946" s="47">
        <v>5.4779999999999998</v>
      </c>
      <c r="J946" s="68">
        <f t="shared" si="34"/>
        <v>5.527000000000001</v>
      </c>
      <c r="K946" s="68">
        <f t="shared" si="35"/>
        <v>4.9000000000001265E-2</v>
      </c>
      <c r="L946" s="68">
        <v>11.005000000000001</v>
      </c>
      <c r="M946" s="68">
        <f t="shared" si="36"/>
        <v>65.42480690595184</v>
      </c>
    </row>
    <row r="947" spans="1:13" x14ac:dyDescent="0.3">
      <c r="A947" s="30" t="s">
        <v>93</v>
      </c>
      <c r="B947" s="30">
        <v>2017</v>
      </c>
      <c r="C947" s="49">
        <v>43071</v>
      </c>
      <c r="D947" s="30" t="s">
        <v>72</v>
      </c>
      <c r="E947" s="47" t="s">
        <v>34</v>
      </c>
      <c r="F947" s="47" t="s">
        <v>19</v>
      </c>
      <c r="G947" s="13">
        <f>(C947-VLOOKUP(E947,Riders!$A$2:$C$2000,2,FALSE))/365</f>
        <v>30.334246575342465</v>
      </c>
      <c r="H947" s="47">
        <v>4</v>
      </c>
      <c r="I947" s="47">
        <v>5.4039999999999999</v>
      </c>
      <c r="J947" s="68">
        <f t="shared" si="34"/>
        <v>5.6069999999999993</v>
      </c>
      <c r="K947" s="68">
        <f t="shared" si="35"/>
        <v>0.2029999999999994</v>
      </c>
      <c r="L947" s="68">
        <v>11.010999999999999</v>
      </c>
      <c r="M947" s="68">
        <f t="shared" si="36"/>
        <v>65.389156298247215</v>
      </c>
    </row>
    <row r="948" spans="1:13" x14ac:dyDescent="0.3">
      <c r="A948" s="30" t="s">
        <v>93</v>
      </c>
      <c r="B948" s="30">
        <v>2017</v>
      </c>
      <c r="C948" s="49">
        <v>43071</v>
      </c>
      <c r="D948" s="30" t="s">
        <v>72</v>
      </c>
      <c r="E948" s="47" t="s">
        <v>174</v>
      </c>
      <c r="F948" s="47" t="s">
        <v>156</v>
      </c>
      <c r="G948" s="13">
        <f>(C948-VLOOKUP(E948,Riders!$A$2:$C$2000,2,FALSE))/365</f>
        <v>25.876712328767123</v>
      </c>
      <c r="H948" s="47">
        <v>5</v>
      </c>
      <c r="I948" s="47">
        <v>5.4560000000000004</v>
      </c>
      <c r="J948" s="68">
        <f t="shared" si="34"/>
        <v>5.5959999999999992</v>
      </c>
      <c r="K948" s="68">
        <f t="shared" si="35"/>
        <v>0.13999999999999879</v>
      </c>
      <c r="L948" s="68">
        <v>11.052</v>
      </c>
      <c r="M948" s="68">
        <f t="shared" si="36"/>
        <v>65.146579804560261</v>
      </c>
    </row>
    <row r="949" spans="1:13" x14ac:dyDescent="0.3">
      <c r="A949" s="30" t="s">
        <v>93</v>
      </c>
      <c r="B949" s="30">
        <v>2017</v>
      </c>
      <c r="C949" s="49">
        <v>43071</v>
      </c>
      <c r="D949" s="30" t="s">
        <v>72</v>
      </c>
      <c r="E949" s="47" t="s">
        <v>133</v>
      </c>
      <c r="F949" s="47" t="s">
        <v>25</v>
      </c>
      <c r="G949" s="13">
        <f>(C949-VLOOKUP(E949,Riders!$A$2:$C$2000,2,FALSE))/365</f>
        <v>24.854794520547944</v>
      </c>
      <c r="H949" s="47">
        <v>6</v>
      </c>
      <c r="I949" s="47">
        <v>5.4779999999999998</v>
      </c>
      <c r="J949" s="68">
        <f t="shared" si="34"/>
        <v>5.6159999999999997</v>
      </c>
      <c r="K949" s="68">
        <f t="shared" si="35"/>
        <v>0.1379999999999999</v>
      </c>
      <c r="L949" s="68">
        <v>11.093999999999999</v>
      </c>
      <c r="M949" s="68">
        <f t="shared" si="36"/>
        <v>64.899945916711744</v>
      </c>
    </row>
    <row r="950" spans="1:13" x14ac:dyDescent="0.3">
      <c r="A950" s="30" t="s">
        <v>93</v>
      </c>
      <c r="B950" s="30">
        <v>2017</v>
      </c>
      <c r="C950" s="49">
        <v>43071</v>
      </c>
      <c r="D950" s="30" t="s">
        <v>72</v>
      </c>
      <c r="E950" s="47" t="s">
        <v>30</v>
      </c>
      <c r="F950" s="47" t="s">
        <v>31</v>
      </c>
      <c r="G950" s="13">
        <f>(C950-VLOOKUP(E950,Riders!$A$2:$C$2000,2,FALSE))/365</f>
        <v>21.627397260273973</v>
      </c>
      <c r="H950" s="47">
        <v>7</v>
      </c>
      <c r="I950" s="47">
        <v>5.4889999999999999</v>
      </c>
      <c r="J950" s="68">
        <f t="shared" si="34"/>
        <v>5.681</v>
      </c>
      <c r="K950" s="68">
        <f t="shared" si="35"/>
        <v>0.19200000000000017</v>
      </c>
      <c r="L950" s="68">
        <v>11.17</v>
      </c>
      <c r="M950" s="68">
        <f t="shared" si="36"/>
        <v>64.458370635631155</v>
      </c>
    </row>
    <row r="951" spans="1:13" x14ac:dyDescent="0.3">
      <c r="A951" s="30" t="s">
        <v>93</v>
      </c>
      <c r="B951" s="30">
        <v>2017</v>
      </c>
      <c r="C951" s="49">
        <v>43071</v>
      </c>
      <c r="D951" s="30" t="s">
        <v>72</v>
      </c>
      <c r="E951" s="47" t="s">
        <v>82</v>
      </c>
      <c r="F951" s="47" t="s">
        <v>67</v>
      </c>
      <c r="G951" s="13">
        <f>(C951-VLOOKUP(E951,Riders!$A$2:$C$2000,2,FALSE))/365</f>
        <v>25.257534246575343</v>
      </c>
      <c r="H951" s="47">
        <v>8</v>
      </c>
      <c r="I951" s="47">
        <v>5.5010000000000003</v>
      </c>
      <c r="J951" s="68">
        <f t="shared" si="34"/>
        <v>5.6909999999999998</v>
      </c>
      <c r="K951" s="68">
        <f t="shared" si="35"/>
        <v>0.1899999999999995</v>
      </c>
      <c r="L951" s="68">
        <v>11.192</v>
      </c>
      <c r="M951" s="68">
        <f t="shared" si="36"/>
        <v>64.331665475339534</v>
      </c>
    </row>
    <row r="952" spans="1:13" x14ac:dyDescent="0.3">
      <c r="A952" s="30" t="s">
        <v>93</v>
      </c>
      <c r="B952" s="30">
        <v>2017</v>
      </c>
      <c r="C952" s="49">
        <v>43071</v>
      </c>
      <c r="D952" s="30" t="s">
        <v>72</v>
      </c>
      <c r="E952" s="47" t="s">
        <v>96</v>
      </c>
      <c r="F952" s="47" t="s">
        <v>40</v>
      </c>
      <c r="G952" s="13">
        <f>(C952-VLOOKUP(E952,Riders!$A$2:$C$2000,2,FALSE))/365</f>
        <v>23.887671232876713</v>
      </c>
      <c r="H952" s="47">
        <v>9</v>
      </c>
      <c r="I952" s="47">
        <v>5.56</v>
      </c>
      <c r="J952" s="68">
        <f t="shared" si="34"/>
        <v>5.6589999999999998</v>
      </c>
      <c r="K952" s="68">
        <f t="shared" si="35"/>
        <v>9.9000000000000199E-2</v>
      </c>
      <c r="L952" s="68">
        <v>11.218999999999999</v>
      </c>
      <c r="M952" s="68">
        <f t="shared" si="36"/>
        <v>64.176842855869509</v>
      </c>
    </row>
    <row r="953" spans="1:13" x14ac:dyDescent="0.3">
      <c r="A953" s="30" t="s">
        <v>93</v>
      </c>
      <c r="B953" s="30">
        <v>2017</v>
      </c>
      <c r="C953" s="49">
        <v>43071</v>
      </c>
      <c r="D953" s="30" t="s">
        <v>72</v>
      </c>
      <c r="E953" s="47" t="s">
        <v>403</v>
      </c>
      <c r="F953" s="47" t="s">
        <v>15</v>
      </c>
      <c r="G953" s="13">
        <f>(C953-VLOOKUP(E953,Riders!$A$2:$C$2000,2,FALSE))/365</f>
        <v>31.002739726027396</v>
      </c>
      <c r="H953" s="47">
        <v>10</v>
      </c>
      <c r="I953" s="47">
        <v>5.5270000000000001</v>
      </c>
      <c r="J953" s="68">
        <f t="shared" si="34"/>
        <v>5.6960000000000006</v>
      </c>
      <c r="K953" s="68">
        <f t="shared" si="35"/>
        <v>0.16900000000000048</v>
      </c>
      <c r="L953" s="68">
        <v>11.223000000000001</v>
      </c>
      <c r="M953" s="68">
        <f t="shared" si="36"/>
        <v>64.153969526864472</v>
      </c>
    </row>
    <row r="954" spans="1:13" x14ac:dyDescent="0.3">
      <c r="A954" s="30" t="s">
        <v>93</v>
      </c>
      <c r="B954" s="30">
        <v>2017</v>
      </c>
      <c r="C954" s="49">
        <v>43071</v>
      </c>
      <c r="D954" s="30" t="s">
        <v>72</v>
      </c>
      <c r="E954" s="47" t="s">
        <v>54</v>
      </c>
      <c r="F954" s="47" t="s">
        <v>44</v>
      </c>
      <c r="G954" s="13">
        <f>(C954-VLOOKUP(E954,Riders!$A$2:$C$2000,2,FALSE))/365</f>
        <v>20.44109589041096</v>
      </c>
      <c r="H954" s="47">
        <v>11</v>
      </c>
      <c r="I954" s="47">
        <v>5.5579999999999998</v>
      </c>
      <c r="J954" s="68">
        <f t="shared" si="34"/>
        <v>5.6669999999999998</v>
      </c>
      <c r="K954" s="68">
        <f t="shared" si="35"/>
        <v>0.10899999999999999</v>
      </c>
      <c r="L954" s="68">
        <v>11.225</v>
      </c>
      <c r="M954" s="68">
        <f t="shared" si="36"/>
        <v>64.142538975501111</v>
      </c>
    </row>
    <row r="955" spans="1:13" x14ac:dyDescent="0.3">
      <c r="A955" s="30" t="s">
        <v>93</v>
      </c>
      <c r="B955" s="30">
        <v>2017</v>
      </c>
      <c r="C955" s="49">
        <v>43071</v>
      </c>
      <c r="D955" s="30" t="s">
        <v>72</v>
      </c>
      <c r="E955" s="47" t="s">
        <v>694</v>
      </c>
      <c r="F955" s="47" t="s">
        <v>29</v>
      </c>
      <c r="G955" s="13">
        <f>(C955-VLOOKUP(E955,Riders!$A$2:$C$2000,2,FALSE))/365</f>
        <v>19.794520547945204</v>
      </c>
      <c r="H955" s="47">
        <v>12</v>
      </c>
      <c r="I955" s="47">
        <v>5.5609999999999999</v>
      </c>
      <c r="J955" s="68">
        <f t="shared" si="34"/>
        <v>5.6950000000000003</v>
      </c>
      <c r="K955" s="68">
        <f t="shared" si="35"/>
        <v>0.13400000000000034</v>
      </c>
      <c r="L955" s="68">
        <v>11.256</v>
      </c>
      <c r="M955" s="68">
        <f t="shared" si="36"/>
        <v>63.965884861407247</v>
      </c>
    </row>
    <row r="956" spans="1:13" x14ac:dyDescent="0.3">
      <c r="A956" s="30" t="s">
        <v>93</v>
      </c>
      <c r="B956" s="30">
        <v>2017</v>
      </c>
      <c r="C956" s="49">
        <v>43071</v>
      </c>
      <c r="D956" s="30" t="s">
        <v>72</v>
      </c>
      <c r="E956" s="47" t="s">
        <v>139</v>
      </c>
      <c r="F956" s="47" t="s">
        <v>61</v>
      </c>
      <c r="G956" s="13">
        <f>(C956-VLOOKUP(E956,Riders!$A$2:$C$2000,2,FALSE))/365</f>
        <v>25.479452054794521</v>
      </c>
      <c r="H956" s="47">
        <v>13</v>
      </c>
      <c r="I956" s="47">
        <v>5.5570000000000004</v>
      </c>
      <c r="J956" s="68">
        <f t="shared" si="34"/>
        <v>5.7050000000000001</v>
      </c>
      <c r="K956" s="68">
        <f t="shared" si="35"/>
        <v>0.14799999999999969</v>
      </c>
      <c r="L956" s="68">
        <v>11.262</v>
      </c>
      <c r="M956" s="68">
        <f t="shared" si="36"/>
        <v>63.931806073521571</v>
      </c>
    </row>
    <row r="957" spans="1:13" x14ac:dyDescent="0.3">
      <c r="A957" s="30" t="s">
        <v>93</v>
      </c>
      <c r="B957" s="30">
        <v>2017</v>
      </c>
      <c r="C957" s="49">
        <v>43071</v>
      </c>
      <c r="D957" s="30" t="s">
        <v>72</v>
      </c>
      <c r="E957" s="47" t="s">
        <v>176</v>
      </c>
      <c r="F957" s="47" t="s">
        <v>27</v>
      </c>
      <c r="G957" s="13">
        <f>(C957-VLOOKUP(E957,Riders!$A$2:$C$2000,2,FALSE))/365</f>
        <v>25.350684931506848</v>
      </c>
      <c r="H957" s="47">
        <v>14</v>
      </c>
      <c r="I957" s="47">
        <v>5.548</v>
      </c>
      <c r="J957" s="68">
        <f t="shared" si="34"/>
        <v>5.7629999999999999</v>
      </c>
      <c r="K957" s="68">
        <f t="shared" si="35"/>
        <v>0.21499999999999986</v>
      </c>
      <c r="L957" s="68">
        <v>11.311</v>
      </c>
      <c r="M957" s="68">
        <f t="shared" si="36"/>
        <v>63.654849261780569</v>
      </c>
    </row>
    <row r="958" spans="1:13" x14ac:dyDescent="0.3">
      <c r="A958" s="30" t="s">
        <v>93</v>
      </c>
      <c r="B958" s="30">
        <v>2017</v>
      </c>
      <c r="C958" s="49">
        <v>43071</v>
      </c>
      <c r="D958" s="30" t="s">
        <v>72</v>
      </c>
      <c r="E958" s="47" t="s">
        <v>75</v>
      </c>
      <c r="F958" s="47" t="s">
        <v>178</v>
      </c>
      <c r="G958" s="13">
        <f>(C958-VLOOKUP(E958,Riders!$A$2:$C$2000,2,FALSE))/365</f>
        <v>18.731506849315068</v>
      </c>
      <c r="H958" s="47">
        <v>15</v>
      </c>
      <c r="I958" s="47">
        <v>5.5590000000000002</v>
      </c>
      <c r="J958" s="68">
        <f t="shared" si="34"/>
        <v>5.7640000000000002</v>
      </c>
      <c r="K958" s="68">
        <f t="shared" si="35"/>
        <v>0.20500000000000007</v>
      </c>
      <c r="L958" s="68">
        <v>11.323</v>
      </c>
      <c r="M958" s="68">
        <f t="shared" si="36"/>
        <v>63.587388501280579</v>
      </c>
    </row>
    <row r="959" spans="1:13" x14ac:dyDescent="0.3">
      <c r="A959" s="30" t="s">
        <v>93</v>
      </c>
      <c r="B959" s="30">
        <v>2017</v>
      </c>
      <c r="C959" s="49">
        <v>43071</v>
      </c>
      <c r="D959" s="30" t="s">
        <v>72</v>
      </c>
      <c r="E959" s="47" t="s">
        <v>43</v>
      </c>
      <c r="F959" s="47" t="s">
        <v>44</v>
      </c>
      <c r="G959" s="13">
        <f>(C959-VLOOKUP(E959,Riders!$A$2:$C$2000,2,FALSE))/365</f>
        <v>25.035616438356165</v>
      </c>
      <c r="H959" s="47">
        <v>16</v>
      </c>
      <c r="I959" s="47">
        <v>5.5469999999999997</v>
      </c>
      <c r="J959" s="68">
        <f t="shared" si="34"/>
        <v>5.7779999999999996</v>
      </c>
      <c r="K959" s="68">
        <f t="shared" si="35"/>
        <v>0.23099999999999987</v>
      </c>
      <c r="L959" s="68">
        <v>11.324999999999999</v>
      </c>
      <c r="M959" s="68">
        <f t="shared" si="36"/>
        <v>63.576158940397356</v>
      </c>
    </row>
    <row r="960" spans="1:13" x14ac:dyDescent="0.3">
      <c r="A960" s="30" t="s">
        <v>93</v>
      </c>
      <c r="B960" s="30">
        <v>2017</v>
      </c>
      <c r="C960" s="49">
        <v>43071</v>
      </c>
      <c r="D960" s="30" t="s">
        <v>72</v>
      </c>
      <c r="E960" s="1" t="s">
        <v>3810</v>
      </c>
      <c r="F960" s="47" t="s">
        <v>156</v>
      </c>
      <c r="G960" s="13" t="e">
        <f>(C960-VLOOKUP(E960,Riders!$A$2:$C$2000,2,FALSE))/365</f>
        <v>#N/A</v>
      </c>
      <c r="H960" s="47">
        <v>17</v>
      </c>
      <c r="I960" s="47">
        <v>5.5789999999999997</v>
      </c>
      <c r="J960" s="68">
        <f t="shared" si="34"/>
        <v>5.758</v>
      </c>
      <c r="K960" s="68">
        <f t="shared" si="35"/>
        <v>0.17900000000000027</v>
      </c>
      <c r="L960" s="68">
        <v>11.337</v>
      </c>
      <c r="M960" s="68">
        <f t="shared" si="36"/>
        <v>63.508864779042078</v>
      </c>
    </row>
    <row r="961" spans="1:13" x14ac:dyDescent="0.3">
      <c r="A961" s="30" t="s">
        <v>93</v>
      </c>
      <c r="B961" s="30">
        <v>2017</v>
      </c>
      <c r="C961" s="49">
        <v>43071</v>
      </c>
      <c r="D961" s="30" t="s">
        <v>72</v>
      </c>
      <c r="E961" s="47" t="s">
        <v>98</v>
      </c>
      <c r="F961" s="47" t="s">
        <v>67</v>
      </c>
      <c r="G961" s="13">
        <f>(C961-VLOOKUP(E961,Riders!$A$2:$C$2000,2,FALSE))/365</f>
        <v>26.339726027397262</v>
      </c>
      <c r="H961" s="47">
        <v>18</v>
      </c>
      <c r="I961" s="47">
        <v>5.63</v>
      </c>
      <c r="J961" s="68">
        <f t="shared" si="34"/>
        <v>5.7660000000000009</v>
      </c>
      <c r="K961" s="68">
        <f t="shared" si="35"/>
        <v>0.13600000000000101</v>
      </c>
      <c r="L961" s="68">
        <v>11.396000000000001</v>
      </c>
      <c r="M961" s="68">
        <f t="shared" si="36"/>
        <v>63.180063180063179</v>
      </c>
    </row>
    <row r="962" spans="1:13" x14ac:dyDescent="0.3">
      <c r="A962" s="30" t="s">
        <v>93</v>
      </c>
      <c r="B962" s="30">
        <v>2017</v>
      </c>
      <c r="C962" s="49">
        <v>43071</v>
      </c>
      <c r="D962" s="30" t="s">
        <v>72</v>
      </c>
      <c r="E962" s="47" t="s">
        <v>704</v>
      </c>
      <c r="F962" s="47" t="s">
        <v>40</v>
      </c>
      <c r="G962" s="13">
        <f>(C962-VLOOKUP(E962,Riders!$A$2:$C$2000,2,FALSE))/365</f>
        <v>26.904109589041095</v>
      </c>
      <c r="H962" s="47">
        <v>19</v>
      </c>
      <c r="I962" s="47">
        <v>5.617</v>
      </c>
      <c r="J962" s="68">
        <f t="shared" si="34"/>
        <v>5.8029999999999999</v>
      </c>
      <c r="K962" s="68">
        <f t="shared" si="35"/>
        <v>0.18599999999999994</v>
      </c>
      <c r="L962" s="68">
        <v>11.42</v>
      </c>
      <c r="M962" s="68">
        <f t="shared" si="36"/>
        <v>63.047285464098074</v>
      </c>
    </row>
    <row r="963" spans="1:13" x14ac:dyDescent="0.3">
      <c r="A963" s="30" t="s">
        <v>93</v>
      </c>
      <c r="B963" s="30">
        <v>2017</v>
      </c>
      <c r="C963" s="49">
        <v>43071</v>
      </c>
      <c r="D963" s="30" t="s">
        <v>72</v>
      </c>
      <c r="E963" s="47" t="s">
        <v>100</v>
      </c>
      <c r="F963" s="47" t="s">
        <v>47</v>
      </c>
      <c r="G963" s="13">
        <f>(C963-VLOOKUP(E963,Riders!$A$2:$C$2000,2,FALSE))/365</f>
        <v>23.802739726027397</v>
      </c>
      <c r="H963" s="47">
        <v>20</v>
      </c>
      <c r="I963" s="47">
        <v>5.6580000000000004</v>
      </c>
      <c r="J963" s="68">
        <f t="shared" si="34"/>
        <v>5.8129999999999997</v>
      </c>
      <c r="K963" s="68">
        <f t="shared" si="35"/>
        <v>0.15499999999999936</v>
      </c>
      <c r="L963" s="68">
        <v>11.471</v>
      </c>
      <c r="M963" s="68">
        <f t="shared" si="36"/>
        <v>62.766977595676053</v>
      </c>
    </row>
    <row r="964" spans="1:13" x14ac:dyDescent="0.3">
      <c r="A964" s="30" t="s">
        <v>93</v>
      </c>
      <c r="B964" s="30">
        <v>2017</v>
      </c>
      <c r="C964" s="49">
        <v>43071</v>
      </c>
      <c r="D964" s="30" t="s">
        <v>72</v>
      </c>
      <c r="E964" s="47" t="s">
        <v>183</v>
      </c>
      <c r="F964" s="47" t="s">
        <v>47</v>
      </c>
      <c r="G964" s="13">
        <f>(C964-VLOOKUP(E964,Riders!$A$2:$C$2000,2,FALSE))/365</f>
        <v>20.82191780821918</v>
      </c>
      <c r="H964" s="47">
        <v>21</v>
      </c>
      <c r="I964" s="47">
        <v>5.6749999999999998</v>
      </c>
      <c r="J964" s="68">
        <f t="shared" si="34"/>
        <v>5.8560000000000008</v>
      </c>
      <c r="K964" s="68">
        <f t="shared" si="35"/>
        <v>0.18100000000000094</v>
      </c>
      <c r="L964" s="68">
        <v>11.531000000000001</v>
      </c>
      <c r="M964" s="68">
        <f t="shared" si="36"/>
        <v>62.440378111178561</v>
      </c>
    </row>
    <row r="965" spans="1:13" x14ac:dyDescent="0.3">
      <c r="A965" s="30" t="s">
        <v>93</v>
      </c>
      <c r="B965" s="30">
        <v>2017</v>
      </c>
      <c r="C965" s="49">
        <v>43071</v>
      </c>
      <c r="D965" s="30" t="s">
        <v>72</v>
      </c>
      <c r="E965" s="47" t="s">
        <v>60</v>
      </c>
      <c r="F965" s="47" t="s">
        <v>61</v>
      </c>
      <c r="G965" s="13">
        <f>(C965-VLOOKUP(E965,Riders!$A$2:$C$2000,2,FALSE))/365</f>
        <v>29.378082191780823</v>
      </c>
      <c r="H965" s="47">
        <v>22</v>
      </c>
      <c r="I965" s="47">
        <v>5.6890000000000001</v>
      </c>
      <c r="J965" s="68">
        <f t="shared" si="34"/>
        <v>5.8490000000000002</v>
      </c>
      <c r="K965" s="68">
        <f t="shared" si="35"/>
        <v>0.16000000000000014</v>
      </c>
      <c r="L965" s="68">
        <v>11.538</v>
      </c>
      <c r="M965" s="68">
        <f t="shared" si="36"/>
        <v>62.402496099843994</v>
      </c>
    </row>
    <row r="966" spans="1:13" x14ac:dyDescent="0.3">
      <c r="A966" s="30" t="s">
        <v>93</v>
      </c>
      <c r="B966" s="30">
        <v>2017</v>
      </c>
      <c r="C966" s="49">
        <v>43071</v>
      </c>
      <c r="D966" s="30" t="s">
        <v>72</v>
      </c>
      <c r="E966" s="47" t="s">
        <v>146</v>
      </c>
      <c r="F966" s="47" t="s">
        <v>56</v>
      </c>
      <c r="G966" s="13">
        <f>(C966-VLOOKUP(E966,Riders!$A$2:$C$2000,2,FALSE))/365</f>
        <v>27.665753424657535</v>
      </c>
      <c r="H966" s="47">
        <v>23</v>
      </c>
      <c r="I966" s="47">
        <v>5.6840000000000002</v>
      </c>
      <c r="J966" s="68">
        <f t="shared" si="34"/>
        <v>5.8679999999999994</v>
      </c>
      <c r="K966" s="68">
        <f t="shared" si="35"/>
        <v>0.18399999999999928</v>
      </c>
      <c r="L966" s="68">
        <v>11.552</v>
      </c>
      <c r="M966" s="68">
        <f t="shared" si="36"/>
        <v>62.326869806094187</v>
      </c>
    </row>
    <row r="967" spans="1:13" x14ac:dyDescent="0.3">
      <c r="A967" s="30" t="s">
        <v>93</v>
      </c>
      <c r="B967" s="30">
        <v>2017</v>
      </c>
      <c r="C967" s="49">
        <v>43071</v>
      </c>
      <c r="D967" s="30" t="s">
        <v>72</v>
      </c>
      <c r="E967" s="47" t="s">
        <v>52</v>
      </c>
      <c r="F967" s="47" t="s">
        <v>53</v>
      </c>
      <c r="G967" s="13">
        <f>(C967-VLOOKUP(E967,Riders!$A$2:$C$2000,2,FALSE))/365</f>
        <v>20.728767123287671</v>
      </c>
      <c r="H967" s="47">
        <v>24</v>
      </c>
      <c r="I967" s="47">
        <v>5.7169999999999996</v>
      </c>
      <c r="J967" s="68">
        <f t="shared" si="34"/>
        <v>5.9290000000000012</v>
      </c>
      <c r="K967" s="68">
        <f t="shared" si="35"/>
        <v>0.21200000000000152</v>
      </c>
      <c r="L967" s="68">
        <v>11.646000000000001</v>
      </c>
      <c r="M967" s="68">
        <f t="shared" si="36"/>
        <v>61.823802163833072</v>
      </c>
    </row>
    <row r="968" spans="1:13" x14ac:dyDescent="0.3">
      <c r="A968" s="30" t="s">
        <v>93</v>
      </c>
      <c r="B968" s="30">
        <v>2017</v>
      </c>
      <c r="C968" s="49">
        <v>43071</v>
      </c>
      <c r="D968" s="30" t="s">
        <v>72</v>
      </c>
      <c r="E968" s="47" t="s">
        <v>630</v>
      </c>
      <c r="F968" s="47" t="s">
        <v>53</v>
      </c>
      <c r="G968" s="13">
        <f>(C968-VLOOKUP(E968,Riders!$A$2:$C$2000,2,FALSE))/365</f>
        <v>20.906849315068492</v>
      </c>
      <c r="H968" s="47">
        <v>25</v>
      </c>
      <c r="I968" s="47">
        <v>5.8120000000000003</v>
      </c>
      <c r="J968" s="68">
        <f t="shared" ref="J968:J999" si="37">IF(I968="","",L968-I968)</f>
        <v>5.8860000000000001</v>
      </c>
      <c r="K968" s="68">
        <f t="shared" ref="K968:K999" si="38">IF(J968="","",J968-I968)</f>
        <v>7.3999999999999844E-2</v>
      </c>
      <c r="L968" s="68">
        <v>11.698</v>
      </c>
      <c r="M968" s="68">
        <f t="shared" ref="M968:M999" si="39">IF(L968="","",3.6*200/L968)</f>
        <v>61.548982732090955</v>
      </c>
    </row>
    <row r="969" spans="1:13" x14ac:dyDescent="0.3">
      <c r="A969" s="30" t="s">
        <v>93</v>
      </c>
      <c r="B969" s="30">
        <v>2017</v>
      </c>
      <c r="C969" s="49">
        <v>43071</v>
      </c>
      <c r="D969" s="30" t="s">
        <v>72</v>
      </c>
      <c r="E969" s="47" t="s">
        <v>185</v>
      </c>
      <c r="F969" s="47" t="s">
        <v>186</v>
      </c>
      <c r="G969" s="13">
        <f>(C969-VLOOKUP(E969,Riders!$A$2:$C$2000,2,FALSE))/365</f>
        <v>22.802739726027397</v>
      </c>
      <c r="H969" s="47">
        <v>26</v>
      </c>
      <c r="I969" s="47">
        <v>5.7809999999999997</v>
      </c>
      <c r="J969" s="68">
        <f t="shared" si="37"/>
        <v>5.9590000000000005</v>
      </c>
      <c r="K969" s="68">
        <f t="shared" si="38"/>
        <v>0.17800000000000082</v>
      </c>
      <c r="L969" s="68">
        <v>11.74</v>
      </c>
      <c r="M969" s="68">
        <f t="shared" si="39"/>
        <v>61.32879045996593</v>
      </c>
    </row>
    <row r="970" spans="1:13" x14ac:dyDescent="0.3">
      <c r="A970" s="30" t="s">
        <v>93</v>
      </c>
      <c r="B970" s="30">
        <v>2017</v>
      </c>
      <c r="C970" s="49">
        <v>43071</v>
      </c>
      <c r="D970" s="30" t="s">
        <v>72</v>
      </c>
      <c r="E970" s="47" t="s">
        <v>699</v>
      </c>
      <c r="F970" s="47" t="s">
        <v>130</v>
      </c>
      <c r="G970" s="13">
        <f>(C970-VLOOKUP(E970,Riders!$A$2:$C$2000,2,FALSE))/365</f>
        <v>21.391780821917809</v>
      </c>
      <c r="H970" s="47">
        <v>27</v>
      </c>
      <c r="I970" s="47">
        <v>5.7960000000000003</v>
      </c>
      <c r="J970" s="68">
        <f t="shared" si="37"/>
        <v>6.0569999999999995</v>
      </c>
      <c r="K970" s="68">
        <f t="shared" si="38"/>
        <v>0.26099999999999923</v>
      </c>
      <c r="L970" s="68">
        <v>11.853</v>
      </c>
      <c r="M970" s="68">
        <f t="shared" si="39"/>
        <v>60.744115413819287</v>
      </c>
    </row>
    <row r="971" spans="1:13" x14ac:dyDescent="0.3">
      <c r="A971" s="30" t="s">
        <v>717</v>
      </c>
      <c r="B971" s="30">
        <v>2017</v>
      </c>
      <c r="C971" s="49">
        <v>43051</v>
      </c>
      <c r="D971" s="30" t="s">
        <v>72</v>
      </c>
      <c r="E971" s="47" t="s">
        <v>703</v>
      </c>
      <c r="F971" s="47" t="s">
        <v>15</v>
      </c>
      <c r="G971" s="13">
        <f>(C971-VLOOKUP(E971,Riders!$A$2:$C$2000,2,FALSE))/365</f>
        <v>27.024657534246575</v>
      </c>
      <c r="H971" s="47">
        <v>1</v>
      </c>
      <c r="I971" s="47">
        <v>5.2850000000000001</v>
      </c>
      <c r="J971" s="68">
        <f t="shared" si="37"/>
        <v>5.3659999999999997</v>
      </c>
      <c r="K971" s="68">
        <f t="shared" si="38"/>
        <v>8.0999999999999517E-2</v>
      </c>
      <c r="L971" s="68">
        <v>10.651</v>
      </c>
      <c r="M971" s="68">
        <f t="shared" si="39"/>
        <v>67.59928645197634</v>
      </c>
    </row>
    <row r="972" spans="1:13" x14ac:dyDescent="0.3">
      <c r="A972" s="30" t="s">
        <v>717</v>
      </c>
      <c r="B972" s="30">
        <v>2017</v>
      </c>
      <c r="C972" s="49">
        <v>43051</v>
      </c>
      <c r="D972" s="30" t="s">
        <v>72</v>
      </c>
      <c r="E972" s="47" t="s">
        <v>34</v>
      </c>
      <c r="F972" s="47" t="s">
        <v>3809</v>
      </c>
      <c r="G972" s="13">
        <f>(C972-VLOOKUP(E972,Riders!$A$2:$C$2000,2,FALSE))/365</f>
        <v>30.279452054794522</v>
      </c>
      <c r="H972" s="47">
        <v>2</v>
      </c>
      <c r="I972" s="47">
        <v>5.3579999999999997</v>
      </c>
      <c r="J972" s="68">
        <f t="shared" si="37"/>
        <v>5.492</v>
      </c>
      <c r="K972" s="68">
        <f t="shared" si="38"/>
        <v>0.13400000000000034</v>
      </c>
      <c r="L972" s="68">
        <v>10.85</v>
      </c>
      <c r="M972" s="68">
        <f t="shared" si="39"/>
        <v>66.359447004608299</v>
      </c>
    </row>
    <row r="973" spans="1:13" x14ac:dyDescent="0.3">
      <c r="A973" s="30" t="s">
        <v>717</v>
      </c>
      <c r="B973" s="30">
        <v>2017</v>
      </c>
      <c r="C973" s="49">
        <v>43051</v>
      </c>
      <c r="D973" s="30" t="s">
        <v>72</v>
      </c>
      <c r="E973" s="47" t="s">
        <v>109</v>
      </c>
      <c r="F973" s="47" t="s">
        <v>118</v>
      </c>
      <c r="G973" s="13">
        <f>(C973-VLOOKUP(E973,Riders!$A$2:$C$2000,2,FALSE))/365</f>
        <v>24.783561643835615</v>
      </c>
      <c r="H973" s="47">
        <v>3</v>
      </c>
      <c r="I973" s="47">
        <v>5.3739999999999997</v>
      </c>
      <c r="J973" s="68">
        <f t="shared" si="37"/>
        <v>5.4840000000000009</v>
      </c>
      <c r="K973" s="68">
        <f t="shared" si="38"/>
        <v>0.11000000000000121</v>
      </c>
      <c r="L973" s="68">
        <v>10.858000000000001</v>
      </c>
      <c r="M973" s="68">
        <f t="shared" si="39"/>
        <v>66.310554429913424</v>
      </c>
    </row>
    <row r="974" spans="1:13" x14ac:dyDescent="0.3">
      <c r="A974" s="30" t="s">
        <v>717</v>
      </c>
      <c r="B974" s="30">
        <v>2017</v>
      </c>
      <c r="C974" s="49">
        <v>43051</v>
      </c>
      <c r="D974" s="30" t="s">
        <v>72</v>
      </c>
      <c r="E974" s="47" t="s">
        <v>111</v>
      </c>
      <c r="F974" s="47" t="s">
        <v>118</v>
      </c>
      <c r="G974" s="13">
        <f>(C974-VLOOKUP(E974,Riders!$A$2:$C$2000,2,FALSE))/365</f>
        <v>23.063013698630137</v>
      </c>
      <c r="H974" s="47">
        <v>4</v>
      </c>
      <c r="I974" s="47">
        <v>5.3819999999999997</v>
      </c>
      <c r="J974" s="68">
        <f t="shared" si="37"/>
        <v>5.5449999999999999</v>
      </c>
      <c r="K974" s="68">
        <f t="shared" si="38"/>
        <v>0.16300000000000026</v>
      </c>
      <c r="L974" s="68">
        <v>10.927</v>
      </c>
      <c r="M974" s="68">
        <f t="shared" si="39"/>
        <v>65.891827583051153</v>
      </c>
    </row>
    <row r="975" spans="1:13" x14ac:dyDescent="0.3">
      <c r="A975" s="30" t="s">
        <v>717</v>
      </c>
      <c r="B975" s="30">
        <v>2017</v>
      </c>
      <c r="C975" s="49">
        <v>43051</v>
      </c>
      <c r="D975" s="30" t="s">
        <v>72</v>
      </c>
      <c r="E975" s="47" t="s">
        <v>77</v>
      </c>
      <c r="F975" s="47" t="s">
        <v>19</v>
      </c>
      <c r="G975" s="13">
        <f>(C975-VLOOKUP(E975,Riders!$A$2:$C$2000,2,FALSE))/365</f>
        <v>26.506849315068493</v>
      </c>
      <c r="H975" s="47">
        <v>5</v>
      </c>
      <c r="I975" s="47">
        <v>5.4039999999999999</v>
      </c>
      <c r="J975" s="68">
        <f t="shared" si="37"/>
        <v>5.5310000000000006</v>
      </c>
      <c r="K975" s="68">
        <f t="shared" si="38"/>
        <v>0.12700000000000067</v>
      </c>
      <c r="L975" s="68">
        <v>10.935</v>
      </c>
      <c r="M975" s="68">
        <f t="shared" si="39"/>
        <v>65.843621399176953</v>
      </c>
    </row>
    <row r="976" spans="1:13" x14ac:dyDescent="0.3">
      <c r="A976" s="30" t="s">
        <v>717</v>
      </c>
      <c r="B976" s="30">
        <v>2017</v>
      </c>
      <c r="C976" s="49">
        <v>43051</v>
      </c>
      <c r="D976" s="30" t="s">
        <v>72</v>
      </c>
      <c r="E976" s="47" t="s">
        <v>121</v>
      </c>
      <c r="F976" s="47" t="s">
        <v>120</v>
      </c>
      <c r="G976" s="13">
        <f>(C976-VLOOKUP(E976,Riders!$A$2:$C$2000,2,FALSE))/365</f>
        <v>21.69041095890411</v>
      </c>
      <c r="H976" s="47">
        <v>6</v>
      </c>
      <c r="I976" s="47">
        <v>5.4059999999999997</v>
      </c>
      <c r="J976" s="68">
        <f t="shared" si="37"/>
        <v>5.5780000000000003</v>
      </c>
      <c r="K976" s="68">
        <f t="shared" si="38"/>
        <v>0.1720000000000006</v>
      </c>
      <c r="L976" s="68">
        <v>10.984</v>
      </c>
      <c r="M976" s="68">
        <f t="shared" si="39"/>
        <v>65.549890750182087</v>
      </c>
    </row>
    <row r="977" spans="1:13" x14ac:dyDescent="0.3">
      <c r="A977" s="30" t="s">
        <v>717</v>
      </c>
      <c r="B977" s="30">
        <v>2017</v>
      </c>
      <c r="C977" s="49">
        <v>43051</v>
      </c>
      <c r="D977" s="30" t="s">
        <v>72</v>
      </c>
      <c r="E977" s="47" t="s">
        <v>184</v>
      </c>
      <c r="F977" s="47" t="s">
        <v>19</v>
      </c>
      <c r="G977" s="13">
        <f>(C977-VLOOKUP(E977,Riders!$A$2:$C$2000,2,FALSE))/365</f>
        <v>23.391780821917809</v>
      </c>
      <c r="H977" s="47">
        <v>7</v>
      </c>
      <c r="I977" s="47">
        <v>5.41</v>
      </c>
      <c r="J977" s="68">
        <f t="shared" si="37"/>
        <v>5.59</v>
      </c>
      <c r="K977" s="68">
        <f t="shared" si="38"/>
        <v>0.17999999999999972</v>
      </c>
      <c r="L977" s="68">
        <v>11</v>
      </c>
      <c r="M977" s="68">
        <f t="shared" si="39"/>
        <v>65.454545454545453</v>
      </c>
    </row>
    <row r="978" spans="1:13" x14ac:dyDescent="0.3">
      <c r="A978" s="30" t="s">
        <v>717</v>
      </c>
      <c r="B978" s="30">
        <v>2017</v>
      </c>
      <c r="C978" s="49">
        <v>43051</v>
      </c>
      <c r="D978" s="30" t="s">
        <v>72</v>
      </c>
      <c r="E978" s="47" t="s">
        <v>30</v>
      </c>
      <c r="F978" s="47" t="s">
        <v>31</v>
      </c>
      <c r="G978" s="13">
        <f>(C978-VLOOKUP(E978,Riders!$A$2:$C$2000,2,FALSE))/365</f>
        <v>21.572602739726026</v>
      </c>
      <c r="H978" s="47">
        <v>8</v>
      </c>
      <c r="I978" s="47">
        <v>5.4729999999999999</v>
      </c>
      <c r="J978" s="68">
        <f t="shared" si="37"/>
        <v>5.6000000000000005</v>
      </c>
      <c r="K978" s="68">
        <f t="shared" si="38"/>
        <v>0.12700000000000067</v>
      </c>
      <c r="L978" s="68">
        <v>11.073</v>
      </c>
      <c r="M978" s="68">
        <f t="shared" si="39"/>
        <v>65.023028989433755</v>
      </c>
    </row>
    <row r="979" spans="1:13" x14ac:dyDescent="0.3">
      <c r="A979" s="30" t="s">
        <v>717</v>
      </c>
      <c r="B979" s="30">
        <v>2017</v>
      </c>
      <c r="C979" s="49">
        <v>43051</v>
      </c>
      <c r="D979" s="30" t="s">
        <v>72</v>
      </c>
      <c r="E979" s="47" t="s">
        <v>691</v>
      </c>
      <c r="F979" s="47" t="s">
        <v>38</v>
      </c>
      <c r="G979" s="139">
        <f>(C979-VLOOKUP(E979,Riders!$A$2:$C$2000,2,FALSE))/365</f>
        <v>19.07123287671233</v>
      </c>
      <c r="H979" s="47">
        <v>9</v>
      </c>
      <c r="I979" s="47">
        <v>5.5010000000000003</v>
      </c>
      <c r="J979" s="68">
        <f t="shared" si="37"/>
        <v>5.6420000000000003</v>
      </c>
      <c r="K979" s="68">
        <f t="shared" si="38"/>
        <v>0.14100000000000001</v>
      </c>
      <c r="L979" s="68">
        <v>11.143000000000001</v>
      </c>
      <c r="M979" s="68">
        <f t="shared" si="39"/>
        <v>64.614556223638161</v>
      </c>
    </row>
    <row r="980" spans="1:13" x14ac:dyDescent="0.3">
      <c r="A980" s="30" t="s">
        <v>717</v>
      </c>
      <c r="B980" s="30">
        <v>2017</v>
      </c>
      <c r="C980" s="49">
        <v>43051</v>
      </c>
      <c r="D980" s="30" t="s">
        <v>72</v>
      </c>
      <c r="E980" s="47" t="s">
        <v>75</v>
      </c>
      <c r="F980" s="47" t="s">
        <v>178</v>
      </c>
      <c r="G980" s="139">
        <f>(C980-VLOOKUP(E980,Riders!$A$2:$C$2000,2,FALSE))/365</f>
        <v>18.676712328767124</v>
      </c>
      <c r="H980" s="47">
        <v>10</v>
      </c>
      <c r="I980" s="47">
        <v>5.476</v>
      </c>
      <c r="J980" s="68">
        <f t="shared" si="37"/>
        <v>5.6700000000000008</v>
      </c>
      <c r="K980" s="68">
        <f t="shared" si="38"/>
        <v>0.19400000000000084</v>
      </c>
      <c r="L980" s="68">
        <v>11.146000000000001</v>
      </c>
      <c r="M980" s="68">
        <f t="shared" si="39"/>
        <v>64.597164902207069</v>
      </c>
    </row>
    <row r="981" spans="1:13" x14ac:dyDescent="0.3">
      <c r="A981" s="30" t="s">
        <v>717</v>
      </c>
      <c r="B981" s="30">
        <v>2017</v>
      </c>
      <c r="C981" s="49">
        <v>43051</v>
      </c>
      <c r="D981" s="30" t="s">
        <v>72</v>
      </c>
      <c r="E981" s="47" t="s">
        <v>82</v>
      </c>
      <c r="F981" s="47" t="s">
        <v>67</v>
      </c>
      <c r="G981" s="139">
        <f>(C981-VLOOKUP(E981,Riders!$A$2:$C$2000,2,FALSE))/365</f>
        <v>25.202739726027396</v>
      </c>
      <c r="H981" s="47">
        <v>11</v>
      </c>
      <c r="I981" s="47">
        <v>5.4859999999999998</v>
      </c>
      <c r="J981" s="68">
        <f t="shared" si="37"/>
        <v>5.6730000000000009</v>
      </c>
      <c r="K981" s="68">
        <f t="shared" si="38"/>
        <v>0.18700000000000117</v>
      </c>
      <c r="L981" s="68">
        <v>11.159000000000001</v>
      </c>
      <c r="M981" s="68">
        <f t="shared" si="39"/>
        <v>64.521910565462846</v>
      </c>
    </row>
    <row r="982" spans="1:13" x14ac:dyDescent="0.3">
      <c r="A982" s="30" t="s">
        <v>717</v>
      </c>
      <c r="B982" s="30">
        <v>2017</v>
      </c>
      <c r="C982" s="49">
        <v>43051</v>
      </c>
      <c r="D982" s="30" t="s">
        <v>72</v>
      </c>
      <c r="E982" s="47" t="s">
        <v>139</v>
      </c>
      <c r="F982" s="47" t="s">
        <v>61</v>
      </c>
      <c r="G982" s="139">
        <f>(C982-VLOOKUP(E982,Riders!$A$2:$C$2000,2,FALSE))/365</f>
        <v>25.424657534246574</v>
      </c>
      <c r="H982" s="47">
        <v>12</v>
      </c>
      <c r="I982" s="47">
        <v>5.516</v>
      </c>
      <c r="J982" s="68">
        <f t="shared" si="37"/>
        <v>5.6509999999999998</v>
      </c>
      <c r="K982" s="68">
        <f t="shared" si="38"/>
        <v>0.13499999999999979</v>
      </c>
      <c r="L982" s="68">
        <v>11.167</v>
      </c>
      <c r="M982" s="68">
        <f t="shared" si="39"/>
        <v>64.475687292916632</v>
      </c>
    </row>
    <row r="983" spans="1:13" x14ac:dyDescent="0.3">
      <c r="A983" s="30" t="s">
        <v>717</v>
      </c>
      <c r="B983" s="30">
        <v>2017</v>
      </c>
      <c r="C983" s="49">
        <v>43051</v>
      </c>
      <c r="D983" s="30" t="s">
        <v>72</v>
      </c>
      <c r="E983" s="47" t="s">
        <v>119</v>
      </c>
      <c r="F983" s="47" t="s">
        <v>120</v>
      </c>
      <c r="G983" s="139" t="e">
        <f>(C983-VLOOKUP(E983,Riders!$A$2:$C$2000,2,FALSE))/365</f>
        <v>#N/A</v>
      </c>
      <c r="H983" s="47">
        <v>13</v>
      </c>
      <c r="I983" s="47">
        <v>5.508</v>
      </c>
      <c r="J983" s="68">
        <f t="shared" si="37"/>
        <v>5.6719999999999997</v>
      </c>
      <c r="K983" s="68">
        <f t="shared" si="38"/>
        <v>0.1639999999999997</v>
      </c>
      <c r="L983" s="68">
        <v>11.18</v>
      </c>
      <c r="M983" s="68">
        <f t="shared" si="39"/>
        <v>64.400715563506267</v>
      </c>
    </row>
    <row r="984" spans="1:13" x14ac:dyDescent="0.3">
      <c r="A984" s="30" t="s">
        <v>717</v>
      </c>
      <c r="B984" s="30">
        <v>2017</v>
      </c>
      <c r="C984" s="49">
        <v>43051</v>
      </c>
      <c r="D984" s="30" t="s">
        <v>72</v>
      </c>
      <c r="E984" s="47" t="s">
        <v>50</v>
      </c>
      <c r="F984" s="47" t="s">
        <v>51</v>
      </c>
      <c r="G984" s="139">
        <f>(C984-VLOOKUP(E984,Riders!$A$2:$C$2000,2,FALSE))/365</f>
        <v>21.101369863013698</v>
      </c>
      <c r="H984" s="47">
        <v>14</v>
      </c>
      <c r="I984" s="47">
        <v>5.5620000000000003</v>
      </c>
      <c r="J984" s="68">
        <f t="shared" si="37"/>
        <v>5.6599999999999993</v>
      </c>
      <c r="K984" s="68">
        <f t="shared" si="38"/>
        <v>9.7999999999998977E-2</v>
      </c>
      <c r="L984" s="68">
        <v>11.222</v>
      </c>
      <c r="M984" s="68">
        <f t="shared" si="39"/>
        <v>64.159686330422389</v>
      </c>
    </row>
    <row r="985" spans="1:13" x14ac:dyDescent="0.3">
      <c r="A985" s="30" t="s">
        <v>717</v>
      </c>
      <c r="B985" s="30">
        <v>2017</v>
      </c>
      <c r="C985" s="49">
        <v>43051</v>
      </c>
      <c r="D985" s="30" t="s">
        <v>72</v>
      </c>
      <c r="E985" s="47" t="s">
        <v>403</v>
      </c>
      <c r="F985" s="47" t="s">
        <v>15</v>
      </c>
      <c r="G985" s="139">
        <f>(C985-VLOOKUP(E985,Riders!$A$2:$C$2000,2,FALSE))/365</f>
        <v>30.947945205479453</v>
      </c>
      <c r="H985" s="47">
        <v>15</v>
      </c>
      <c r="I985" s="47">
        <v>5.5510000000000002</v>
      </c>
      <c r="J985" s="68">
        <f t="shared" si="37"/>
        <v>5.6769999999999996</v>
      </c>
      <c r="K985" s="68">
        <f t="shared" si="38"/>
        <v>0.12599999999999945</v>
      </c>
      <c r="L985" s="68">
        <v>11.228</v>
      </c>
      <c r="M985" s="68">
        <f t="shared" si="39"/>
        <v>64.125400783754898</v>
      </c>
    </row>
    <row r="986" spans="1:13" x14ac:dyDescent="0.3">
      <c r="A986" s="30" t="s">
        <v>717</v>
      </c>
      <c r="B986" s="30">
        <v>2017</v>
      </c>
      <c r="C986" s="49">
        <v>43051</v>
      </c>
      <c r="D986" s="30" t="s">
        <v>72</v>
      </c>
      <c r="E986" s="47" t="s">
        <v>133</v>
      </c>
      <c r="F986" s="47" t="s">
        <v>25</v>
      </c>
      <c r="G986" s="139">
        <f>(C986-VLOOKUP(E986,Riders!$A$2:$C$2000,2,FALSE))/365</f>
        <v>24.8</v>
      </c>
      <c r="H986" s="47">
        <v>16</v>
      </c>
      <c r="I986" s="47">
        <v>5.5869999999999997</v>
      </c>
      <c r="J986" s="68">
        <f t="shared" si="37"/>
        <v>5.6850000000000005</v>
      </c>
      <c r="K986" s="68">
        <f t="shared" si="38"/>
        <v>9.8000000000000753E-2</v>
      </c>
      <c r="L986" s="68">
        <v>11.272</v>
      </c>
      <c r="M986" s="68">
        <f t="shared" si="39"/>
        <v>63.875088715400992</v>
      </c>
    </row>
    <row r="987" spans="1:13" x14ac:dyDescent="0.3">
      <c r="A987" s="30" t="s">
        <v>717</v>
      </c>
      <c r="B987" s="30">
        <v>2017</v>
      </c>
      <c r="C987" s="49">
        <v>43051</v>
      </c>
      <c r="D987" s="30" t="s">
        <v>72</v>
      </c>
      <c r="E987" s="47" t="s">
        <v>702</v>
      </c>
      <c r="F987" s="47" t="s">
        <v>105</v>
      </c>
      <c r="G987" s="139">
        <f>(C987-VLOOKUP(E987,Riders!$A$2:$C$2000,2,FALSE))/365</f>
        <v>29.221917808219178</v>
      </c>
      <c r="H987" s="47">
        <v>17</v>
      </c>
      <c r="I987" s="47">
        <v>5.5510000000000002</v>
      </c>
      <c r="J987" s="68">
        <f t="shared" si="37"/>
        <v>5.7270000000000003</v>
      </c>
      <c r="K987" s="68">
        <f t="shared" si="38"/>
        <v>0.17600000000000016</v>
      </c>
      <c r="L987" s="68">
        <v>11.278</v>
      </c>
      <c r="M987" s="68">
        <f t="shared" si="39"/>
        <v>63.841106579180703</v>
      </c>
    </row>
    <row r="988" spans="1:13" x14ac:dyDescent="0.3">
      <c r="A988" s="30" t="s">
        <v>717</v>
      </c>
      <c r="B988" s="30">
        <v>2017</v>
      </c>
      <c r="C988" s="49">
        <v>43051</v>
      </c>
      <c r="D988" s="30" t="s">
        <v>72</v>
      </c>
      <c r="E988" s="47" t="s">
        <v>43</v>
      </c>
      <c r="F988" s="47" t="s">
        <v>44</v>
      </c>
      <c r="G988" s="139">
        <f>(C988-VLOOKUP(E988,Riders!$A$2:$C$2000,2,FALSE))/365</f>
        <v>24.980821917808218</v>
      </c>
      <c r="H988" s="47">
        <v>18</v>
      </c>
      <c r="I988" s="47">
        <v>5.5720000000000001</v>
      </c>
      <c r="J988" s="68">
        <f t="shared" si="37"/>
        <v>5.7169999999999996</v>
      </c>
      <c r="K988" s="68">
        <f t="shared" si="38"/>
        <v>0.14499999999999957</v>
      </c>
      <c r="L988" s="68">
        <v>11.289</v>
      </c>
      <c r="M988" s="68">
        <f t="shared" si="39"/>
        <v>63.778899813978214</v>
      </c>
    </row>
    <row r="989" spans="1:13" x14ac:dyDescent="0.3">
      <c r="A989" s="30" t="s">
        <v>717</v>
      </c>
      <c r="B989" s="30">
        <v>2017</v>
      </c>
      <c r="C989" s="49">
        <v>43051</v>
      </c>
      <c r="D989" s="30" t="s">
        <v>72</v>
      </c>
      <c r="E989" s="47" t="s">
        <v>704</v>
      </c>
      <c r="F989" s="47" t="s">
        <v>40</v>
      </c>
      <c r="G989" s="139">
        <f>(C989-VLOOKUP(E989,Riders!$A$2:$C$2000,2,FALSE))/365</f>
        <v>26.849315068493151</v>
      </c>
      <c r="H989" s="47">
        <v>19</v>
      </c>
      <c r="I989" s="47">
        <v>5.5880000000000001</v>
      </c>
      <c r="J989" s="68">
        <f t="shared" si="37"/>
        <v>5.7109999999999994</v>
      </c>
      <c r="K989" s="68">
        <f t="shared" si="38"/>
        <v>0.12299999999999933</v>
      </c>
      <c r="L989" s="68">
        <v>11.298999999999999</v>
      </c>
      <c r="M989" s="68">
        <f t="shared" si="39"/>
        <v>63.722453314452608</v>
      </c>
    </row>
    <row r="990" spans="1:13" x14ac:dyDescent="0.3">
      <c r="A990" s="30" t="s">
        <v>717</v>
      </c>
      <c r="B990" s="30">
        <v>2017</v>
      </c>
      <c r="C990" s="49">
        <v>43051</v>
      </c>
      <c r="D990" s="30" t="s">
        <v>72</v>
      </c>
      <c r="E990" s="47" t="s">
        <v>694</v>
      </c>
      <c r="F990" s="47" t="s">
        <v>29</v>
      </c>
      <c r="G990" s="139">
        <f>(C990-VLOOKUP(E990,Riders!$A$2:$C$2000,2,FALSE))/365</f>
        <v>19.739726027397261</v>
      </c>
      <c r="H990" s="47">
        <v>20</v>
      </c>
      <c r="I990" s="47">
        <v>5.5780000000000003</v>
      </c>
      <c r="J990" s="68">
        <f t="shared" si="37"/>
        <v>5.7299999999999995</v>
      </c>
      <c r="K990" s="68">
        <f t="shared" si="38"/>
        <v>0.15199999999999925</v>
      </c>
      <c r="L990" s="68">
        <v>11.308</v>
      </c>
      <c r="M990" s="68">
        <f t="shared" si="39"/>
        <v>63.671736823487798</v>
      </c>
    </row>
    <row r="991" spans="1:13" x14ac:dyDescent="0.3">
      <c r="A991" s="30" t="s">
        <v>717</v>
      </c>
      <c r="B991" s="30">
        <v>2017</v>
      </c>
      <c r="C991" s="49">
        <v>43051</v>
      </c>
      <c r="D991" s="30" t="s">
        <v>72</v>
      </c>
      <c r="E991" s="47" t="s">
        <v>690</v>
      </c>
      <c r="F991" s="47" t="s">
        <v>17</v>
      </c>
      <c r="G991" s="139">
        <f>(C991-VLOOKUP(E991,Riders!$A$2:$C$2000,2,FALSE))/365</f>
        <v>29.635616438356163</v>
      </c>
      <c r="H991" s="47">
        <v>21</v>
      </c>
      <c r="I991" s="47">
        <v>5.5709999999999997</v>
      </c>
      <c r="J991" s="68">
        <f t="shared" si="37"/>
        <v>5.7590000000000003</v>
      </c>
      <c r="K991" s="68">
        <f t="shared" si="38"/>
        <v>0.18800000000000061</v>
      </c>
      <c r="L991" s="68">
        <v>11.33</v>
      </c>
      <c r="M991" s="68">
        <f t="shared" si="39"/>
        <v>63.548102383053838</v>
      </c>
    </row>
    <row r="992" spans="1:13" x14ac:dyDescent="0.3">
      <c r="A992" s="30" t="s">
        <v>717</v>
      </c>
      <c r="B992" s="30">
        <v>2017</v>
      </c>
      <c r="C992" s="49">
        <v>43051</v>
      </c>
      <c r="D992" s="30" t="s">
        <v>72</v>
      </c>
      <c r="E992" s="47" t="s">
        <v>183</v>
      </c>
      <c r="F992" s="47" t="s">
        <v>47</v>
      </c>
      <c r="G992" s="139">
        <f>(C992-VLOOKUP(E992,Riders!$A$2:$C$2000,2,FALSE))/365</f>
        <v>20.767123287671232</v>
      </c>
      <c r="H992" s="47">
        <v>22</v>
      </c>
      <c r="I992" s="47">
        <v>5.6159999999999997</v>
      </c>
      <c r="J992" s="68">
        <f t="shared" si="37"/>
        <v>5.7590000000000003</v>
      </c>
      <c r="K992" s="68">
        <f t="shared" si="38"/>
        <v>0.14300000000000068</v>
      </c>
      <c r="L992" s="68">
        <v>11.375</v>
      </c>
      <c r="M992" s="68">
        <f t="shared" si="39"/>
        <v>63.296703296703299</v>
      </c>
    </row>
    <row r="993" spans="1:13" x14ac:dyDescent="0.3">
      <c r="A993" s="30" t="s">
        <v>717</v>
      </c>
      <c r="B993" s="30">
        <v>2017</v>
      </c>
      <c r="C993" s="49">
        <v>43051</v>
      </c>
      <c r="D993" s="30" t="s">
        <v>72</v>
      </c>
      <c r="E993" s="47" t="s">
        <v>137</v>
      </c>
      <c r="F993" s="47" t="s">
        <v>29</v>
      </c>
      <c r="G993" s="139">
        <f>(C993-VLOOKUP(E993,Riders!$A$2:$C$2000,2,FALSE))/365</f>
        <v>20.484931506849314</v>
      </c>
      <c r="H993" s="47">
        <v>23</v>
      </c>
      <c r="I993" s="47">
        <v>5.6150000000000002</v>
      </c>
      <c r="J993" s="68">
        <f t="shared" si="37"/>
        <v>5.77</v>
      </c>
      <c r="K993" s="68">
        <f t="shared" si="38"/>
        <v>0.15499999999999936</v>
      </c>
      <c r="L993" s="68">
        <v>11.385</v>
      </c>
      <c r="M993" s="68">
        <f t="shared" si="39"/>
        <v>63.241106719367593</v>
      </c>
    </row>
    <row r="994" spans="1:13" x14ac:dyDescent="0.3">
      <c r="A994" s="30" t="s">
        <v>717</v>
      </c>
      <c r="B994" s="30">
        <v>2017</v>
      </c>
      <c r="C994" s="49">
        <v>43051</v>
      </c>
      <c r="D994" s="30" t="s">
        <v>72</v>
      </c>
      <c r="E994" s="47" t="s">
        <v>98</v>
      </c>
      <c r="F994" s="47" t="s">
        <v>67</v>
      </c>
      <c r="G994" s="139">
        <f>(C994-VLOOKUP(E994,Riders!$A$2:$C$2000,2,FALSE))/365</f>
        <v>26.284931506849315</v>
      </c>
      <c r="H994" s="47">
        <v>24</v>
      </c>
      <c r="I994" s="47">
        <v>5.6459999999999999</v>
      </c>
      <c r="J994" s="68">
        <f t="shared" si="37"/>
        <v>5.8039999999999994</v>
      </c>
      <c r="K994" s="68">
        <f t="shared" si="38"/>
        <v>0.15799999999999947</v>
      </c>
      <c r="L994" s="68">
        <v>11.45</v>
      </c>
      <c r="M994" s="68">
        <f t="shared" si="39"/>
        <v>62.882096069869</v>
      </c>
    </row>
    <row r="995" spans="1:13" x14ac:dyDescent="0.3">
      <c r="A995" s="30" t="s">
        <v>717</v>
      </c>
      <c r="B995" s="30">
        <v>2017</v>
      </c>
      <c r="C995" s="49">
        <v>43051</v>
      </c>
      <c r="D995" s="30" t="s">
        <v>72</v>
      </c>
      <c r="E995" s="47" t="s">
        <v>39</v>
      </c>
      <c r="F995" s="47" t="s">
        <v>40</v>
      </c>
      <c r="G995" s="139">
        <f>(C995-VLOOKUP(E995,Riders!$A$2:$C$2000,2,FALSE))/365</f>
        <v>23.254794520547946</v>
      </c>
      <c r="H995" s="47">
        <v>25</v>
      </c>
      <c r="I995" s="47">
        <v>5.6509999999999998</v>
      </c>
      <c r="J995" s="68">
        <f t="shared" si="37"/>
        <v>5.8079999999999998</v>
      </c>
      <c r="K995" s="68">
        <f t="shared" si="38"/>
        <v>0.15700000000000003</v>
      </c>
      <c r="L995" s="68">
        <v>11.459</v>
      </c>
      <c r="M995" s="68">
        <f t="shared" si="39"/>
        <v>62.832707915175845</v>
      </c>
    </row>
    <row r="996" spans="1:13" x14ac:dyDescent="0.3">
      <c r="A996" s="30" t="s">
        <v>717</v>
      </c>
      <c r="B996" s="30">
        <v>2017</v>
      </c>
      <c r="C996" s="49">
        <v>43051</v>
      </c>
      <c r="D996" s="30" t="s">
        <v>72</v>
      </c>
      <c r="E996" s="47" t="s">
        <v>60</v>
      </c>
      <c r="F996" s="47" t="s">
        <v>61</v>
      </c>
      <c r="G996" s="139">
        <f>(C996-VLOOKUP(E996,Riders!$A$2:$C$2000,2,FALSE))/365</f>
        <v>29.323287671232876</v>
      </c>
      <c r="H996" s="47">
        <v>26</v>
      </c>
      <c r="I996" s="47">
        <v>5.633</v>
      </c>
      <c r="J996" s="68">
        <f t="shared" si="37"/>
        <v>5.8549999999999995</v>
      </c>
      <c r="K996" s="68">
        <f t="shared" si="38"/>
        <v>0.22199999999999953</v>
      </c>
      <c r="L996" s="68">
        <v>11.488</v>
      </c>
      <c r="M996" s="68">
        <f t="shared" si="39"/>
        <v>62.674094707520894</v>
      </c>
    </row>
    <row r="997" spans="1:13" x14ac:dyDescent="0.3">
      <c r="A997" s="30" t="s">
        <v>717</v>
      </c>
      <c r="B997" s="30">
        <v>2017</v>
      </c>
      <c r="C997" s="49">
        <v>43051</v>
      </c>
      <c r="D997" s="30" t="s">
        <v>72</v>
      </c>
      <c r="E997" s="47" t="s">
        <v>146</v>
      </c>
      <c r="F997" s="47" t="s">
        <v>56</v>
      </c>
      <c r="G997" s="139">
        <f>(C997-VLOOKUP(E997,Riders!$A$2:$C$2000,2,FALSE))/365</f>
        <v>27.610958904109587</v>
      </c>
      <c r="H997" s="47">
        <v>27</v>
      </c>
      <c r="I997" s="47">
        <v>5.6760000000000002</v>
      </c>
      <c r="J997" s="68">
        <f t="shared" si="37"/>
        <v>5.8710000000000004</v>
      </c>
      <c r="K997" s="68">
        <f t="shared" si="38"/>
        <v>0.19500000000000028</v>
      </c>
      <c r="L997" s="68">
        <v>11.547000000000001</v>
      </c>
      <c r="M997" s="68">
        <f t="shared" si="39"/>
        <v>62.353858144972719</v>
      </c>
    </row>
    <row r="998" spans="1:13" x14ac:dyDescent="0.3">
      <c r="A998" s="30" t="s">
        <v>717</v>
      </c>
      <c r="B998" s="30">
        <v>2017</v>
      </c>
      <c r="C998" s="49">
        <v>43051</v>
      </c>
      <c r="D998" s="30" t="s">
        <v>72</v>
      </c>
      <c r="E998" s="47" t="s">
        <v>100</v>
      </c>
      <c r="F998" s="47" t="s">
        <v>47</v>
      </c>
      <c r="G998" s="139">
        <f>(C998-VLOOKUP(E998,Riders!$A$2:$C$2000,2,FALSE))/365</f>
        <v>23.747945205479454</v>
      </c>
      <c r="H998" s="47">
        <v>28</v>
      </c>
      <c r="I998" s="47">
        <v>5.69</v>
      </c>
      <c r="J998" s="68">
        <f t="shared" si="37"/>
        <v>5.8639999999999999</v>
      </c>
      <c r="K998" s="68">
        <f t="shared" si="38"/>
        <v>0.17399999999999949</v>
      </c>
      <c r="L998" s="68">
        <v>11.554</v>
      </c>
      <c r="M998" s="68">
        <f t="shared" si="39"/>
        <v>62.316081010905314</v>
      </c>
    </row>
    <row r="999" spans="1:13" x14ac:dyDescent="0.3">
      <c r="A999" s="30" t="s">
        <v>717</v>
      </c>
      <c r="B999" s="30">
        <v>2017</v>
      </c>
      <c r="C999" s="49">
        <v>43051</v>
      </c>
      <c r="D999" s="30" t="s">
        <v>72</v>
      </c>
      <c r="E999" s="47" t="s">
        <v>54</v>
      </c>
      <c r="F999" s="47" t="s">
        <v>44</v>
      </c>
      <c r="G999" s="139">
        <f>(C999-VLOOKUP(E999,Riders!$A$2:$C$2000,2,FALSE))/365</f>
        <v>20.386301369863013</v>
      </c>
      <c r="H999" s="47">
        <v>29</v>
      </c>
      <c r="I999" s="47">
        <v>5.7089999999999996</v>
      </c>
      <c r="J999" s="68">
        <f t="shared" si="37"/>
        <v>5.886000000000001</v>
      </c>
      <c r="K999" s="68">
        <f t="shared" si="38"/>
        <v>0.17700000000000138</v>
      </c>
      <c r="L999" s="68">
        <v>11.595000000000001</v>
      </c>
      <c r="M999" s="68">
        <f t="shared" si="39"/>
        <v>62.095730918499349</v>
      </c>
    </row>
    <row r="1000" spans="1:13" x14ac:dyDescent="0.3">
      <c r="A1000" s="30" t="s">
        <v>717</v>
      </c>
      <c r="B1000" s="30">
        <v>2017</v>
      </c>
      <c r="C1000" s="49">
        <v>43051</v>
      </c>
      <c r="D1000" s="30" t="s">
        <v>72</v>
      </c>
      <c r="E1000" s="47" t="s">
        <v>185</v>
      </c>
      <c r="F1000" s="47" t="s">
        <v>186</v>
      </c>
      <c r="G1000" s="139">
        <f>(C1000-VLOOKUP(E1000,Riders!$A$2:$C$2000,2,FALSE))/365</f>
        <v>22.747945205479454</v>
      </c>
      <c r="H1000" s="47">
        <v>30</v>
      </c>
      <c r="I1000" s="47">
        <v>5.8019999999999996</v>
      </c>
      <c r="J1000" s="68">
        <f t="shared" ref="J1000:J1031" si="40">IF(I1000="","",L1000-I1000)</f>
        <v>5.9580000000000002</v>
      </c>
      <c r="K1000" s="68">
        <f t="shared" ref="K1000:K1031" si="41">IF(J1000="","",J1000-I1000)</f>
        <v>0.15600000000000058</v>
      </c>
      <c r="L1000" s="68">
        <v>11.76</v>
      </c>
      <c r="M1000" s="68">
        <f t="shared" ref="M1000:M1031" si="42">IF(L1000="","",3.6*200/L1000)</f>
        <v>61.224489795918366</v>
      </c>
    </row>
    <row r="1001" spans="1:13" x14ac:dyDescent="0.3">
      <c r="A1001" s="30" t="s">
        <v>717</v>
      </c>
      <c r="B1001" s="30">
        <v>2017</v>
      </c>
      <c r="C1001" s="49">
        <v>43051</v>
      </c>
      <c r="D1001" s="30" t="s">
        <v>72</v>
      </c>
      <c r="E1001" s="47" t="s">
        <v>699</v>
      </c>
      <c r="F1001" s="47" t="s">
        <v>130</v>
      </c>
      <c r="G1001" s="139">
        <f>(C1001-VLOOKUP(E1001,Riders!$A$2:$C$2000,2,FALSE))/365</f>
        <v>21.336986301369862</v>
      </c>
      <c r="H1001" s="47">
        <v>31</v>
      </c>
      <c r="I1001" s="47">
        <v>5.7889999999999997</v>
      </c>
      <c r="J1001" s="68">
        <f t="shared" si="40"/>
        <v>6.0180000000000007</v>
      </c>
      <c r="K1001" s="68">
        <f t="shared" si="41"/>
        <v>0.22900000000000098</v>
      </c>
      <c r="L1001" s="68">
        <v>11.807</v>
      </c>
      <c r="M1001" s="68">
        <f t="shared" si="42"/>
        <v>60.980774117049208</v>
      </c>
    </row>
    <row r="1002" spans="1:13" x14ac:dyDescent="0.3">
      <c r="A1002" s="30" t="s">
        <v>717</v>
      </c>
      <c r="B1002" s="30">
        <v>2017</v>
      </c>
      <c r="C1002" s="49">
        <v>43051</v>
      </c>
      <c r="D1002" s="30" t="s">
        <v>72</v>
      </c>
      <c r="E1002" s="47" t="s">
        <v>180</v>
      </c>
      <c r="F1002" s="47" t="s">
        <v>65</v>
      </c>
      <c r="G1002" s="139">
        <f>(C1002-VLOOKUP(E1002,Riders!$A$2:$C$2000,2,FALSE))/365</f>
        <v>20.257534246575343</v>
      </c>
      <c r="H1002" s="47">
        <v>32</v>
      </c>
      <c r="I1002" s="47">
        <v>5.85</v>
      </c>
      <c r="J1002" s="68">
        <f t="shared" si="40"/>
        <v>6.0519999999999996</v>
      </c>
      <c r="K1002" s="68">
        <f t="shared" si="41"/>
        <v>0.20199999999999996</v>
      </c>
      <c r="L1002" s="68">
        <v>11.901999999999999</v>
      </c>
      <c r="M1002" s="68">
        <f t="shared" si="42"/>
        <v>60.494034616030923</v>
      </c>
    </row>
    <row r="1003" spans="1:13" x14ac:dyDescent="0.3">
      <c r="A1003" s="30" t="s">
        <v>717</v>
      </c>
      <c r="B1003" s="30">
        <v>2017</v>
      </c>
      <c r="C1003" s="49">
        <v>43051</v>
      </c>
      <c r="D1003" s="30" t="s">
        <v>72</v>
      </c>
      <c r="E1003" t="s">
        <v>168</v>
      </c>
      <c r="F1003" s="47" t="s">
        <v>65</v>
      </c>
      <c r="G1003" s="139">
        <f>(C1003-VLOOKUP(E1003,Riders!$A$2:$C$2000,2,FALSE))/365</f>
        <v>19.452054794520549</v>
      </c>
      <c r="H1003" s="47">
        <v>33</v>
      </c>
      <c r="I1003" s="47">
        <v>5.8529999999999998</v>
      </c>
      <c r="J1003" s="68">
        <f t="shared" si="40"/>
        <v>6.0540000000000003</v>
      </c>
      <c r="K1003" s="68">
        <f t="shared" si="41"/>
        <v>0.20100000000000051</v>
      </c>
      <c r="L1003" s="68">
        <v>11.907</v>
      </c>
      <c r="M1003" s="68">
        <f t="shared" si="42"/>
        <v>60.468631897203323</v>
      </c>
    </row>
    <row r="1004" spans="1:13" x14ac:dyDescent="0.3">
      <c r="A1004" s="30" t="s">
        <v>173</v>
      </c>
      <c r="B1004" s="30">
        <v>2017</v>
      </c>
      <c r="C1004" s="49">
        <v>43042</v>
      </c>
      <c r="D1004" s="30" t="s">
        <v>72</v>
      </c>
      <c r="E1004" s="47" t="s">
        <v>703</v>
      </c>
      <c r="F1004" s="47" t="s">
        <v>15</v>
      </c>
      <c r="G1004" s="139">
        <f>(C1004-VLOOKUP(E1004,Riders!$A$2:$C$2000,2,FALSE))/365</f>
        <v>27</v>
      </c>
      <c r="H1004" s="47">
        <v>1</v>
      </c>
      <c r="I1004" s="47">
        <v>5.2450000000000001</v>
      </c>
      <c r="J1004" s="68">
        <f t="shared" si="40"/>
        <v>5.3570000000000002</v>
      </c>
      <c r="K1004" s="68">
        <f t="shared" si="41"/>
        <v>0.1120000000000001</v>
      </c>
      <c r="L1004" s="68">
        <v>10.602</v>
      </c>
      <c r="M1004" s="68">
        <f t="shared" si="42"/>
        <v>67.911714770797957</v>
      </c>
    </row>
    <row r="1005" spans="1:13" x14ac:dyDescent="0.3">
      <c r="A1005" s="30" t="s">
        <v>173</v>
      </c>
      <c r="B1005" s="30">
        <v>2017</v>
      </c>
      <c r="C1005" s="49">
        <v>43042</v>
      </c>
      <c r="D1005" s="30" t="s">
        <v>72</v>
      </c>
      <c r="E1005" s="47" t="s">
        <v>132</v>
      </c>
      <c r="F1005" s="47" t="s">
        <v>36</v>
      </c>
      <c r="G1005" s="139">
        <f>(C1005-VLOOKUP(E1005,Riders!$A$2:$C$2000,2,FALSE))/365</f>
        <v>26.950684931506849</v>
      </c>
      <c r="H1005" s="47">
        <v>2</v>
      </c>
      <c r="I1005" s="47">
        <v>5.282</v>
      </c>
      <c r="J1005" s="68">
        <f t="shared" si="40"/>
        <v>5.35</v>
      </c>
      <c r="K1005" s="68">
        <f t="shared" si="41"/>
        <v>6.7999999999999616E-2</v>
      </c>
      <c r="L1005" s="68">
        <v>10.632</v>
      </c>
      <c r="M1005" s="68">
        <f t="shared" si="42"/>
        <v>67.720090293453723</v>
      </c>
    </row>
    <row r="1006" spans="1:13" x14ac:dyDescent="0.3">
      <c r="A1006" s="30" t="s">
        <v>173</v>
      </c>
      <c r="B1006" s="30">
        <v>2017</v>
      </c>
      <c r="C1006" s="49">
        <v>43042</v>
      </c>
      <c r="D1006" s="30" t="s">
        <v>72</v>
      </c>
      <c r="E1006" s="47" t="s">
        <v>16</v>
      </c>
      <c r="F1006" s="47" t="s">
        <v>17</v>
      </c>
      <c r="G1006" s="139">
        <f>(C1006-VLOOKUP(E1006,Riders!$A$2:$C$2000,2,FALSE))/365</f>
        <v>18.534246575342465</v>
      </c>
      <c r="H1006" s="47">
        <v>3</v>
      </c>
      <c r="I1006" s="47">
        <v>5.3259999999999996</v>
      </c>
      <c r="J1006" s="68">
        <f t="shared" si="40"/>
        <v>5.4130000000000011</v>
      </c>
      <c r="K1006" s="68">
        <f t="shared" si="41"/>
        <v>8.7000000000001521E-2</v>
      </c>
      <c r="L1006" s="68">
        <v>10.739000000000001</v>
      </c>
      <c r="M1006" s="68">
        <f t="shared" si="42"/>
        <v>67.045348728931927</v>
      </c>
    </row>
    <row r="1007" spans="1:13" x14ac:dyDescent="0.3">
      <c r="A1007" s="30" t="s">
        <v>173</v>
      </c>
      <c r="B1007" s="30">
        <v>2017</v>
      </c>
      <c r="C1007" s="49">
        <v>43042</v>
      </c>
      <c r="D1007" s="30" t="s">
        <v>72</v>
      </c>
      <c r="E1007" s="47" t="s">
        <v>109</v>
      </c>
      <c r="F1007" s="47" t="s">
        <v>118</v>
      </c>
      <c r="G1007" s="139">
        <f>(C1007-VLOOKUP(E1007,Riders!$A$2:$C$2000,2,FALSE))/365</f>
        <v>24.758904109589039</v>
      </c>
      <c r="H1007" s="47">
        <v>4</v>
      </c>
      <c r="I1007" s="47">
        <v>5.3330000000000002</v>
      </c>
      <c r="J1007" s="68">
        <f t="shared" si="40"/>
        <v>5.4369999999999994</v>
      </c>
      <c r="K1007" s="68">
        <f t="shared" si="41"/>
        <v>0.1039999999999992</v>
      </c>
      <c r="L1007" s="68">
        <v>10.77</v>
      </c>
      <c r="M1007" s="68">
        <f t="shared" si="42"/>
        <v>66.852367688022284</v>
      </c>
    </row>
    <row r="1008" spans="1:13" x14ac:dyDescent="0.3">
      <c r="A1008" s="30" t="s">
        <v>173</v>
      </c>
      <c r="B1008" s="30">
        <v>2017</v>
      </c>
      <c r="C1008" s="49">
        <v>43042</v>
      </c>
      <c r="D1008" s="30" t="s">
        <v>72</v>
      </c>
      <c r="E1008" s="47" t="s">
        <v>22</v>
      </c>
      <c r="F1008" s="47" t="s">
        <v>15</v>
      </c>
      <c r="G1008" s="13">
        <f>(C1008-VLOOKUP(E1008,Riders!$A$2:$C$2000,2,FALSE))/365</f>
        <v>19.816438356164383</v>
      </c>
      <c r="H1008" s="47">
        <v>5</v>
      </c>
      <c r="I1008" s="47">
        <v>5.3550000000000004</v>
      </c>
      <c r="J1008" s="68">
        <f t="shared" si="40"/>
        <v>5.4640000000000004</v>
      </c>
      <c r="K1008" s="68">
        <f t="shared" si="41"/>
        <v>0.10899999999999999</v>
      </c>
      <c r="L1008" s="68">
        <v>10.819000000000001</v>
      </c>
      <c r="M1008" s="68">
        <f t="shared" si="42"/>
        <v>66.549588686569919</v>
      </c>
    </row>
    <row r="1009" spans="1:13" x14ac:dyDescent="0.3">
      <c r="A1009" s="30" t="s">
        <v>173</v>
      </c>
      <c r="B1009" s="30">
        <v>2017</v>
      </c>
      <c r="C1009" s="49">
        <v>43042</v>
      </c>
      <c r="D1009" s="30" t="s">
        <v>72</v>
      </c>
      <c r="E1009" s="47" t="s">
        <v>20</v>
      </c>
      <c r="F1009" s="47" t="s">
        <v>21</v>
      </c>
      <c r="G1009" s="13">
        <f>(C1009-VLOOKUP(E1009,Riders!$A$2:$C$2000,2,FALSE))/365</f>
        <v>22.243835616438357</v>
      </c>
      <c r="H1009" s="47">
        <v>6</v>
      </c>
      <c r="I1009" s="47">
        <v>5.423</v>
      </c>
      <c r="J1009" s="68">
        <f t="shared" si="40"/>
        <v>5.5570000000000004</v>
      </c>
      <c r="K1009" s="68">
        <f t="shared" si="41"/>
        <v>0.13400000000000034</v>
      </c>
      <c r="L1009" s="68">
        <v>10.98</v>
      </c>
      <c r="M1009" s="68">
        <f t="shared" si="42"/>
        <v>65.573770491803273</v>
      </c>
    </row>
    <row r="1010" spans="1:13" x14ac:dyDescent="0.3">
      <c r="A1010" s="30" t="s">
        <v>173</v>
      </c>
      <c r="B1010" s="30">
        <v>2017</v>
      </c>
      <c r="C1010" s="49">
        <v>43042</v>
      </c>
      <c r="D1010" s="30" t="s">
        <v>72</v>
      </c>
      <c r="E1010" s="47" t="s">
        <v>34</v>
      </c>
      <c r="F1010" s="47" t="s">
        <v>3809</v>
      </c>
      <c r="G1010" s="13">
        <f>(C1010-VLOOKUP(E1010,Riders!$A$2:$C$2000,2,FALSE))/365</f>
        <v>30.254794520547946</v>
      </c>
      <c r="H1010" s="47">
        <v>7</v>
      </c>
      <c r="I1010" s="47">
        <v>5.4379999999999997</v>
      </c>
      <c r="J1010" s="68">
        <f t="shared" si="40"/>
        <v>5.6049999999999995</v>
      </c>
      <c r="K1010" s="68">
        <f t="shared" si="41"/>
        <v>0.16699999999999982</v>
      </c>
      <c r="L1010" s="68">
        <v>11.042999999999999</v>
      </c>
      <c r="M1010" s="68">
        <f t="shared" si="42"/>
        <v>65.199674001630001</v>
      </c>
    </row>
    <row r="1011" spans="1:13" x14ac:dyDescent="0.3">
      <c r="A1011" s="30" t="s">
        <v>173</v>
      </c>
      <c r="B1011" s="30">
        <v>2017</v>
      </c>
      <c r="C1011" s="49">
        <v>43042</v>
      </c>
      <c r="D1011" s="30" t="s">
        <v>72</v>
      </c>
      <c r="E1011" s="47" t="s">
        <v>119</v>
      </c>
      <c r="F1011" s="47" t="s">
        <v>120</v>
      </c>
      <c r="G1011" s="13" t="e">
        <f>(C1011-VLOOKUP(E1011,Riders!$A$2:$C$2000,2,FALSE))/365</f>
        <v>#N/A</v>
      </c>
      <c r="H1011" s="47">
        <v>8</v>
      </c>
      <c r="I1011" s="47">
        <v>5.4450000000000003</v>
      </c>
      <c r="J1011" s="68">
        <f t="shared" si="40"/>
        <v>5.6069999999999993</v>
      </c>
      <c r="K1011" s="68">
        <f t="shared" si="41"/>
        <v>0.16199999999999903</v>
      </c>
      <c r="L1011" s="68">
        <v>11.052</v>
      </c>
      <c r="M1011" s="68">
        <f t="shared" si="42"/>
        <v>65.146579804560261</v>
      </c>
    </row>
    <row r="1012" spans="1:13" x14ac:dyDescent="0.3">
      <c r="A1012" s="30" t="s">
        <v>173</v>
      </c>
      <c r="B1012" s="30">
        <v>2017</v>
      </c>
      <c r="C1012" s="49">
        <v>43042</v>
      </c>
      <c r="D1012" s="30" t="s">
        <v>72</v>
      </c>
      <c r="E1012" s="47" t="s">
        <v>121</v>
      </c>
      <c r="F1012" s="47" t="s">
        <v>120</v>
      </c>
      <c r="G1012" s="13">
        <f>(C1012-VLOOKUP(E1012,Riders!$A$2:$C$2000,2,FALSE))/365</f>
        <v>21.665753424657535</v>
      </c>
      <c r="H1012" s="47">
        <v>9</v>
      </c>
      <c r="I1012" s="47">
        <v>5.423</v>
      </c>
      <c r="J1012" s="68">
        <f t="shared" si="40"/>
        <v>5.6400000000000006</v>
      </c>
      <c r="K1012" s="68">
        <f t="shared" si="41"/>
        <v>0.21700000000000053</v>
      </c>
      <c r="L1012" s="68">
        <v>11.063000000000001</v>
      </c>
      <c r="M1012" s="68">
        <f t="shared" si="42"/>
        <v>65.081804212238993</v>
      </c>
    </row>
    <row r="1013" spans="1:13" x14ac:dyDescent="0.3">
      <c r="A1013" s="30" t="s">
        <v>173</v>
      </c>
      <c r="B1013" s="30">
        <v>2017</v>
      </c>
      <c r="C1013" s="49">
        <v>43042</v>
      </c>
      <c r="D1013" s="30" t="s">
        <v>72</v>
      </c>
      <c r="E1013" s="47" t="s">
        <v>133</v>
      </c>
      <c r="F1013" s="47" t="s">
        <v>25</v>
      </c>
      <c r="G1013" s="13">
        <f>(C1013-VLOOKUP(E1013,Riders!$A$2:$C$2000,2,FALSE))/365</f>
        <v>24.775342465753425</v>
      </c>
      <c r="H1013" s="47">
        <v>10</v>
      </c>
      <c r="I1013" s="47">
        <v>5.4779999999999998</v>
      </c>
      <c r="J1013" s="68">
        <f t="shared" si="40"/>
        <v>5.588000000000001</v>
      </c>
      <c r="K1013" s="68">
        <f t="shared" si="41"/>
        <v>0.11000000000000121</v>
      </c>
      <c r="L1013" s="68">
        <v>11.066000000000001</v>
      </c>
      <c r="M1013" s="68">
        <f t="shared" si="42"/>
        <v>65.064160491595871</v>
      </c>
    </row>
    <row r="1014" spans="1:13" x14ac:dyDescent="0.3">
      <c r="A1014" s="30" t="s">
        <v>173</v>
      </c>
      <c r="B1014" s="30">
        <v>2017</v>
      </c>
      <c r="C1014" s="49">
        <v>43042</v>
      </c>
      <c r="D1014" s="30" t="s">
        <v>72</v>
      </c>
      <c r="E1014" s="47" t="s">
        <v>75</v>
      </c>
      <c r="F1014" s="47" t="s">
        <v>178</v>
      </c>
      <c r="G1014" s="13">
        <f>(C1014-VLOOKUP(E1014,Riders!$A$2:$C$2000,2,FALSE))/365</f>
        <v>18.652054794520549</v>
      </c>
      <c r="H1014" s="47">
        <v>11</v>
      </c>
      <c r="I1014" s="47">
        <v>5.4720000000000004</v>
      </c>
      <c r="J1014" s="68">
        <f t="shared" si="40"/>
        <v>5.605999999999999</v>
      </c>
      <c r="K1014" s="68">
        <f t="shared" si="41"/>
        <v>0.13399999999999856</v>
      </c>
      <c r="L1014" s="68">
        <v>11.077999999999999</v>
      </c>
      <c r="M1014" s="68">
        <f t="shared" si="42"/>
        <v>64.993681169886258</v>
      </c>
    </row>
    <row r="1015" spans="1:13" x14ac:dyDescent="0.3">
      <c r="A1015" s="30" t="s">
        <v>173</v>
      </c>
      <c r="B1015" s="30">
        <v>2017</v>
      </c>
      <c r="C1015" s="49">
        <v>43042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26.482191780821918</v>
      </c>
      <c r="H1015" s="47">
        <v>12</v>
      </c>
      <c r="I1015" s="47">
        <v>5.4420000000000002</v>
      </c>
      <c r="J1015" s="68">
        <f t="shared" si="40"/>
        <v>5.6449999999999996</v>
      </c>
      <c r="K1015" s="68">
        <f t="shared" si="41"/>
        <v>0.2029999999999994</v>
      </c>
      <c r="L1015" s="68">
        <v>11.087</v>
      </c>
      <c r="M1015" s="68">
        <f t="shared" si="42"/>
        <v>64.940921800306668</v>
      </c>
    </row>
    <row r="1016" spans="1:13" x14ac:dyDescent="0.3">
      <c r="A1016" s="30" t="s">
        <v>173</v>
      </c>
      <c r="B1016" s="30">
        <v>2017</v>
      </c>
      <c r="C1016" s="49">
        <v>43042</v>
      </c>
      <c r="D1016" s="30" t="s">
        <v>72</v>
      </c>
      <c r="E1016" s="47" t="s">
        <v>111</v>
      </c>
      <c r="F1016" s="47" t="s">
        <v>118</v>
      </c>
      <c r="G1016" s="13">
        <f>(C1016-VLOOKUP(E1016,Riders!$A$2:$C$2000,2,FALSE))/365</f>
        <v>23.038356164383561</v>
      </c>
      <c r="H1016" s="47">
        <v>13</v>
      </c>
      <c r="I1016" s="47">
        <v>5.4539999999999997</v>
      </c>
      <c r="J1016" s="68">
        <f t="shared" si="40"/>
        <v>5.6470000000000011</v>
      </c>
      <c r="K1016" s="68">
        <f t="shared" si="41"/>
        <v>0.19300000000000139</v>
      </c>
      <c r="L1016" s="68">
        <v>11.101000000000001</v>
      </c>
      <c r="M1016" s="68">
        <f t="shared" si="42"/>
        <v>64.859021709755879</v>
      </c>
    </row>
    <row r="1017" spans="1:13" x14ac:dyDescent="0.3">
      <c r="A1017" s="30" t="s">
        <v>173</v>
      </c>
      <c r="B1017" s="30">
        <v>2017</v>
      </c>
      <c r="C1017" s="49">
        <v>43042</v>
      </c>
      <c r="D1017" s="30" t="s">
        <v>72</v>
      </c>
      <c r="E1017" s="47" t="s">
        <v>30</v>
      </c>
      <c r="F1017" s="47" t="s">
        <v>31</v>
      </c>
      <c r="G1017" s="13">
        <f>(C1017-VLOOKUP(E1017,Riders!$A$2:$C$2000,2,FALSE))/365</f>
        <v>21.547945205479451</v>
      </c>
      <c r="H1017" s="47">
        <v>14</v>
      </c>
      <c r="I1017" s="47">
        <v>5.4390000000000001</v>
      </c>
      <c r="J1017" s="68">
        <f t="shared" si="40"/>
        <v>5.6639999999999997</v>
      </c>
      <c r="K1017" s="68">
        <f t="shared" si="41"/>
        <v>0.22499999999999964</v>
      </c>
      <c r="L1017" s="68">
        <v>11.103</v>
      </c>
      <c r="M1017" s="68">
        <f t="shared" si="42"/>
        <v>64.847338557146713</v>
      </c>
    </row>
    <row r="1018" spans="1:13" x14ac:dyDescent="0.3">
      <c r="A1018" s="30" t="s">
        <v>173</v>
      </c>
      <c r="B1018" s="30">
        <v>2017</v>
      </c>
      <c r="C1018" s="49">
        <v>43042</v>
      </c>
      <c r="D1018" s="30" t="s">
        <v>72</v>
      </c>
      <c r="E1018" s="47" t="s">
        <v>96</v>
      </c>
      <c r="F1018" s="47" t="s">
        <v>40</v>
      </c>
      <c r="G1018" s="13">
        <f>(C1018-VLOOKUP(E1018,Riders!$A$2:$C$2000,2,FALSE))/365</f>
        <v>23.80821917808219</v>
      </c>
      <c r="H1018" s="47">
        <v>15</v>
      </c>
      <c r="I1018" s="47">
        <v>5.5119999999999996</v>
      </c>
      <c r="J1018" s="68">
        <f t="shared" si="40"/>
        <v>5.6000000000000005</v>
      </c>
      <c r="K1018" s="68">
        <f t="shared" si="41"/>
        <v>8.8000000000000966E-2</v>
      </c>
      <c r="L1018" s="68">
        <v>11.112</v>
      </c>
      <c r="M1018" s="68">
        <f t="shared" si="42"/>
        <v>64.794816414686821</v>
      </c>
    </row>
    <row r="1019" spans="1:13" x14ac:dyDescent="0.3">
      <c r="A1019" s="30" t="s">
        <v>173</v>
      </c>
      <c r="B1019" s="30">
        <v>2017</v>
      </c>
      <c r="C1019" s="49">
        <v>43042</v>
      </c>
      <c r="D1019" s="30" t="s">
        <v>72</v>
      </c>
      <c r="E1019" s="47" t="s">
        <v>18</v>
      </c>
      <c r="F1019" s="47" t="s">
        <v>19</v>
      </c>
      <c r="G1019" s="13">
        <f>(C1019-VLOOKUP(E1019,Riders!$A$2:$C$2000,2,FALSE))/365</f>
        <v>19.446575342465753</v>
      </c>
      <c r="H1019" s="47">
        <v>16</v>
      </c>
      <c r="I1019" s="47">
        <v>5.5309999999999997</v>
      </c>
      <c r="J1019" s="68">
        <f t="shared" si="40"/>
        <v>5.6190000000000007</v>
      </c>
      <c r="K1019" s="68">
        <f t="shared" si="41"/>
        <v>8.8000000000000966E-2</v>
      </c>
      <c r="L1019" s="68">
        <v>11.15</v>
      </c>
      <c r="M1019" s="68">
        <f t="shared" si="42"/>
        <v>64.573991031390136</v>
      </c>
    </row>
    <row r="1020" spans="1:13" x14ac:dyDescent="0.3">
      <c r="A1020" s="30" t="s">
        <v>173</v>
      </c>
      <c r="B1020" s="30">
        <v>2017</v>
      </c>
      <c r="C1020" s="49">
        <v>43042</v>
      </c>
      <c r="D1020" s="30" t="s">
        <v>72</v>
      </c>
      <c r="E1020" s="47" t="s">
        <v>50</v>
      </c>
      <c r="F1020" s="47" t="s">
        <v>51</v>
      </c>
      <c r="G1020" s="13">
        <f>(C1020-VLOOKUP(E1020,Riders!$A$2:$C$2000,2,FALSE))/365</f>
        <v>21.076712328767123</v>
      </c>
      <c r="H1020" s="47">
        <v>17</v>
      </c>
      <c r="I1020" s="47">
        <v>5.5279999999999996</v>
      </c>
      <c r="J1020" s="68">
        <f t="shared" si="40"/>
        <v>5.6550000000000002</v>
      </c>
      <c r="K1020" s="68">
        <f t="shared" si="41"/>
        <v>0.12700000000000067</v>
      </c>
      <c r="L1020" s="68">
        <v>11.183</v>
      </c>
      <c r="M1020" s="68">
        <f t="shared" si="42"/>
        <v>64.383439148707865</v>
      </c>
    </row>
    <row r="1021" spans="1:13" x14ac:dyDescent="0.3">
      <c r="A1021" s="30" t="s">
        <v>173</v>
      </c>
      <c r="B1021" s="30">
        <v>2017</v>
      </c>
      <c r="C1021" s="49">
        <v>43042</v>
      </c>
      <c r="D1021" s="30" t="s">
        <v>72</v>
      </c>
      <c r="E1021" s="47" t="s">
        <v>177</v>
      </c>
      <c r="F1021" s="47" t="s">
        <v>178</v>
      </c>
      <c r="G1021" s="13">
        <f>(C1021-VLOOKUP(E1021,Riders!$A$2:$C$2000,2,FALSE))/365</f>
        <v>20.534246575342465</v>
      </c>
      <c r="H1021" s="47">
        <v>18</v>
      </c>
      <c r="I1021" s="47">
        <v>5.5289999999999999</v>
      </c>
      <c r="J1021" s="68">
        <f t="shared" si="40"/>
        <v>5.6690000000000005</v>
      </c>
      <c r="K1021" s="68">
        <f t="shared" si="41"/>
        <v>0.14000000000000057</v>
      </c>
      <c r="L1021" s="68">
        <v>11.198</v>
      </c>
      <c r="M1021" s="68">
        <f t="shared" si="42"/>
        <v>64.297195927844257</v>
      </c>
    </row>
    <row r="1022" spans="1:13" x14ac:dyDescent="0.3">
      <c r="A1022" s="30" t="s">
        <v>173</v>
      </c>
      <c r="B1022" s="30">
        <v>2017</v>
      </c>
      <c r="C1022" s="49">
        <v>43042</v>
      </c>
      <c r="D1022" s="30" t="s">
        <v>72</v>
      </c>
      <c r="E1022" s="47" t="s">
        <v>137</v>
      </c>
      <c r="F1022" s="47" t="s">
        <v>29</v>
      </c>
      <c r="G1022" s="13">
        <f>(C1022-VLOOKUP(E1022,Riders!$A$2:$C$2000,2,FALSE))/365</f>
        <v>20.460273972602739</v>
      </c>
      <c r="H1022" s="47">
        <v>19</v>
      </c>
      <c r="I1022" s="47">
        <v>5.532</v>
      </c>
      <c r="J1022" s="68">
        <f t="shared" si="40"/>
        <v>5.6809999999999992</v>
      </c>
      <c r="K1022" s="68">
        <f t="shared" si="41"/>
        <v>0.14899999999999913</v>
      </c>
      <c r="L1022" s="68">
        <v>11.212999999999999</v>
      </c>
      <c r="M1022" s="68">
        <f t="shared" si="42"/>
        <v>64.211183447783824</v>
      </c>
    </row>
    <row r="1023" spans="1:13" x14ac:dyDescent="0.3">
      <c r="A1023" s="30" t="s">
        <v>173</v>
      </c>
      <c r="B1023" s="30">
        <v>2017</v>
      </c>
      <c r="C1023" s="49">
        <v>43042</v>
      </c>
      <c r="D1023" s="30" t="s">
        <v>72</v>
      </c>
      <c r="E1023" s="47" t="s">
        <v>147</v>
      </c>
      <c r="F1023" s="47" t="s">
        <v>31</v>
      </c>
      <c r="G1023" s="13">
        <f>(C1023-VLOOKUP(E1023,Riders!$A$2:$C$2000,2,FALSE))/365</f>
        <v>29.32054794520548</v>
      </c>
      <c r="H1023" s="47">
        <v>20</v>
      </c>
      <c r="I1023" s="47">
        <v>5.5259999999999998</v>
      </c>
      <c r="J1023" s="68">
        <f t="shared" si="40"/>
        <v>5.7040000000000006</v>
      </c>
      <c r="K1023" s="68">
        <f t="shared" si="41"/>
        <v>0.17800000000000082</v>
      </c>
      <c r="L1023" s="68">
        <v>11.23</v>
      </c>
      <c r="M1023" s="68">
        <f t="shared" si="42"/>
        <v>64.113980409617099</v>
      </c>
    </row>
    <row r="1024" spans="1:13" x14ac:dyDescent="0.3">
      <c r="A1024" s="30" t="s">
        <v>173</v>
      </c>
      <c r="B1024" s="30">
        <v>2017</v>
      </c>
      <c r="C1024" s="49">
        <v>43042</v>
      </c>
      <c r="D1024" s="30" t="s">
        <v>72</v>
      </c>
      <c r="E1024" s="47" t="s">
        <v>82</v>
      </c>
      <c r="F1024" s="47" t="s">
        <v>67</v>
      </c>
      <c r="G1024" s="13">
        <f>(C1024-VLOOKUP(E1024,Riders!$A$2:$C$2000,2,FALSE))/365</f>
        <v>25.17808219178082</v>
      </c>
      <c r="H1024" s="47">
        <v>21</v>
      </c>
      <c r="I1024" s="47">
        <v>5.5140000000000002</v>
      </c>
      <c r="J1024" s="68">
        <f t="shared" si="40"/>
        <v>5.7169999999999996</v>
      </c>
      <c r="K1024" s="68">
        <f t="shared" si="41"/>
        <v>0.2029999999999994</v>
      </c>
      <c r="L1024" s="68">
        <v>11.231</v>
      </c>
      <c r="M1024" s="68">
        <f t="shared" si="42"/>
        <v>64.108271747840803</v>
      </c>
    </row>
    <row r="1025" spans="1:13" x14ac:dyDescent="0.3">
      <c r="A1025" s="30" t="s">
        <v>173</v>
      </c>
      <c r="B1025" s="30">
        <v>2017</v>
      </c>
      <c r="C1025" s="49">
        <v>43042</v>
      </c>
      <c r="D1025" s="30" t="s">
        <v>72</v>
      </c>
      <c r="E1025" s="47" t="s">
        <v>702</v>
      </c>
      <c r="F1025" s="47" t="s">
        <v>25</v>
      </c>
      <c r="G1025" s="13">
        <f>(C1025-VLOOKUP(E1025,Riders!$A$2:$C$2000,2,FALSE))/365</f>
        <v>29.197260273972603</v>
      </c>
      <c r="H1025" s="47">
        <v>22</v>
      </c>
      <c r="I1025" s="47">
        <v>5.53</v>
      </c>
      <c r="J1025" s="68">
        <f t="shared" si="40"/>
        <v>5.7439999999999989</v>
      </c>
      <c r="K1025" s="68">
        <f t="shared" si="41"/>
        <v>0.21399999999999864</v>
      </c>
      <c r="L1025" s="68">
        <v>11.273999999999999</v>
      </c>
      <c r="M1025" s="68">
        <f t="shared" si="42"/>
        <v>63.863757317722197</v>
      </c>
    </row>
    <row r="1026" spans="1:13" x14ac:dyDescent="0.3">
      <c r="A1026" s="30" t="s">
        <v>173</v>
      </c>
      <c r="B1026" s="30">
        <v>2017</v>
      </c>
      <c r="C1026" s="49">
        <v>43042</v>
      </c>
      <c r="D1026" s="30" t="s">
        <v>72</v>
      </c>
      <c r="E1026" s="47" t="s">
        <v>694</v>
      </c>
      <c r="F1026" s="47" t="s">
        <v>29</v>
      </c>
      <c r="G1026" s="13">
        <f>(C1026-VLOOKUP(E1026,Riders!$A$2:$C$2000,2,FALSE))/365</f>
        <v>19.715068493150685</v>
      </c>
      <c r="H1026" s="47">
        <v>23</v>
      </c>
      <c r="I1026" s="47">
        <v>5.5579999999999998</v>
      </c>
      <c r="J1026" s="68">
        <f t="shared" si="40"/>
        <v>5.7240000000000002</v>
      </c>
      <c r="K1026" s="68">
        <f t="shared" si="41"/>
        <v>0.16600000000000037</v>
      </c>
      <c r="L1026" s="68">
        <v>11.282</v>
      </c>
      <c r="M1026" s="68">
        <f t="shared" si="42"/>
        <v>63.818471902145006</v>
      </c>
    </row>
    <row r="1027" spans="1:13" x14ac:dyDescent="0.3">
      <c r="A1027" s="47" t="s">
        <v>173</v>
      </c>
      <c r="B1027" s="47">
        <v>2017</v>
      </c>
      <c r="C1027" s="49">
        <v>43042</v>
      </c>
      <c r="D1027" s="47" t="s">
        <v>72</v>
      </c>
      <c r="E1027" s="47" t="s">
        <v>704</v>
      </c>
      <c r="F1027" s="47" t="s">
        <v>40</v>
      </c>
      <c r="G1027" s="13">
        <f>(C1027-VLOOKUP(E1027,Riders!$A$2:$C$2000,2,FALSE))/365</f>
        <v>26.824657534246576</v>
      </c>
      <c r="H1027" s="47">
        <v>24</v>
      </c>
      <c r="I1027" s="47">
        <v>5.5979999999999999</v>
      </c>
      <c r="J1027" s="68">
        <f t="shared" si="40"/>
        <v>5.7160000000000002</v>
      </c>
      <c r="K1027" s="68">
        <f t="shared" si="41"/>
        <v>0.11800000000000033</v>
      </c>
      <c r="L1027" s="68">
        <v>11.314</v>
      </c>
      <c r="M1027" s="68">
        <f t="shared" si="42"/>
        <v>63.637970655824638</v>
      </c>
    </row>
    <row r="1028" spans="1:13" x14ac:dyDescent="0.3">
      <c r="A1028" s="47" t="s">
        <v>173</v>
      </c>
      <c r="B1028" s="47">
        <v>2017</v>
      </c>
      <c r="C1028" s="49">
        <v>43042</v>
      </c>
      <c r="D1028" s="47" t="s">
        <v>72</v>
      </c>
      <c r="E1028" s="47" t="s">
        <v>183</v>
      </c>
      <c r="F1028" s="47" t="s">
        <v>47</v>
      </c>
      <c r="G1028" s="13">
        <f>(C1028-VLOOKUP(E1028,Riders!$A$2:$C$2000,2,FALSE))/365</f>
        <v>20.742465753424657</v>
      </c>
      <c r="H1028" s="47">
        <v>25</v>
      </c>
      <c r="I1028" s="47">
        <v>5.5730000000000004</v>
      </c>
      <c r="J1028" s="68">
        <f t="shared" si="40"/>
        <v>5.7899999999999991</v>
      </c>
      <c r="K1028" s="68">
        <f t="shared" si="41"/>
        <v>0.21699999999999875</v>
      </c>
      <c r="L1028" s="68">
        <v>11.363</v>
      </c>
      <c r="M1028" s="68">
        <f t="shared" si="42"/>
        <v>63.363548358708087</v>
      </c>
    </row>
    <row r="1029" spans="1:13" x14ac:dyDescent="0.3">
      <c r="A1029" s="47" t="s">
        <v>173</v>
      </c>
      <c r="B1029" s="47">
        <v>2017</v>
      </c>
      <c r="C1029" s="49">
        <v>43042</v>
      </c>
      <c r="D1029" s="47" t="s">
        <v>72</v>
      </c>
      <c r="E1029" s="47" t="s">
        <v>630</v>
      </c>
      <c r="F1029" s="47" t="s">
        <v>53</v>
      </c>
      <c r="G1029" s="13">
        <f>(C1029-VLOOKUP(E1029,Riders!$A$2:$C$2000,2,FALSE))/365</f>
        <v>20.827397260273973</v>
      </c>
      <c r="H1029" s="47">
        <v>26</v>
      </c>
      <c r="I1029" s="47">
        <v>5.6619999999999999</v>
      </c>
      <c r="J1029" s="68">
        <f t="shared" si="40"/>
        <v>5.7589999999999995</v>
      </c>
      <c r="K1029" s="68">
        <f t="shared" si="41"/>
        <v>9.6999999999999531E-2</v>
      </c>
      <c r="L1029" s="68">
        <v>11.420999999999999</v>
      </c>
      <c r="M1029" s="68">
        <f t="shared" si="42"/>
        <v>63.04176516942475</v>
      </c>
    </row>
    <row r="1030" spans="1:13" x14ac:dyDescent="0.3">
      <c r="A1030" s="47" t="s">
        <v>173</v>
      </c>
      <c r="B1030" s="47">
        <v>2017</v>
      </c>
      <c r="C1030" s="49">
        <v>43042</v>
      </c>
      <c r="D1030" s="47" t="s">
        <v>72</v>
      </c>
      <c r="E1030" s="47" t="s">
        <v>98</v>
      </c>
      <c r="F1030" s="47" t="s">
        <v>67</v>
      </c>
      <c r="G1030" s="13">
        <f>(C1030-VLOOKUP(E1030,Riders!$A$2:$C$2000,2,FALSE))/365</f>
        <v>26.260273972602739</v>
      </c>
      <c r="H1030" s="47">
        <v>27</v>
      </c>
      <c r="I1030" s="47">
        <v>5.6509999999999998</v>
      </c>
      <c r="J1030" s="68">
        <f t="shared" si="40"/>
        <v>5.8079999999999998</v>
      </c>
      <c r="K1030" s="68">
        <f t="shared" si="41"/>
        <v>0.15700000000000003</v>
      </c>
      <c r="L1030" s="68">
        <v>11.459</v>
      </c>
      <c r="M1030" s="68">
        <f t="shared" si="42"/>
        <v>62.832707915175845</v>
      </c>
    </row>
    <row r="1031" spans="1:13" x14ac:dyDescent="0.3">
      <c r="A1031" s="47" t="s">
        <v>173</v>
      </c>
      <c r="B1031" s="47">
        <v>2017</v>
      </c>
      <c r="C1031" s="49">
        <v>43042</v>
      </c>
      <c r="D1031" s="47" t="s">
        <v>72</v>
      </c>
      <c r="E1031" s="47" t="s">
        <v>146</v>
      </c>
      <c r="F1031" s="47" t="s">
        <v>56</v>
      </c>
      <c r="G1031" s="13">
        <f>(C1031-VLOOKUP(E1031,Riders!$A$2:$C$2000,2,FALSE))/365</f>
        <v>27.586301369863012</v>
      </c>
      <c r="H1031" s="47">
        <v>28</v>
      </c>
      <c r="I1031" s="47">
        <v>5.6619999999999999</v>
      </c>
      <c r="J1031" s="68">
        <f t="shared" si="40"/>
        <v>5.8180000000000005</v>
      </c>
      <c r="K1031" s="68">
        <f t="shared" si="41"/>
        <v>0.15600000000000058</v>
      </c>
      <c r="L1031" s="68">
        <v>11.48</v>
      </c>
      <c r="M1031" s="68">
        <f t="shared" si="42"/>
        <v>62.717770034843205</v>
      </c>
    </row>
    <row r="1032" spans="1:13" x14ac:dyDescent="0.3">
      <c r="A1032" s="47" t="s">
        <v>173</v>
      </c>
      <c r="B1032" s="47">
        <v>2017</v>
      </c>
      <c r="C1032" s="49">
        <v>43042</v>
      </c>
      <c r="D1032" s="47" t="s">
        <v>72</v>
      </c>
      <c r="E1032" s="47" t="s">
        <v>60</v>
      </c>
      <c r="F1032" s="47" t="s">
        <v>61</v>
      </c>
      <c r="G1032" s="13">
        <f>(C1032-VLOOKUP(E1032,Riders!$A$2:$C$2000,2,FALSE))/365</f>
        <v>29.298630136986301</v>
      </c>
      <c r="H1032" s="47">
        <v>29</v>
      </c>
      <c r="I1032" s="47">
        <v>5.62</v>
      </c>
      <c r="J1032" s="68">
        <f t="shared" ref="J1032:J1037" si="43">IF(I1032="","",L1032-I1032)</f>
        <v>5.8609999999999998</v>
      </c>
      <c r="K1032" s="68">
        <f t="shared" ref="K1032:K1037" si="44">IF(J1032="","",J1032-I1032)</f>
        <v>0.24099999999999966</v>
      </c>
      <c r="L1032" s="68">
        <v>11.481</v>
      </c>
      <c r="M1032" s="68">
        <f t="shared" ref="M1032:M1063" si="45">IF(L1032="","",3.6*200/L1032)</f>
        <v>62.712307290305723</v>
      </c>
    </row>
    <row r="1033" spans="1:13" x14ac:dyDescent="0.3">
      <c r="A1033" s="47" t="s">
        <v>173</v>
      </c>
      <c r="B1033" s="47">
        <v>2017</v>
      </c>
      <c r="C1033" s="49">
        <v>43042</v>
      </c>
      <c r="D1033" s="47" t="s">
        <v>72</v>
      </c>
      <c r="E1033" s="47" t="s">
        <v>99</v>
      </c>
      <c r="F1033" s="47" t="s">
        <v>47</v>
      </c>
      <c r="G1033" s="13">
        <f>(C1033-VLOOKUP(E1033,Riders!$A$2:$C$2000,2,FALSE))/365</f>
        <v>20.715068493150685</v>
      </c>
      <c r="H1033" s="47">
        <v>30</v>
      </c>
      <c r="I1033" s="47">
        <v>5.6820000000000004</v>
      </c>
      <c r="J1033" s="68">
        <f t="shared" si="43"/>
        <v>5.8979999999999997</v>
      </c>
      <c r="K1033" s="68">
        <f t="shared" si="44"/>
        <v>0.2159999999999993</v>
      </c>
      <c r="L1033" s="68">
        <v>11.58</v>
      </c>
      <c r="M1033" s="68">
        <f t="shared" si="45"/>
        <v>62.176165803108809</v>
      </c>
    </row>
    <row r="1034" spans="1:13" x14ac:dyDescent="0.3">
      <c r="A1034" s="47" t="s">
        <v>173</v>
      </c>
      <c r="B1034" s="47">
        <v>2017</v>
      </c>
      <c r="C1034" s="49">
        <v>43042</v>
      </c>
      <c r="D1034" s="47" t="s">
        <v>72</v>
      </c>
      <c r="E1034" s="47" t="s">
        <v>187</v>
      </c>
      <c r="F1034" s="47" t="s">
        <v>53</v>
      </c>
      <c r="G1034" s="13">
        <f>(C1034-VLOOKUP(E1034,Riders!$A$2:$C$2000,2,FALSE))/365</f>
        <v>22.589041095890412</v>
      </c>
      <c r="H1034" s="47">
        <v>31</v>
      </c>
      <c r="I1034" s="47">
        <v>5.7069999999999999</v>
      </c>
      <c r="J1034" s="68">
        <f t="shared" si="43"/>
        <v>5.9050000000000002</v>
      </c>
      <c r="K1034" s="68">
        <f t="shared" si="44"/>
        <v>0.1980000000000004</v>
      </c>
      <c r="L1034" s="68">
        <v>11.612</v>
      </c>
      <c r="M1034" s="68">
        <f t="shared" si="45"/>
        <v>62.004822597313122</v>
      </c>
    </row>
    <row r="1035" spans="1:13" x14ac:dyDescent="0.3">
      <c r="A1035" s="47" t="s">
        <v>173</v>
      </c>
      <c r="B1035" s="47">
        <v>2017</v>
      </c>
      <c r="C1035" s="49">
        <v>43042</v>
      </c>
      <c r="D1035" s="47" t="s">
        <v>72</v>
      </c>
      <c r="E1035" t="s">
        <v>168</v>
      </c>
      <c r="F1035" s="47" t="s">
        <v>65</v>
      </c>
      <c r="G1035" s="13">
        <f>(C1035-VLOOKUP(E1035,Riders!$A$2:$C$2000,2,FALSE))/365</f>
        <v>19.427397260273974</v>
      </c>
      <c r="H1035" s="47">
        <v>32</v>
      </c>
      <c r="I1035" s="47">
        <v>5.8049999999999997</v>
      </c>
      <c r="J1035" s="68">
        <f t="shared" si="43"/>
        <v>6.0169999999999995</v>
      </c>
      <c r="K1035" s="68">
        <f t="shared" si="44"/>
        <v>0.21199999999999974</v>
      </c>
      <c r="L1035" s="68">
        <v>11.821999999999999</v>
      </c>
      <c r="M1035" s="68">
        <f t="shared" si="45"/>
        <v>60.903400439857897</v>
      </c>
    </row>
    <row r="1036" spans="1:13" x14ac:dyDescent="0.3">
      <c r="A1036" s="47" t="s">
        <v>173</v>
      </c>
      <c r="B1036" s="47">
        <v>2017</v>
      </c>
      <c r="C1036" s="49">
        <v>43042</v>
      </c>
      <c r="D1036" s="47" t="s">
        <v>72</v>
      </c>
      <c r="E1036" s="47" t="s">
        <v>699</v>
      </c>
      <c r="F1036" s="47" t="s">
        <v>130</v>
      </c>
      <c r="G1036" s="13">
        <f>(C1036-VLOOKUP(E1036,Riders!$A$2:$C$2000,2,FALSE))/365</f>
        <v>21.312328767123287</v>
      </c>
      <c r="H1036" s="47">
        <v>33</v>
      </c>
      <c r="I1036" s="47">
        <v>5.766</v>
      </c>
      <c r="J1036" s="68">
        <f t="shared" si="43"/>
        <v>6.0589999999999993</v>
      </c>
      <c r="K1036" s="68">
        <f t="shared" si="44"/>
        <v>0.29299999999999926</v>
      </c>
      <c r="L1036" s="68">
        <v>11.824999999999999</v>
      </c>
      <c r="M1036" s="68">
        <f t="shared" si="45"/>
        <v>60.887949260042284</v>
      </c>
    </row>
    <row r="1037" spans="1:13" x14ac:dyDescent="0.3">
      <c r="A1037" s="47" t="s">
        <v>173</v>
      </c>
      <c r="B1037" s="47">
        <v>2017</v>
      </c>
      <c r="C1037" s="49">
        <v>43042</v>
      </c>
      <c r="D1037" s="47" t="s">
        <v>72</v>
      </c>
      <c r="E1037" s="47" t="s">
        <v>180</v>
      </c>
      <c r="F1037" s="47" t="s">
        <v>65</v>
      </c>
      <c r="G1037" s="13">
        <f>(C1037-VLOOKUP(E1037,Riders!$A$2:$C$2000,2,FALSE))/365</f>
        <v>20.232876712328768</v>
      </c>
      <c r="H1037" s="47">
        <v>34</v>
      </c>
      <c r="I1037" s="47">
        <v>5.8979999999999997</v>
      </c>
      <c r="J1037" s="68">
        <f t="shared" si="43"/>
        <v>6.1590000000000007</v>
      </c>
      <c r="K1037" s="68">
        <f t="shared" si="44"/>
        <v>0.26100000000000101</v>
      </c>
      <c r="L1037" s="68">
        <v>12.057</v>
      </c>
      <c r="M1037" s="68">
        <f t="shared" si="45"/>
        <v>59.716347350087084</v>
      </c>
    </row>
    <row r="1038" spans="1:13" x14ac:dyDescent="0.3">
      <c r="A1038" t="s">
        <v>127</v>
      </c>
      <c r="B1038">
        <v>2017</v>
      </c>
      <c r="C1038" s="49">
        <v>42838</v>
      </c>
      <c r="D1038" t="s">
        <v>13</v>
      </c>
      <c r="E1038" t="s">
        <v>132</v>
      </c>
      <c r="F1038" t="s">
        <v>36</v>
      </c>
      <c r="G1038" s="3">
        <v>26.373716632443532</v>
      </c>
      <c r="H1038">
        <v>1</v>
      </c>
      <c r="I1038">
        <v>5.3280000000000003</v>
      </c>
      <c r="J1038">
        <v>5.3959999999999999</v>
      </c>
      <c r="K1038">
        <v>6.7999999999999616E-2</v>
      </c>
      <c r="L1038">
        <v>10.724</v>
      </c>
      <c r="M1038" s="68">
        <f t="shared" si="45"/>
        <v>67.139127191346518</v>
      </c>
    </row>
    <row r="1039" spans="1:13" x14ac:dyDescent="0.3">
      <c r="A1039" t="s">
        <v>127</v>
      </c>
      <c r="B1039">
        <v>2017</v>
      </c>
      <c r="C1039" s="49">
        <v>42838</v>
      </c>
      <c r="D1039" t="s">
        <v>13</v>
      </c>
      <c r="E1039" t="s">
        <v>79</v>
      </c>
      <c r="F1039" t="s">
        <v>65</v>
      </c>
      <c r="G1039" s="3">
        <v>29.921971252566735</v>
      </c>
      <c r="H1039">
        <v>2</v>
      </c>
      <c r="I1039">
        <v>5.2880000000000003</v>
      </c>
      <c r="J1039">
        <v>5.4759999999999991</v>
      </c>
      <c r="K1039">
        <v>0.18799999999999883</v>
      </c>
      <c r="L1039">
        <v>10.763999999999999</v>
      </c>
      <c r="M1039" s="68">
        <f t="shared" si="45"/>
        <v>66.889632107023417</v>
      </c>
    </row>
    <row r="1040" spans="1:13" x14ac:dyDescent="0.3">
      <c r="A1040" t="s">
        <v>127</v>
      </c>
      <c r="B1040">
        <v>2017</v>
      </c>
      <c r="C1040" s="49">
        <v>42838</v>
      </c>
      <c r="D1040" t="s">
        <v>13</v>
      </c>
      <c r="E1040" t="s">
        <v>703</v>
      </c>
      <c r="F1040" t="s">
        <v>15</v>
      </c>
      <c r="G1040" s="3">
        <v>26.422997946611911</v>
      </c>
      <c r="H1040">
        <v>3</v>
      </c>
      <c r="I1040">
        <v>5.3440000000000003</v>
      </c>
      <c r="J1040">
        <v>5.4720000000000004</v>
      </c>
      <c r="K1040">
        <v>0.12800000000000011</v>
      </c>
      <c r="L1040">
        <v>10.816000000000001</v>
      </c>
      <c r="M1040" s="68">
        <f t="shared" si="45"/>
        <v>66.568047337278102</v>
      </c>
    </row>
    <row r="1041" spans="1:13" x14ac:dyDescent="0.3">
      <c r="A1041" t="s">
        <v>127</v>
      </c>
      <c r="B1041">
        <v>2017</v>
      </c>
      <c r="C1041" s="49">
        <v>42838</v>
      </c>
      <c r="D1041" t="s">
        <v>13</v>
      </c>
      <c r="E1041" t="s">
        <v>16</v>
      </c>
      <c r="F1041" t="s">
        <v>17</v>
      </c>
      <c r="G1041" s="3">
        <v>17.963039014373717</v>
      </c>
      <c r="H1041">
        <v>4</v>
      </c>
      <c r="I1041">
        <v>5.36</v>
      </c>
      <c r="J1041">
        <v>5.4660000000000002</v>
      </c>
      <c r="K1041">
        <v>0.10599999999999987</v>
      </c>
      <c r="L1041">
        <v>10.826000000000001</v>
      </c>
      <c r="M1041" s="68">
        <f t="shared" si="45"/>
        <v>66.506558285608719</v>
      </c>
    </row>
    <row r="1042" spans="1:13" x14ac:dyDescent="0.3">
      <c r="A1042" t="s">
        <v>127</v>
      </c>
      <c r="B1042">
        <v>2017</v>
      </c>
      <c r="C1042" s="49">
        <v>42838</v>
      </c>
      <c r="D1042" t="s">
        <v>13</v>
      </c>
      <c r="E1042" t="s">
        <v>119</v>
      </c>
      <c r="F1042" t="s">
        <v>120</v>
      </c>
      <c r="G1042" s="3">
        <v>34.332648870636554</v>
      </c>
      <c r="H1042">
        <v>5</v>
      </c>
      <c r="I1042">
        <v>5.4180000000000001</v>
      </c>
      <c r="J1042">
        <v>5.5189999999999992</v>
      </c>
      <c r="K1042">
        <v>0.10099999999999909</v>
      </c>
      <c r="L1042">
        <v>10.936999999999999</v>
      </c>
      <c r="M1042" s="68">
        <f t="shared" si="45"/>
        <v>65.831580872268447</v>
      </c>
    </row>
    <row r="1043" spans="1:13" x14ac:dyDescent="0.3">
      <c r="A1043" t="s">
        <v>127</v>
      </c>
      <c r="B1043">
        <v>2017</v>
      </c>
      <c r="C1043" s="49">
        <v>42838</v>
      </c>
      <c r="D1043" t="s">
        <v>13</v>
      </c>
      <c r="E1043" t="s">
        <v>135</v>
      </c>
      <c r="F1043" t="s">
        <v>29</v>
      </c>
      <c r="G1043" s="3">
        <v>27.408624229979466</v>
      </c>
      <c r="H1043">
        <v>6</v>
      </c>
      <c r="I1043">
        <v>5.3920000000000003</v>
      </c>
      <c r="J1043">
        <v>5.5529999999999999</v>
      </c>
      <c r="K1043">
        <v>0.16099999999999959</v>
      </c>
      <c r="L1043">
        <v>10.945</v>
      </c>
      <c r="M1043" s="68">
        <f t="shared" si="45"/>
        <v>65.783462768387395</v>
      </c>
    </row>
    <row r="1044" spans="1:13" x14ac:dyDescent="0.3">
      <c r="A1044" t="s">
        <v>127</v>
      </c>
      <c r="B1044">
        <v>2017</v>
      </c>
      <c r="C1044" s="49">
        <v>42838</v>
      </c>
      <c r="D1044" t="s">
        <v>13</v>
      </c>
      <c r="E1044" t="s">
        <v>136</v>
      </c>
      <c r="F1044" t="s">
        <v>36</v>
      </c>
      <c r="G1044" s="3">
        <v>29.229295003422312</v>
      </c>
      <c r="H1044">
        <v>7</v>
      </c>
      <c r="I1044">
        <v>5.3949999999999996</v>
      </c>
      <c r="J1044">
        <v>5.5670000000000002</v>
      </c>
      <c r="K1044">
        <v>0.1720000000000006</v>
      </c>
      <c r="L1044">
        <v>10.962</v>
      </c>
      <c r="M1044" s="68">
        <f t="shared" si="45"/>
        <v>65.681444991789817</v>
      </c>
    </row>
    <row r="1045" spans="1:13" x14ac:dyDescent="0.3">
      <c r="A1045" t="s">
        <v>127</v>
      </c>
      <c r="B1045">
        <v>2017</v>
      </c>
      <c r="C1045" s="49">
        <v>42838</v>
      </c>
      <c r="D1045" t="s">
        <v>13</v>
      </c>
      <c r="E1045" t="s">
        <v>22</v>
      </c>
      <c r="F1045" t="s">
        <v>15</v>
      </c>
      <c r="G1045" s="3">
        <v>19.244353182751539</v>
      </c>
      <c r="H1045">
        <v>8</v>
      </c>
      <c r="I1045">
        <v>5.3869999999999996</v>
      </c>
      <c r="J1045">
        <v>5.580000000000001</v>
      </c>
      <c r="K1045">
        <v>0.19300000000000139</v>
      </c>
      <c r="L1045">
        <v>10.967000000000001</v>
      </c>
      <c r="M1045" s="68">
        <f t="shared" si="45"/>
        <v>65.651499954408678</v>
      </c>
    </row>
    <row r="1046" spans="1:13" x14ac:dyDescent="0.3">
      <c r="A1046" t="s">
        <v>127</v>
      </c>
      <c r="B1046">
        <v>2017</v>
      </c>
      <c r="C1046" s="49">
        <v>42838</v>
      </c>
      <c r="D1046" t="s">
        <v>13</v>
      </c>
      <c r="E1046" t="s">
        <v>109</v>
      </c>
      <c r="F1046" t="s">
        <v>118</v>
      </c>
      <c r="G1046" s="3">
        <v>24.183436002737849</v>
      </c>
      <c r="H1046">
        <v>9</v>
      </c>
      <c r="I1046">
        <v>5.3879999999999999</v>
      </c>
      <c r="J1046">
        <v>5.5869999999999997</v>
      </c>
      <c r="K1046">
        <v>0.19899999999999984</v>
      </c>
      <c r="L1046">
        <v>10.975</v>
      </c>
      <c r="M1046" s="68">
        <f t="shared" si="45"/>
        <v>65.603644646924835</v>
      </c>
    </row>
    <row r="1047" spans="1:13" x14ac:dyDescent="0.3">
      <c r="A1047" t="s">
        <v>127</v>
      </c>
      <c r="B1047">
        <v>2017</v>
      </c>
      <c r="C1047" s="49">
        <v>42838</v>
      </c>
      <c r="D1047" t="s">
        <v>13</v>
      </c>
      <c r="E1047" t="s">
        <v>111</v>
      </c>
      <c r="F1047" t="s">
        <v>118</v>
      </c>
      <c r="G1047" s="3">
        <v>22.464065708418889</v>
      </c>
      <c r="H1047">
        <v>10</v>
      </c>
      <c r="I1047">
        <v>5.42</v>
      </c>
      <c r="J1047">
        <v>5.5920000000000005</v>
      </c>
      <c r="K1047">
        <v>0.1720000000000006</v>
      </c>
      <c r="L1047">
        <v>11.012</v>
      </c>
      <c r="M1047" s="68">
        <f t="shared" si="45"/>
        <v>65.383218307301121</v>
      </c>
    </row>
    <row r="1048" spans="1:13" x14ac:dyDescent="0.3">
      <c r="A1048" t="s">
        <v>127</v>
      </c>
      <c r="B1048">
        <v>2017</v>
      </c>
      <c r="C1048" s="49">
        <v>42838</v>
      </c>
      <c r="D1048" t="s">
        <v>13</v>
      </c>
      <c r="E1048" t="s">
        <v>147</v>
      </c>
      <c r="F1048" t="s">
        <v>31</v>
      </c>
      <c r="G1048" s="3">
        <v>28.741957563312798</v>
      </c>
      <c r="H1048">
        <v>11</v>
      </c>
      <c r="I1048">
        <v>5.4619999999999997</v>
      </c>
      <c r="J1048">
        <v>5.5820000000000007</v>
      </c>
      <c r="K1048">
        <v>0.12000000000000099</v>
      </c>
      <c r="L1048">
        <v>11.044</v>
      </c>
      <c r="M1048" s="68">
        <f t="shared" si="45"/>
        <v>65.193770373053241</v>
      </c>
    </row>
    <row r="1049" spans="1:13" x14ac:dyDescent="0.3">
      <c r="A1049" t="s">
        <v>127</v>
      </c>
      <c r="B1049">
        <v>2017</v>
      </c>
      <c r="C1049" s="49">
        <v>42838</v>
      </c>
      <c r="D1049" t="s">
        <v>13</v>
      </c>
      <c r="E1049" t="s">
        <v>20</v>
      </c>
      <c r="F1049" t="s">
        <v>21</v>
      </c>
      <c r="G1049" s="3">
        <v>21.670088980150581</v>
      </c>
      <c r="H1049">
        <v>12</v>
      </c>
      <c r="I1049">
        <v>5.4580000000000002</v>
      </c>
      <c r="J1049">
        <v>5.6039999999999992</v>
      </c>
      <c r="K1049">
        <v>0.14599999999999902</v>
      </c>
      <c r="L1049">
        <v>11.061999999999999</v>
      </c>
      <c r="M1049" s="68">
        <f t="shared" si="45"/>
        <v>65.087687579099622</v>
      </c>
    </row>
    <row r="1050" spans="1:13" x14ac:dyDescent="0.3">
      <c r="A1050" t="s">
        <v>127</v>
      </c>
      <c r="B1050">
        <v>2017</v>
      </c>
      <c r="C1050" s="49">
        <v>42838</v>
      </c>
      <c r="D1050" t="s">
        <v>13</v>
      </c>
      <c r="E1050" t="s">
        <v>179</v>
      </c>
      <c r="F1050" t="s">
        <v>36</v>
      </c>
      <c r="G1050" s="3">
        <v>21.311430527036276</v>
      </c>
      <c r="H1050">
        <v>13</v>
      </c>
      <c r="I1050">
        <v>5.452</v>
      </c>
      <c r="J1050">
        <v>5.6229999999999993</v>
      </c>
      <c r="K1050">
        <v>0.17099999999999937</v>
      </c>
      <c r="L1050">
        <v>11.074999999999999</v>
      </c>
      <c r="M1050" s="68">
        <f t="shared" si="45"/>
        <v>65.011286681715575</v>
      </c>
    </row>
    <row r="1051" spans="1:13" x14ac:dyDescent="0.3">
      <c r="A1051" t="s">
        <v>127</v>
      </c>
      <c r="B1051">
        <v>2017</v>
      </c>
      <c r="C1051" s="49">
        <v>42838</v>
      </c>
      <c r="D1051" t="s">
        <v>13</v>
      </c>
      <c r="E1051" t="s">
        <v>721</v>
      </c>
      <c r="F1051" t="s">
        <v>27</v>
      </c>
      <c r="G1051" s="3">
        <v>117.28405201916496</v>
      </c>
      <c r="H1051">
        <v>14</v>
      </c>
      <c r="I1051">
        <v>5.4340000000000002</v>
      </c>
      <c r="J1051">
        <v>5.6719999999999997</v>
      </c>
      <c r="K1051">
        <v>0.23799999999999955</v>
      </c>
      <c r="L1051">
        <v>11.106</v>
      </c>
      <c r="M1051" s="68">
        <f t="shared" si="45"/>
        <v>64.829821717990271</v>
      </c>
    </row>
    <row r="1052" spans="1:13" x14ac:dyDescent="0.3">
      <c r="A1052" t="s">
        <v>127</v>
      </c>
      <c r="B1052">
        <v>2017</v>
      </c>
      <c r="C1052" s="49">
        <v>42838</v>
      </c>
      <c r="D1052" t="s">
        <v>13</v>
      </c>
      <c r="E1052" t="s">
        <v>121</v>
      </c>
      <c r="F1052" t="s">
        <v>120</v>
      </c>
      <c r="G1052" s="3">
        <v>21.09240246406571</v>
      </c>
      <c r="H1052">
        <v>15</v>
      </c>
      <c r="I1052">
        <v>5.4770000000000003</v>
      </c>
      <c r="J1052">
        <v>5.67</v>
      </c>
      <c r="K1052">
        <v>0.19299999999999962</v>
      </c>
      <c r="L1052">
        <v>11.147</v>
      </c>
      <c r="M1052" s="68">
        <f t="shared" si="45"/>
        <v>64.591369875302775</v>
      </c>
    </row>
    <row r="1053" spans="1:13" x14ac:dyDescent="0.3">
      <c r="A1053" t="s">
        <v>127</v>
      </c>
      <c r="B1053">
        <v>2017</v>
      </c>
      <c r="C1053" s="49">
        <v>42838</v>
      </c>
      <c r="D1053" t="s">
        <v>13</v>
      </c>
      <c r="E1053" t="s">
        <v>133</v>
      </c>
      <c r="F1053" t="s">
        <v>25</v>
      </c>
      <c r="G1053" s="3">
        <v>24.199863107460644</v>
      </c>
      <c r="H1053">
        <v>16</v>
      </c>
      <c r="I1053">
        <v>5.516</v>
      </c>
      <c r="J1053">
        <v>5.6349999999999998</v>
      </c>
      <c r="K1053">
        <v>0.11899999999999977</v>
      </c>
      <c r="L1053">
        <v>11.151</v>
      </c>
      <c r="M1053" s="68">
        <f t="shared" si="45"/>
        <v>64.568200161420506</v>
      </c>
    </row>
    <row r="1054" spans="1:13" x14ac:dyDescent="0.3">
      <c r="A1054" t="s">
        <v>127</v>
      </c>
      <c r="B1054">
        <v>2017</v>
      </c>
      <c r="C1054" s="49">
        <v>42838</v>
      </c>
      <c r="D1054" t="s">
        <v>13</v>
      </c>
      <c r="E1054" t="s">
        <v>154</v>
      </c>
      <c r="F1054" t="s">
        <v>38</v>
      </c>
      <c r="G1054" s="3">
        <v>117.28405201916496</v>
      </c>
      <c r="H1054">
        <v>17</v>
      </c>
      <c r="I1054">
        <v>5.4859999999999998</v>
      </c>
      <c r="J1054">
        <v>5.6830000000000007</v>
      </c>
      <c r="K1054">
        <v>0.19700000000000095</v>
      </c>
      <c r="L1054">
        <v>11.169</v>
      </c>
      <c r="M1054" s="68">
        <f t="shared" si="45"/>
        <v>64.464141821112008</v>
      </c>
    </row>
    <row r="1055" spans="1:13" x14ac:dyDescent="0.3">
      <c r="A1055" t="s">
        <v>127</v>
      </c>
      <c r="B1055">
        <v>2017</v>
      </c>
      <c r="C1055" s="49">
        <v>42838</v>
      </c>
      <c r="D1055" t="s">
        <v>13</v>
      </c>
      <c r="E1055" t="s">
        <v>34</v>
      </c>
      <c r="F1055" t="s">
        <v>19</v>
      </c>
      <c r="G1055" s="3">
        <v>29.675564681724847</v>
      </c>
      <c r="H1055">
        <v>18</v>
      </c>
      <c r="I1055">
        <v>5.4939999999999998</v>
      </c>
      <c r="J1055">
        <v>5.6820000000000004</v>
      </c>
      <c r="K1055">
        <v>0.18800000000000061</v>
      </c>
      <c r="L1055">
        <v>11.176</v>
      </c>
      <c r="M1055" s="68">
        <f t="shared" si="45"/>
        <v>64.423765211166781</v>
      </c>
    </row>
    <row r="1056" spans="1:13" x14ac:dyDescent="0.3">
      <c r="A1056" t="s">
        <v>127</v>
      </c>
      <c r="B1056">
        <v>2017</v>
      </c>
      <c r="C1056" s="49">
        <v>42838</v>
      </c>
      <c r="D1056" t="s">
        <v>13</v>
      </c>
      <c r="E1056" t="s">
        <v>77</v>
      </c>
      <c r="F1056" t="s">
        <v>19</v>
      </c>
      <c r="G1056" s="3">
        <v>25.905544147843944</v>
      </c>
      <c r="H1056">
        <v>19</v>
      </c>
      <c r="I1056">
        <v>5.5339999999999998</v>
      </c>
      <c r="J1056">
        <v>5.6749999999999998</v>
      </c>
      <c r="K1056">
        <v>0.14100000000000001</v>
      </c>
      <c r="L1056">
        <v>11.209</v>
      </c>
      <c r="M1056" s="68">
        <f t="shared" si="45"/>
        <v>64.234097600142746</v>
      </c>
    </row>
    <row r="1057" spans="1:13" x14ac:dyDescent="0.3">
      <c r="A1057" t="s">
        <v>127</v>
      </c>
      <c r="B1057">
        <v>2017</v>
      </c>
      <c r="C1057" s="49">
        <v>42838</v>
      </c>
      <c r="D1057" t="s">
        <v>13</v>
      </c>
      <c r="E1057" t="s">
        <v>174</v>
      </c>
      <c r="F1057" t="s">
        <v>156</v>
      </c>
      <c r="G1057" s="3">
        <v>25.221081451060918</v>
      </c>
      <c r="H1057">
        <v>20</v>
      </c>
      <c r="I1057">
        <v>5.5339999999999998</v>
      </c>
      <c r="J1057">
        <v>5.705000000000001</v>
      </c>
      <c r="K1057">
        <v>0.17100000000000115</v>
      </c>
      <c r="L1057">
        <v>11.239000000000001</v>
      </c>
      <c r="M1057" s="68">
        <f t="shared" si="45"/>
        <v>64.062639024824264</v>
      </c>
    </row>
    <row r="1058" spans="1:13" x14ac:dyDescent="0.3">
      <c r="A1058" t="s">
        <v>127</v>
      </c>
      <c r="B1058">
        <v>2017</v>
      </c>
      <c r="C1058" s="49">
        <v>42838</v>
      </c>
      <c r="D1058" t="s">
        <v>13</v>
      </c>
      <c r="E1058" t="s">
        <v>50</v>
      </c>
      <c r="F1058" t="s">
        <v>51</v>
      </c>
      <c r="G1058" s="3">
        <v>20.503764544832308</v>
      </c>
      <c r="H1058">
        <v>21</v>
      </c>
      <c r="I1058">
        <v>5.5679999999999996</v>
      </c>
      <c r="J1058">
        <v>5.68</v>
      </c>
      <c r="K1058">
        <v>0.1120000000000001</v>
      </c>
      <c r="L1058">
        <v>11.247999999999999</v>
      </c>
      <c r="M1058" s="68">
        <f t="shared" si="45"/>
        <v>64.01137980085349</v>
      </c>
    </row>
    <row r="1059" spans="1:13" x14ac:dyDescent="0.3">
      <c r="A1059" t="s">
        <v>127</v>
      </c>
      <c r="B1059">
        <v>2017</v>
      </c>
      <c r="C1059" s="49">
        <v>42838</v>
      </c>
      <c r="D1059" t="s">
        <v>13</v>
      </c>
      <c r="E1059" t="s">
        <v>3810</v>
      </c>
      <c r="F1059" t="s">
        <v>156</v>
      </c>
      <c r="G1059" s="3">
        <v>27.208761122518823</v>
      </c>
      <c r="H1059">
        <v>22</v>
      </c>
      <c r="I1059">
        <v>5.5659999999999998</v>
      </c>
      <c r="J1059">
        <v>5.6870000000000003</v>
      </c>
      <c r="K1059">
        <v>0.12100000000000044</v>
      </c>
      <c r="L1059">
        <v>11.253</v>
      </c>
      <c r="M1059" s="68">
        <f t="shared" si="45"/>
        <v>63.982937883231138</v>
      </c>
    </row>
    <row r="1060" spans="1:13" x14ac:dyDescent="0.3">
      <c r="A1060" t="s">
        <v>127</v>
      </c>
      <c r="B1060">
        <v>2017</v>
      </c>
      <c r="C1060" s="49">
        <v>42838</v>
      </c>
      <c r="D1060" t="s">
        <v>13</v>
      </c>
      <c r="E1060" t="s">
        <v>23</v>
      </c>
      <c r="F1060" t="s">
        <v>15</v>
      </c>
      <c r="G1060" s="3">
        <v>19.570157426420259</v>
      </c>
      <c r="H1060">
        <v>23</v>
      </c>
      <c r="I1060">
        <v>5.5620000000000003</v>
      </c>
      <c r="J1060">
        <v>5.6930000000000005</v>
      </c>
      <c r="K1060">
        <v>0.13100000000000023</v>
      </c>
      <c r="L1060">
        <v>11.255000000000001</v>
      </c>
      <c r="M1060" s="68">
        <f t="shared" si="45"/>
        <v>63.971568191914699</v>
      </c>
    </row>
    <row r="1061" spans="1:13" x14ac:dyDescent="0.3">
      <c r="A1061" t="s">
        <v>127</v>
      </c>
      <c r="B1061">
        <v>2017</v>
      </c>
      <c r="C1061" s="49">
        <v>42838</v>
      </c>
      <c r="D1061" t="s">
        <v>13</v>
      </c>
      <c r="E1061" t="s">
        <v>139</v>
      </c>
      <c r="F1061" t="s">
        <v>61</v>
      </c>
      <c r="G1061" s="3">
        <v>24.79671457905544</v>
      </c>
      <c r="H1061">
        <v>24</v>
      </c>
      <c r="I1061">
        <v>5.5460000000000003</v>
      </c>
      <c r="J1061">
        <v>5.79</v>
      </c>
      <c r="K1061">
        <v>0.24399999999999977</v>
      </c>
      <c r="L1061">
        <v>11.336</v>
      </c>
      <c r="M1061" s="68">
        <f t="shared" si="45"/>
        <v>63.51446718419195</v>
      </c>
    </row>
    <row r="1062" spans="1:13" x14ac:dyDescent="0.3">
      <c r="A1062" t="s">
        <v>127</v>
      </c>
      <c r="B1062">
        <v>2017</v>
      </c>
      <c r="C1062" s="49">
        <v>42838</v>
      </c>
      <c r="D1062" t="s">
        <v>13</v>
      </c>
      <c r="E1062" t="s">
        <v>30</v>
      </c>
      <c r="F1062" t="s">
        <v>31</v>
      </c>
      <c r="G1062" s="3">
        <v>20.974674880219027</v>
      </c>
      <c r="H1062">
        <v>25</v>
      </c>
      <c r="I1062">
        <v>5.6059999999999999</v>
      </c>
      <c r="J1062">
        <v>5.7910000000000004</v>
      </c>
      <c r="K1062">
        <v>0.1850000000000005</v>
      </c>
      <c r="L1062">
        <v>11.397</v>
      </c>
      <c r="M1062" s="68">
        <f t="shared" si="45"/>
        <v>63.174519610423793</v>
      </c>
    </row>
    <row r="1063" spans="1:13" x14ac:dyDescent="0.3">
      <c r="A1063" t="s">
        <v>127</v>
      </c>
      <c r="B1063">
        <v>2017</v>
      </c>
      <c r="C1063" s="49">
        <v>42838</v>
      </c>
      <c r="D1063" t="s">
        <v>13</v>
      </c>
      <c r="E1063" t="s">
        <v>116</v>
      </c>
      <c r="F1063" t="s">
        <v>21</v>
      </c>
      <c r="G1063" s="3">
        <v>26.036960985626283</v>
      </c>
      <c r="H1063">
        <v>26</v>
      </c>
      <c r="I1063">
        <v>5.6980000000000004</v>
      </c>
      <c r="J1063">
        <v>5.8710000000000004</v>
      </c>
      <c r="K1063">
        <v>0.17300000000000004</v>
      </c>
      <c r="L1063">
        <v>11.569000000000001</v>
      </c>
      <c r="M1063" s="68">
        <f t="shared" si="45"/>
        <v>62.235283948483008</v>
      </c>
    </row>
    <row r="1064" spans="1:13" x14ac:dyDescent="0.3">
      <c r="A1064" t="s">
        <v>127</v>
      </c>
      <c r="B1064">
        <v>2017</v>
      </c>
      <c r="C1064" s="49">
        <v>42838</v>
      </c>
      <c r="D1064" t="s">
        <v>13</v>
      </c>
      <c r="E1064" t="s">
        <v>60</v>
      </c>
      <c r="F1064" t="s">
        <v>61</v>
      </c>
      <c r="G1064" s="3">
        <v>28.720054757015742</v>
      </c>
      <c r="H1064">
        <v>27</v>
      </c>
      <c r="I1064">
        <v>5.742</v>
      </c>
      <c r="J1064">
        <v>6.0189999999999992</v>
      </c>
      <c r="K1064">
        <v>0.27699999999999925</v>
      </c>
      <c r="L1064">
        <v>11.760999999999999</v>
      </c>
      <c r="M1064" s="68">
        <f t="shared" ref="M1064:M1066" si="46">IF(L1064="","",3.6*200/L1064)</f>
        <v>61.219284074483468</v>
      </c>
    </row>
    <row r="1065" spans="1:13" x14ac:dyDescent="0.3">
      <c r="A1065" t="s">
        <v>127</v>
      </c>
      <c r="B1065">
        <v>2017</v>
      </c>
      <c r="C1065" s="49">
        <v>42838</v>
      </c>
      <c r="D1065" t="s">
        <v>13</v>
      </c>
      <c r="E1065" t="s">
        <v>185</v>
      </c>
      <c r="F1065" t="s">
        <v>186</v>
      </c>
      <c r="G1065" s="3">
        <v>117.28405201916496</v>
      </c>
      <c r="H1065">
        <v>28</v>
      </c>
      <c r="I1065">
        <v>5.835</v>
      </c>
      <c r="J1065">
        <v>5.9720000000000004</v>
      </c>
      <c r="K1065">
        <v>0.13700000000000045</v>
      </c>
      <c r="L1065">
        <v>11.807</v>
      </c>
      <c r="M1065" s="68">
        <f t="shared" si="46"/>
        <v>60.980774117049208</v>
      </c>
    </row>
    <row r="1066" spans="1:13" x14ac:dyDescent="0.3">
      <c r="A1066" t="s">
        <v>127</v>
      </c>
      <c r="B1066">
        <v>2017</v>
      </c>
      <c r="C1066" s="49">
        <v>42838</v>
      </c>
      <c r="D1066" t="s">
        <v>13</v>
      </c>
      <c r="E1066" t="s">
        <v>180</v>
      </c>
      <c r="F1066" t="s">
        <v>65</v>
      </c>
      <c r="G1066" s="3">
        <v>19.66050650239562</v>
      </c>
      <c r="H1066">
        <v>29</v>
      </c>
      <c r="I1066">
        <v>5.8019999999999996</v>
      </c>
      <c r="J1066">
        <v>6.0300000000000011</v>
      </c>
      <c r="K1066">
        <v>0.22800000000000153</v>
      </c>
      <c r="L1066">
        <v>11.832000000000001</v>
      </c>
      <c r="M1066" s="68">
        <f t="shared" si="46"/>
        <v>60.851926977687626</v>
      </c>
    </row>
  </sheetData>
  <autoFilter ref="A1:M881" xr:uid="{1B1A9552-E3BB-4C1C-B3A2-79351D2FDD43}">
    <sortState xmlns:xlrd2="http://schemas.microsoft.com/office/spreadsheetml/2017/richdata2" ref="A2:M1066">
      <sortCondition descending="1" ref="C1:C881"/>
    </sortState>
  </autoFilter>
  <conditionalFormatting sqref="I2:I3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93" priority="28">
      <formula>$E175="F"</formula>
    </cfRule>
    <cfRule type="expression" dxfId="592" priority="29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91" priority="1541">
      <formula>#REF!="F"</formula>
    </cfRule>
    <cfRule type="expression" dxfId="590" priority="1542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89" priority="26">
      <formula>#REF!="F"</formula>
    </cfRule>
    <cfRule type="expression" dxfId="588" priority="27">
      <formula>#REF!="Q"</formula>
    </cfRule>
  </conditionalFormatting>
  <conditionalFormatting sqref="A477:B477 A479:B479 A481:B481 A483:B483 A485:B485 A487:B487 A489:B489 A491:B491 A493:B493 A495:B495 A497:B497">
    <cfRule type="expression" dxfId="587" priority="24">
      <formula>#REF!="F"</formula>
    </cfRule>
    <cfRule type="expression" dxfId="586" priority="25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85" priority="22">
      <formula>#REF!="F"</formula>
    </cfRule>
    <cfRule type="expression" dxfId="584" priority="23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83" priority="20">
      <formula>#REF!="F"</formula>
    </cfRule>
    <cfRule type="expression" dxfId="582" priority="21">
      <formula>#REF!="Q"</formula>
    </cfRule>
  </conditionalFormatting>
  <conditionalFormatting sqref="A942:B1007 D942:D1007">
    <cfRule type="expression" dxfId="581" priority="16">
      <formula>#REF!="F"</formula>
    </cfRule>
    <cfRule type="expression" dxfId="580" priority="17">
      <formula>#REF!="Q"</formula>
    </cfRule>
  </conditionalFormatting>
  <conditionalFormatting sqref="G979:G1007">
    <cfRule type="expression" dxfId="579" priority="13">
      <formula>$E979="F"</formula>
    </cfRule>
    <cfRule type="expression" dxfId="578" priority="14">
      <formula>$E979="R1"</formula>
    </cfRule>
    <cfRule type="expression" dxfId="577" priority="15">
      <formula>$E979="Q"</formula>
    </cfRule>
  </conditionalFormatting>
  <conditionalFormatting sqref="A1008:D1026">
    <cfRule type="expression" dxfId="576" priority="10">
      <formula>$E1008="Q"</formula>
    </cfRule>
    <cfRule type="expression" dxfId="575" priority="11">
      <formula>$E1008="G"</formula>
    </cfRule>
    <cfRule type="expression" dxfId="574" priority="12">
      <formula>$E1008="B"</formula>
    </cfRule>
  </conditionalFormatting>
  <conditionalFormatting sqref="A1027:B1066">
    <cfRule type="expression" dxfId="573" priority="7">
      <formula>#REF!="R1"</formula>
    </cfRule>
    <cfRule type="expression" dxfId="572" priority="8">
      <formula>#REF!="F"</formula>
    </cfRule>
    <cfRule type="expression" dxfId="571" priority="9">
      <formula>#REF!="Q"</formula>
    </cfRule>
  </conditionalFormatting>
  <conditionalFormatting sqref="D1027:D1066">
    <cfRule type="expression" dxfId="570" priority="4">
      <formula>#REF!="R1"</formula>
    </cfRule>
    <cfRule type="expression" dxfId="569" priority="5">
      <formula>#REF!="F"</formula>
    </cfRule>
    <cfRule type="expression" dxfId="568" priority="6">
      <formula>#REF!="Q"</formula>
    </cfRule>
  </conditionalFormatting>
  <conditionalFormatting sqref="C1027:C1066">
    <cfRule type="expression" dxfId="567" priority="1">
      <formula>$E1027="R1"</formula>
    </cfRule>
    <cfRule type="expression" dxfId="566" priority="2">
      <formula>$E1027="F"</formula>
    </cfRule>
    <cfRule type="expression" dxfId="565" priority="3">
      <formula>$E1027="Q"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59"/>
  <sheetViews>
    <sheetView zoomScale="85" zoomScaleNormal="85" workbookViewId="0">
      <pane ySplit="1" topLeftCell="A2" activePane="bottomLeft" state="frozen"/>
      <selection activeCell="K162" sqref="K162"/>
      <selection pane="bottomLeft" activeCell="C14" sqref="C14"/>
    </sheetView>
  </sheetViews>
  <sheetFormatPr defaultRowHeight="14.4" x14ac:dyDescent="0.3"/>
  <cols>
    <col min="1" max="2" width="8.5546875" bestFit="1" customWidth="1"/>
    <col min="3" max="3" width="10.77734375" style="9" bestFit="1" customWidth="1"/>
    <col min="4" max="6" width="8.5546875" bestFit="1" customWidth="1"/>
    <col min="7" max="7" width="29.109375" bestFit="1" customWidth="1"/>
    <col min="8" max="9" width="8.5546875" bestFit="1" customWidth="1"/>
    <col min="10" max="10" width="12.77734375" bestFit="1" customWidth="1"/>
    <col min="11" max="11" width="10.44140625" bestFit="1" customWidth="1"/>
    <col min="12" max="12" width="8.5546875" bestFit="1" customWidth="1"/>
    <col min="13" max="13" width="15.21875" bestFit="1" customWidth="1"/>
    <col min="14" max="14" width="10.44140625" bestFit="1" customWidth="1"/>
    <col min="15" max="15" width="8.5546875" bestFit="1" customWidth="1"/>
    <col min="16" max="16" width="15.21875" bestFit="1" customWidth="1"/>
    <col min="17" max="17" width="10.44140625" bestFit="1" customWidth="1"/>
    <col min="18" max="18" width="8.5546875" bestFit="1" customWidth="1"/>
    <col min="19" max="19" width="15.21875" bestFit="1" customWidth="1"/>
  </cols>
  <sheetData>
    <row r="1" spans="1:19" x14ac:dyDescent="0.3">
      <c r="A1" s="20" t="s">
        <v>0</v>
      </c>
      <c r="B1" s="20" t="s">
        <v>1</v>
      </c>
      <c r="C1" s="131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200</v>
      </c>
      <c r="F2" s="1">
        <v>1</v>
      </c>
      <c r="G2" s="1" t="s">
        <v>26</v>
      </c>
      <c r="H2" s="1" t="s">
        <v>27</v>
      </c>
      <c r="I2" s="1">
        <f>(C2-VLOOKUP(G2,Riders!$A$2:$C$2100,2,FALSE))/365</f>
        <v>25.704109589041096</v>
      </c>
      <c r="J2" s="1">
        <v>9</v>
      </c>
      <c r="K2" s="1">
        <v>1</v>
      </c>
      <c r="L2" s="1">
        <v>11.06</v>
      </c>
      <c r="M2" s="59">
        <f>IF(OR(L2="",L2="REL"),"",3.6*200/L2)</f>
        <v>65.099457504520799</v>
      </c>
      <c r="N2" s="1"/>
      <c r="O2" s="1"/>
      <c r="P2" s="59"/>
      <c r="Q2" s="1"/>
      <c r="R2" s="1"/>
      <c r="S2" s="59"/>
    </row>
    <row r="3" spans="1:19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200</v>
      </c>
      <c r="F3" s="1">
        <v>1</v>
      </c>
      <c r="G3" s="1" t="s">
        <v>107</v>
      </c>
      <c r="H3" s="1" t="s">
        <v>59</v>
      </c>
      <c r="I3" s="1">
        <f>(C3-VLOOKUP(G3,Riders!$A$2:$C$2100,2,FALSE))/365</f>
        <v>20.410958904109588</v>
      </c>
      <c r="J3" s="1">
        <v>28</v>
      </c>
      <c r="K3" s="1">
        <v>2</v>
      </c>
      <c r="L3" s="1">
        <v>11.190000000000001</v>
      </c>
      <c r="M3" s="59">
        <f>IF(OR(L3="",L3="REL"),"",3.6*200/L3)</f>
        <v>64.343163538873981</v>
      </c>
      <c r="N3" s="1"/>
      <c r="O3" s="1"/>
      <c r="P3" s="59"/>
      <c r="Q3" s="1"/>
      <c r="R3" s="1"/>
      <c r="S3" s="59"/>
    </row>
    <row r="4" spans="1:19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200</v>
      </c>
      <c r="F4" s="1">
        <v>2</v>
      </c>
      <c r="G4" s="1" t="s">
        <v>14</v>
      </c>
      <c r="H4" s="1" t="s">
        <v>15</v>
      </c>
      <c r="I4" s="1">
        <f>(C4-VLOOKUP(G4,Riders!$A$2:$C$2100,2,FALSE))/365</f>
        <v>24.090410958904108</v>
      </c>
      <c r="J4" s="1">
        <v>7</v>
      </c>
      <c r="K4" s="1">
        <v>1</v>
      </c>
      <c r="L4" s="1">
        <v>11.351000000000001</v>
      </c>
      <c r="M4" s="59">
        <f>IF(OR(L4="",L4="REL"),"",3.6*200/L4)</f>
        <v>63.430534754647162</v>
      </c>
      <c r="N4" s="1"/>
      <c r="O4" s="1"/>
      <c r="P4" s="59"/>
      <c r="Q4" s="1"/>
      <c r="R4" s="1"/>
      <c r="S4" s="59"/>
    </row>
    <row r="5" spans="1:19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200</v>
      </c>
      <c r="F5" s="1">
        <v>2</v>
      </c>
      <c r="G5" s="1" t="s">
        <v>43</v>
      </c>
      <c r="H5" s="1" t="s">
        <v>44</v>
      </c>
      <c r="I5" s="1">
        <f>(C5-VLOOKUP(G5,Riders!$A$2:$C$2100,2,FALSE))/365</f>
        <v>31.210958904109589</v>
      </c>
      <c r="J5" s="1">
        <v>27</v>
      </c>
      <c r="K5" s="1">
        <v>2</v>
      </c>
      <c r="L5" s="1">
        <v>11.467000000000001</v>
      </c>
      <c r="M5" s="59">
        <f>IF(OR(L5="",L5="REL"),"",3.6*200/L5)</f>
        <v>62.788872416499515</v>
      </c>
      <c r="N5" s="1"/>
      <c r="O5" s="1"/>
      <c r="P5" s="59"/>
      <c r="Q5" s="1"/>
      <c r="R5" s="1"/>
      <c r="S5" s="59"/>
    </row>
    <row r="6" spans="1:19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200</v>
      </c>
      <c r="F6" s="1">
        <v>3</v>
      </c>
      <c r="G6" s="1" t="s">
        <v>24</v>
      </c>
      <c r="H6" s="1" t="s">
        <v>25</v>
      </c>
      <c r="I6" s="1">
        <f>(C6-VLOOKUP(G6,Riders!$A$2:$C$2100,2,FALSE))/365</f>
        <v>25.432876712328767</v>
      </c>
      <c r="J6" s="1">
        <v>10</v>
      </c>
      <c r="K6" s="1">
        <v>1</v>
      </c>
      <c r="L6" s="1">
        <v>10.932</v>
      </c>
      <c r="M6" s="59">
        <f>IF(OR(L6="",L6="REL"),"",3.6*200/L6)</f>
        <v>65.86169045005488</v>
      </c>
      <c r="N6" s="1"/>
      <c r="O6" s="1"/>
      <c r="P6" s="59"/>
      <c r="Q6" s="1"/>
      <c r="R6" s="1"/>
      <c r="S6" s="59"/>
    </row>
    <row r="7" spans="1:19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200</v>
      </c>
      <c r="F7" s="1">
        <v>3</v>
      </c>
      <c r="G7" s="1" t="s">
        <v>907</v>
      </c>
      <c r="H7" s="1" t="s">
        <v>29</v>
      </c>
      <c r="I7" s="1">
        <f>(C7-VLOOKUP(G7,Riders!$A$2:$C$2100,2,FALSE))/365</f>
        <v>23.350684931506848</v>
      </c>
      <c r="J7" s="1">
        <v>26</v>
      </c>
      <c r="K7" s="1">
        <v>2</v>
      </c>
      <c r="L7" s="1">
        <v>11.277000000000001</v>
      </c>
      <c r="M7" s="59">
        <f>IF(OR(L7="",L7="REL"),"",3.6*200/L7)</f>
        <v>63.846767757382274</v>
      </c>
      <c r="N7" s="1"/>
      <c r="O7" s="1"/>
      <c r="P7" s="59"/>
      <c r="Q7" s="1"/>
      <c r="R7" s="1"/>
      <c r="S7" s="59"/>
    </row>
    <row r="8" spans="1:19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200</v>
      </c>
      <c r="F8" s="1">
        <v>4</v>
      </c>
      <c r="G8" s="1" t="s">
        <v>42</v>
      </c>
      <c r="H8" s="1" t="s">
        <v>97</v>
      </c>
      <c r="I8" s="1">
        <f>(C8-VLOOKUP(G8,Riders!$A$2:$C$2100,2,FALSE))/365</f>
        <v>25.175342465753424</v>
      </c>
      <c r="J8" s="1">
        <v>2</v>
      </c>
      <c r="K8" s="1">
        <v>1</v>
      </c>
      <c r="L8" s="1">
        <v>11.238</v>
      </c>
      <c r="M8" s="59">
        <f>IF(OR(L8="",L8="REL"),"",3.6*200/L8)</f>
        <v>64.068339562199682</v>
      </c>
      <c r="N8" s="1"/>
      <c r="O8" s="1"/>
      <c r="P8" s="59"/>
      <c r="Q8" s="1"/>
      <c r="R8" s="1"/>
      <c r="S8" s="59"/>
    </row>
    <row r="9" spans="1:19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200</v>
      </c>
      <c r="F9" s="1">
        <v>4</v>
      </c>
      <c r="G9" s="1" t="s">
        <v>903</v>
      </c>
      <c r="H9" s="1" t="s">
        <v>51</v>
      </c>
      <c r="I9" s="1">
        <f>(C9-VLOOKUP(G9,Riders!$A$2:$C$2100,2,FALSE))/365</f>
        <v>20.104109589041094</v>
      </c>
      <c r="J9" s="1">
        <v>25</v>
      </c>
      <c r="K9" s="1">
        <v>2</v>
      </c>
      <c r="L9" s="1">
        <v>11.339</v>
      </c>
      <c r="M9" s="59">
        <f>IF(OR(L9="",L9="REL"),"",3.6*200/L9)</f>
        <v>63.497662933239262</v>
      </c>
      <c r="N9" s="1"/>
      <c r="O9" s="1"/>
      <c r="P9" s="59"/>
      <c r="Q9" s="1"/>
      <c r="R9" s="1"/>
      <c r="S9" s="59"/>
    </row>
    <row r="10" spans="1:19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200</v>
      </c>
      <c r="F10" s="1">
        <v>5</v>
      </c>
      <c r="G10" s="1" t="s">
        <v>37</v>
      </c>
      <c r="H10" s="1" t="s">
        <v>38</v>
      </c>
      <c r="I10" s="1">
        <f>(C10-VLOOKUP(G10,Riders!$A$2:$C$2100,2,FALSE))/365</f>
        <v>18.82191780821918</v>
      </c>
      <c r="J10" s="1">
        <v>11</v>
      </c>
      <c r="K10" s="1">
        <v>1</v>
      </c>
      <c r="L10" s="1">
        <v>11.029</v>
      </c>
      <c r="M10" s="59">
        <f>IF(OR(L10="",L10="REL"),"",3.6*200/L10)</f>
        <v>65.282437210989215</v>
      </c>
      <c r="N10" s="1"/>
      <c r="O10" s="1"/>
      <c r="P10" s="59"/>
      <c r="Q10" s="1"/>
      <c r="R10" s="1"/>
      <c r="S10" s="59"/>
    </row>
    <row r="11" spans="1:19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200</v>
      </c>
      <c r="F11" s="1">
        <v>5</v>
      </c>
      <c r="G11" s="1" t="s">
        <v>50</v>
      </c>
      <c r="H11" s="1" t="s">
        <v>51</v>
      </c>
      <c r="I11" s="1">
        <f>(C11-VLOOKUP(G11,Riders!$A$2:$C$2100,2,FALSE))/365</f>
        <v>27.331506849315069</v>
      </c>
      <c r="J11" s="1">
        <v>24</v>
      </c>
      <c r="K11" s="1">
        <v>2</v>
      </c>
      <c r="L11" s="1">
        <v>11.289</v>
      </c>
      <c r="M11" s="59">
        <f>IF(OR(L11="",L11="REL"),"",3.6*200/L11)</f>
        <v>63.778899813978214</v>
      </c>
      <c r="N11" s="1"/>
      <c r="O11" s="1"/>
      <c r="P11" s="59"/>
      <c r="Q11" s="1"/>
      <c r="R11" s="1"/>
      <c r="S11" s="59"/>
    </row>
    <row r="12" spans="1:19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200</v>
      </c>
      <c r="F12" s="1">
        <v>6</v>
      </c>
      <c r="G12" s="1" t="s">
        <v>35</v>
      </c>
      <c r="H12" s="1" t="s">
        <v>36</v>
      </c>
      <c r="I12" s="1">
        <f>(C12-VLOOKUP(G12,Riders!$A$2:$C$2100,2,FALSE))/365</f>
        <v>25.827397260273973</v>
      </c>
      <c r="J12" s="1">
        <v>8</v>
      </c>
      <c r="K12" s="1">
        <v>1</v>
      </c>
      <c r="L12" s="1">
        <v>11.292</v>
      </c>
      <c r="M12" s="59">
        <f>IF(OR(L12="",L12="REL"),"",3.6*200/L12)</f>
        <v>63.761955366631241</v>
      </c>
      <c r="N12" s="1"/>
      <c r="O12" s="1"/>
      <c r="P12" s="59"/>
      <c r="Q12" s="1"/>
      <c r="R12" s="1"/>
      <c r="S12" s="59"/>
    </row>
    <row r="13" spans="1:19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200</v>
      </c>
      <c r="F13" s="1">
        <v>6</v>
      </c>
      <c r="G13" s="1" t="s">
        <v>3861</v>
      </c>
      <c r="H13" s="1" t="s">
        <v>36</v>
      </c>
      <c r="I13" s="1">
        <f>(C13-VLOOKUP(G13,Riders!$A$2:$C$2100,2,FALSE))/365</f>
        <v>20.794520547945204</v>
      </c>
      <c r="J13" s="1">
        <v>23</v>
      </c>
      <c r="K13" s="1">
        <v>2</v>
      </c>
      <c r="L13" s="1">
        <v>11.305999999999999</v>
      </c>
      <c r="M13" s="59">
        <f>IF(OR(L13="",L13="REL"),"",3.6*200/L13)</f>
        <v>63.683000176897231</v>
      </c>
      <c r="N13" s="1"/>
      <c r="O13" s="1"/>
      <c r="P13" s="59"/>
      <c r="Q13" s="1"/>
      <c r="R13" s="1"/>
      <c r="S13" s="59"/>
    </row>
    <row r="14" spans="1:19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200</v>
      </c>
      <c r="F14" s="1">
        <v>7</v>
      </c>
      <c r="G14" s="1" t="s">
        <v>75</v>
      </c>
      <c r="H14" s="1" t="s">
        <v>38</v>
      </c>
      <c r="I14" s="1">
        <f>(C14-VLOOKUP(G14,Riders!$A$2:$C$2100,2,FALSE))/365</f>
        <v>24.906849315068492</v>
      </c>
      <c r="J14" s="1">
        <v>12</v>
      </c>
      <c r="K14" s="1">
        <v>1</v>
      </c>
      <c r="L14" s="1">
        <v>11.356</v>
      </c>
      <c r="M14" s="59">
        <f>IF(OR(L14="",L14="REL"),"",3.6*200/L14)</f>
        <v>63.40260655160268</v>
      </c>
      <c r="N14" s="1"/>
      <c r="O14" s="1"/>
      <c r="P14" s="59"/>
      <c r="Q14" s="1"/>
      <c r="R14" s="1"/>
      <c r="S14" s="59"/>
    </row>
    <row r="15" spans="1:19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200</v>
      </c>
      <c r="F15" s="1">
        <v>7</v>
      </c>
      <c r="G15" s="1" t="s">
        <v>46</v>
      </c>
      <c r="H15" s="1" t="s">
        <v>47</v>
      </c>
      <c r="I15" s="1">
        <f>(C15-VLOOKUP(G15,Riders!$A$2:$C$2100,2,FALSE))/365</f>
        <v>23.635616438356163</v>
      </c>
      <c r="J15" s="1">
        <v>22</v>
      </c>
      <c r="K15" s="1">
        <v>2</v>
      </c>
      <c r="L15" s="1">
        <v>11.379</v>
      </c>
      <c r="M15" s="59">
        <f>IF(OR(L15="",L15="REL"),"",3.6*200/L15)</f>
        <v>63.274452939625625</v>
      </c>
      <c r="N15" s="1"/>
      <c r="O15" s="1"/>
      <c r="P15" s="59"/>
      <c r="Q15" s="1"/>
      <c r="R15" s="1"/>
      <c r="S15" s="59"/>
    </row>
    <row r="16" spans="1:19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200</v>
      </c>
      <c r="F16" s="1">
        <v>8</v>
      </c>
      <c r="G16" s="1" t="s">
        <v>28</v>
      </c>
      <c r="H16" s="1" t="s">
        <v>29</v>
      </c>
      <c r="I16" s="1">
        <f>(C16-VLOOKUP(G16,Riders!$A$2:$C$2100,2,FALSE))/365</f>
        <v>24.109589041095891</v>
      </c>
      <c r="J16" s="1">
        <v>4</v>
      </c>
      <c r="K16" s="1">
        <v>1</v>
      </c>
      <c r="L16" s="1">
        <v>11.278</v>
      </c>
      <c r="M16" s="59">
        <f>IF(OR(L16="",L16="REL"),"",3.6*200/L16)</f>
        <v>63.841106579180703</v>
      </c>
      <c r="N16" s="1"/>
      <c r="O16" s="1"/>
      <c r="P16" s="59"/>
      <c r="Q16" s="1"/>
      <c r="R16" s="1"/>
      <c r="S16" s="59"/>
    </row>
    <row r="17" spans="1:19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200</v>
      </c>
      <c r="F17" s="1">
        <v>8</v>
      </c>
      <c r="G17" s="1" t="s">
        <v>80</v>
      </c>
      <c r="H17" s="1" t="s">
        <v>3852</v>
      </c>
      <c r="I17" s="1">
        <f>(C17-VLOOKUP(G17,Riders!$A$2:$C$2100,2,FALSE))/365</f>
        <v>21.989041095890411</v>
      </c>
      <c r="J17" s="1">
        <v>21</v>
      </c>
      <c r="K17" s="1">
        <v>2</v>
      </c>
      <c r="L17" s="1">
        <v>11.38</v>
      </c>
      <c r="M17" s="59">
        <f>IF(OR(L17="",L17="REL"),"",3.6*200/L17)</f>
        <v>63.268892794376093</v>
      </c>
      <c r="N17" s="1"/>
      <c r="O17" s="1"/>
      <c r="P17" s="59"/>
      <c r="Q17" s="1"/>
      <c r="R17" s="1"/>
      <c r="S17" s="59"/>
    </row>
    <row r="18" spans="1:19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200</v>
      </c>
      <c r="F18" s="1">
        <v>9</v>
      </c>
      <c r="G18" s="1" t="s">
        <v>52</v>
      </c>
      <c r="H18" s="1" t="s">
        <v>53</v>
      </c>
      <c r="I18" s="1">
        <f>(C18-VLOOKUP(G18,Riders!$A$2:$C$2100,2,FALSE))/365</f>
        <v>26.904109589041095</v>
      </c>
      <c r="J18" s="1">
        <v>13</v>
      </c>
      <c r="K18" s="1">
        <v>1</v>
      </c>
      <c r="L18" s="1">
        <v>10.97</v>
      </c>
      <c r="M18" s="59">
        <f>IF(OR(L18="",L18="REL"),"",3.6*200/L18)</f>
        <v>65.63354603463992</v>
      </c>
      <c r="N18" s="1"/>
      <c r="O18" s="1"/>
      <c r="P18" s="59"/>
      <c r="Q18" s="1"/>
      <c r="R18" s="1"/>
      <c r="S18" s="59"/>
    </row>
    <row r="19" spans="1:19" x14ac:dyDescent="0.3">
      <c r="A19" s="1" t="s">
        <v>693</v>
      </c>
      <c r="B19" s="1">
        <v>2024</v>
      </c>
      <c r="C19" s="2">
        <v>45325</v>
      </c>
      <c r="D19" s="1" t="s">
        <v>72</v>
      </c>
      <c r="E19" s="1" t="s">
        <v>200</v>
      </c>
      <c r="F19" s="1">
        <v>9</v>
      </c>
      <c r="G19" s="1" t="s">
        <v>115</v>
      </c>
      <c r="H19" s="1" t="s">
        <v>3849</v>
      </c>
      <c r="I19" s="1">
        <f>(C19-VLOOKUP(G19,Riders!$A$2:$C$2100,2,FALSE))/365</f>
        <v>26.509589041095889</v>
      </c>
      <c r="J19" s="1">
        <v>20</v>
      </c>
      <c r="K19" s="1">
        <v>2</v>
      </c>
      <c r="L19" s="1">
        <v>11.412000000000001</v>
      </c>
      <c r="M19" s="59">
        <f>IF(OR(L19="",L19="REL"),"",3.6*200/L19)</f>
        <v>63.09148264984227</v>
      </c>
      <c r="N19" s="1"/>
      <c r="O19" s="1"/>
      <c r="P19" s="59"/>
      <c r="Q19" s="1"/>
      <c r="R19" s="1"/>
      <c r="S19" s="59"/>
    </row>
    <row r="20" spans="1:19" x14ac:dyDescent="0.3">
      <c r="A20" s="1" t="s">
        <v>693</v>
      </c>
      <c r="B20" s="1">
        <v>2024</v>
      </c>
      <c r="C20" s="2">
        <v>45325</v>
      </c>
      <c r="D20" s="1" t="s">
        <v>72</v>
      </c>
      <c r="E20" s="1" t="s">
        <v>200</v>
      </c>
      <c r="F20" s="1">
        <v>10</v>
      </c>
      <c r="G20" s="1" t="s">
        <v>45</v>
      </c>
      <c r="H20" s="1" t="s">
        <v>40</v>
      </c>
      <c r="I20" s="1">
        <f>(C20-VLOOKUP(G20,Riders!$A$2:$C$2100,2,FALSE))/365</f>
        <v>32.950684931506849</v>
      </c>
      <c r="J20" s="1">
        <v>16</v>
      </c>
      <c r="K20" s="1">
        <v>1</v>
      </c>
      <c r="L20" s="1">
        <v>11.361000000000001</v>
      </c>
      <c r="M20" s="59">
        <f>IF(OR(L20="",L20="REL"),"",3.6*200/L20)</f>
        <v>63.374702931080009</v>
      </c>
      <c r="N20" s="1"/>
      <c r="O20" s="1"/>
      <c r="P20" s="59"/>
      <c r="Q20" s="1"/>
      <c r="R20" s="1"/>
      <c r="S20" s="59"/>
    </row>
    <row r="21" spans="1:19" x14ac:dyDescent="0.3">
      <c r="A21" s="1" t="s">
        <v>693</v>
      </c>
      <c r="B21" s="1">
        <v>2024</v>
      </c>
      <c r="C21" s="2">
        <v>45325</v>
      </c>
      <c r="D21" s="1" t="s">
        <v>72</v>
      </c>
      <c r="E21" s="1" t="s">
        <v>200</v>
      </c>
      <c r="F21" s="1">
        <v>10</v>
      </c>
      <c r="G21" s="1" t="s">
        <v>39</v>
      </c>
      <c r="H21" s="1" t="s">
        <v>40</v>
      </c>
      <c r="I21" s="1">
        <f>(C21-VLOOKUP(G21,Riders!$A$2:$C$2100,2,FALSE))/365</f>
        <v>29.484931506849314</v>
      </c>
      <c r="J21" s="1">
        <v>17</v>
      </c>
      <c r="K21" s="1">
        <v>2</v>
      </c>
      <c r="L21" s="1">
        <v>11.452</v>
      </c>
      <c r="M21" s="59">
        <f>IF(OR(L21="",L21="REL"),"",3.6*200/L21)</f>
        <v>62.871114215857496</v>
      </c>
      <c r="N21" s="1"/>
      <c r="O21" s="1"/>
      <c r="P21" s="59"/>
      <c r="Q21" s="1"/>
      <c r="R21" s="1"/>
      <c r="S21" s="59"/>
    </row>
    <row r="22" spans="1:19" x14ac:dyDescent="0.3">
      <c r="A22" s="1" t="s">
        <v>693</v>
      </c>
      <c r="B22" s="1">
        <v>2024</v>
      </c>
      <c r="C22" s="2">
        <v>45325</v>
      </c>
      <c r="D22" s="1" t="s">
        <v>72</v>
      </c>
      <c r="E22" s="1" t="s">
        <v>200</v>
      </c>
      <c r="F22" s="1">
        <v>11</v>
      </c>
      <c r="G22" s="1" t="s">
        <v>101</v>
      </c>
      <c r="H22" s="1" t="s">
        <v>151</v>
      </c>
      <c r="I22" s="1">
        <f>(C22-VLOOKUP(G22,Riders!$A$2:$C$2100,2,FALSE))/365</f>
        <v>24.345205479452055</v>
      </c>
      <c r="J22" s="1">
        <v>14</v>
      </c>
      <c r="K22" s="1">
        <v>1</v>
      </c>
      <c r="L22" s="1">
        <v>11.368</v>
      </c>
      <c r="M22" s="59">
        <f>IF(OR(L22="",L22="REL"),"",3.6*200/L22)</f>
        <v>63.335679099225892</v>
      </c>
      <c r="N22" s="1"/>
      <c r="O22" s="1"/>
      <c r="P22" s="59"/>
      <c r="Q22" s="1"/>
      <c r="R22" s="1"/>
      <c r="S22" s="59"/>
    </row>
    <row r="23" spans="1:19" x14ac:dyDescent="0.3">
      <c r="A23" s="1" t="s">
        <v>693</v>
      </c>
      <c r="B23" s="1">
        <v>2024</v>
      </c>
      <c r="C23" s="2">
        <v>45325</v>
      </c>
      <c r="D23" s="1" t="s">
        <v>72</v>
      </c>
      <c r="E23" s="1" t="s">
        <v>200</v>
      </c>
      <c r="F23" s="1">
        <v>11</v>
      </c>
      <c r="G23" s="1" t="s">
        <v>20</v>
      </c>
      <c r="H23" s="1" t="s">
        <v>21</v>
      </c>
      <c r="I23" s="1">
        <f>(C23-VLOOKUP(G23,Riders!$A$2:$C$2100,2,FALSE))/365</f>
        <v>28.4986301369863</v>
      </c>
      <c r="J23" s="1">
        <v>19</v>
      </c>
      <c r="K23" s="1">
        <v>2</v>
      </c>
      <c r="L23" s="1">
        <v>11.393000000000001</v>
      </c>
      <c r="M23" s="59">
        <f>IF(OR(L23="",L23="REL"),"",3.6*200/L23)</f>
        <v>63.196699727903095</v>
      </c>
      <c r="N23" s="1"/>
      <c r="O23" s="1"/>
      <c r="P23" s="59"/>
      <c r="Q23" s="1"/>
      <c r="R23" s="1"/>
      <c r="S23" s="59"/>
    </row>
    <row r="24" spans="1:19" x14ac:dyDescent="0.3">
      <c r="A24" s="1" t="s">
        <v>693</v>
      </c>
      <c r="B24" s="1">
        <v>2024</v>
      </c>
      <c r="C24" s="2">
        <v>45325</v>
      </c>
      <c r="D24" s="1" t="s">
        <v>72</v>
      </c>
      <c r="E24" s="1" t="s">
        <v>200</v>
      </c>
      <c r="F24" s="1">
        <v>12</v>
      </c>
      <c r="G24" s="1" t="s">
        <v>32</v>
      </c>
      <c r="H24" s="1" t="s">
        <v>17</v>
      </c>
      <c r="I24" s="1">
        <f>(C24-VLOOKUP(G24,Riders!$A$2:$C$2100,2,FALSE))/365</f>
        <v>21.528767123287672</v>
      </c>
      <c r="J24" s="1">
        <v>15</v>
      </c>
      <c r="K24" s="1">
        <v>1</v>
      </c>
      <c r="L24" s="1">
        <v>11.156000000000001</v>
      </c>
      <c r="M24" s="59">
        <f>IF(OR(L24="",L24="REL"),"",3.6*200/L24)</f>
        <v>64.539261384008597</v>
      </c>
      <c r="N24" s="1"/>
      <c r="O24" s="1"/>
      <c r="P24" s="59"/>
      <c r="Q24" s="1"/>
      <c r="R24" s="1"/>
      <c r="S24" s="59"/>
    </row>
    <row r="25" spans="1:19" x14ac:dyDescent="0.3">
      <c r="A25" s="1" t="s">
        <v>693</v>
      </c>
      <c r="B25" s="1">
        <v>2024</v>
      </c>
      <c r="C25" s="2">
        <v>45325</v>
      </c>
      <c r="D25" s="1" t="s">
        <v>72</v>
      </c>
      <c r="E25" s="1" t="s">
        <v>200</v>
      </c>
      <c r="F25" s="1">
        <v>12</v>
      </c>
      <c r="G25" s="1" t="s">
        <v>41</v>
      </c>
      <c r="H25" s="1" t="s">
        <v>27</v>
      </c>
      <c r="I25" s="1">
        <f>(C25-VLOOKUP(G25,Riders!$A$2:$C$2100,2,FALSE))/365</f>
        <v>28.304109589041097</v>
      </c>
      <c r="J25" s="1">
        <v>18</v>
      </c>
      <c r="K25" s="1">
        <v>2</v>
      </c>
      <c r="L25" s="1">
        <v>13.817</v>
      </c>
      <c r="M25" s="59">
        <f>IF(OR(L25="",L25="REL"),"",3.6*200/L25)</f>
        <v>52.109719910255478</v>
      </c>
      <c r="N25" s="1"/>
      <c r="O25" s="1"/>
      <c r="P25" s="59"/>
      <c r="Q25" s="1"/>
      <c r="R25" s="1"/>
      <c r="S25" s="59"/>
    </row>
    <row r="26" spans="1:19" x14ac:dyDescent="0.3">
      <c r="A26" s="1" t="s">
        <v>693</v>
      </c>
      <c r="B26" s="1">
        <v>2024</v>
      </c>
      <c r="C26" s="2">
        <v>45325</v>
      </c>
      <c r="D26" s="1" t="s">
        <v>72</v>
      </c>
      <c r="E26" s="1" t="s">
        <v>201</v>
      </c>
      <c r="F26" s="1">
        <v>1</v>
      </c>
      <c r="G26" s="1" t="s">
        <v>381</v>
      </c>
      <c r="H26" s="1" t="s">
        <v>25</v>
      </c>
      <c r="I26" s="1">
        <f>(C26-VLOOKUP(G26,Riders!$A$2:$C$2100,2,FALSE))/365</f>
        <v>21.13150684931507</v>
      </c>
      <c r="J26" s="1">
        <v>5</v>
      </c>
      <c r="K26" s="1">
        <v>1</v>
      </c>
      <c r="L26" s="1">
        <v>11.06</v>
      </c>
      <c r="M26" s="59">
        <f>IF(OR(L26="",L26="REL"),"",3.6*200/L26)</f>
        <v>65.099457504520799</v>
      </c>
      <c r="N26" s="1"/>
      <c r="O26" s="1"/>
      <c r="P26" s="59"/>
      <c r="Q26" s="1"/>
      <c r="R26" s="1"/>
      <c r="S26" s="59"/>
    </row>
    <row r="27" spans="1:19" x14ac:dyDescent="0.3">
      <c r="A27" s="1" t="s">
        <v>693</v>
      </c>
      <c r="B27" s="1">
        <v>2024</v>
      </c>
      <c r="C27" s="2">
        <v>45325</v>
      </c>
      <c r="D27" s="1" t="s">
        <v>72</v>
      </c>
      <c r="E27" s="1" t="s">
        <v>201</v>
      </c>
      <c r="F27" s="1">
        <v>1</v>
      </c>
      <c r="G27" s="1" t="s">
        <v>32</v>
      </c>
      <c r="H27" s="1" t="s">
        <v>17</v>
      </c>
      <c r="I27" s="1">
        <f>(C27-VLOOKUP(G27,Riders!$A$2:$C$2100,2,FALSE))/365</f>
        <v>21.528767123287672</v>
      </c>
      <c r="J27" s="1">
        <v>15</v>
      </c>
      <c r="K27" s="1">
        <v>2</v>
      </c>
      <c r="L27" s="1">
        <v>11.190000000000001</v>
      </c>
      <c r="M27" s="59">
        <f>IF(OR(L27="",L27="REL"),"",3.6*200/L27)</f>
        <v>64.343163538873981</v>
      </c>
      <c r="N27" s="1"/>
      <c r="O27" s="1"/>
      <c r="P27" s="59"/>
      <c r="Q27" s="1"/>
      <c r="R27" s="1"/>
      <c r="S27" s="59"/>
    </row>
    <row r="28" spans="1:19" x14ac:dyDescent="0.3">
      <c r="A28" s="1" t="s">
        <v>693</v>
      </c>
      <c r="B28" s="1">
        <v>2024</v>
      </c>
      <c r="C28" s="2">
        <v>45325</v>
      </c>
      <c r="D28" s="1" t="s">
        <v>72</v>
      </c>
      <c r="E28" s="1" t="s">
        <v>201</v>
      </c>
      <c r="F28" s="1">
        <v>2</v>
      </c>
      <c r="G28" s="1" t="s">
        <v>16</v>
      </c>
      <c r="H28" s="1" t="s">
        <v>17</v>
      </c>
      <c r="I28" s="1">
        <f>(C28-VLOOKUP(G28,Riders!$A$2:$C$2100,2,FALSE))/365</f>
        <v>24.789041095890411</v>
      </c>
      <c r="J28" s="1">
        <v>3</v>
      </c>
      <c r="K28" s="1">
        <v>1</v>
      </c>
      <c r="L28" s="1">
        <v>11.32</v>
      </c>
      <c r="M28" s="59">
        <f>IF(OR(L28="",L28="REL"),"",3.6*200/L28)</f>
        <v>63.60424028268551</v>
      </c>
      <c r="N28" s="1"/>
      <c r="O28" s="1"/>
      <c r="P28" s="59"/>
      <c r="Q28" s="1"/>
      <c r="R28" s="1"/>
      <c r="S28" s="59"/>
    </row>
    <row r="29" spans="1:19" x14ac:dyDescent="0.3">
      <c r="A29" s="1" t="s">
        <v>693</v>
      </c>
      <c r="B29" s="1">
        <v>2024</v>
      </c>
      <c r="C29" s="2">
        <v>45325</v>
      </c>
      <c r="D29" s="1" t="s">
        <v>72</v>
      </c>
      <c r="E29" s="1" t="s">
        <v>201</v>
      </c>
      <c r="F29" s="1">
        <v>2</v>
      </c>
      <c r="G29" s="1" t="s">
        <v>101</v>
      </c>
      <c r="H29" s="1" t="s">
        <v>151</v>
      </c>
      <c r="I29" s="1">
        <f>(C29-VLOOKUP(G29,Riders!$A$2:$C$2100,2,FALSE))/365</f>
        <v>24.345205479452055</v>
      </c>
      <c r="J29" s="1">
        <v>14</v>
      </c>
      <c r="K29" s="1">
        <v>2</v>
      </c>
      <c r="L29" s="1">
        <v>11.45</v>
      </c>
      <c r="M29" s="59">
        <f>IF(OR(L29="",L29="REL"),"",3.6*200/L29)</f>
        <v>62.882096069869</v>
      </c>
      <c r="N29" s="1"/>
      <c r="O29" s="1"/>
      <c r="P29" s="59"/>
      <c r="Q29" s="1"/>
      <c r="R29" s="1"/>
      <c r="S29" s="59"/>
    </row>
    <row r="30" spans="1:19" x14ac:dyDescent="0.3">
      <c r="A30" s="1" t="s">
        <v>693</v>
      </c>
      <c r="B30" s="1">
        <v>2024</v>
      </c>
      <c r="C30" s="2">
        <v>45325</v>
      </c>
      <c r="D30" s="1" t="s">
        <v>72</v>
      </c>
      <c r="E30" s="1" t="s">
        <v>201</v>
      </c>
      <c r="F30" s="1">
        <v>3</v>
      </c>
      <c r="G30" s="1" t="s">
        <v>23</v>
      </c>
      <c r="H30" s="1" t="s">
        <v>15</v>
      </c>
      <c r="I30" s="1">
        <f>(C30-VLOOKUP(G30,Riders!$A$2:$C$2100,2,FALSE))/365</f>
        <v>26.397260273972602</v>
      </c>
      <c r="J30" s="1">
        <v>1</v>
      </c>
      <c r="K30" s="1">
        <v>1</v>
      </c>
      <c r="L30" s="1">
        <v>11.58</v>
      </c>
      <c r="M30" s="59">
        <f>IF(OR(L30="",L30="REL"),"",3.6*200/L30)</f>
        <v>62.176165803108809</v>
      </c>
      <c r="N30" s="1"/>
      <c r="O30" s="1"/>
      <c r="P30" s="59"/>
      <c r="Q30" s="1"/>
      <c r="R30" s="1"/>
      <c r="S30" s="59"/>
    </row>
    <row r="31" spans="1:19" x14ac:dyDescent="0.3">
      <c r="A31" s="1" t="s">
        <v>693</v>
      </c>
      <c r="B31" s="1">
        <v>2024</v>
      </c>
      <c r="C31" s="2">
        <v>45325</v>
      </c>
      <c r="D31" s="1" t="s">
        <v>72</v>
      </c>
      <c r="E31" s="1" t="s">
        <v>201</v>
      </c>
      <c r="F31" s="1">
        <v>3</v>
      </c>
      <c r="G31" s="1" t="s">
        <v>45</v>
      </c>
      <c r="H31" s="1" t="s">
        <v>40</v>
      </c>
      <c r="I31" s="1">
        <f>(C31-VLOOKUP(G31,Riders!$A$2:$C$2100,2,FALSE))/365</f>
        <v>32.950684931506849</v>
      </c>
      <c r="J31" s="1">
        <v>16</v>
      </c>
      <c r="K31" s="1">
        <v>2</v>
      </c>
      <c r="L31" s="1">
        <v>11.71</v>
      </c>
      <c r="M31" s="59">
        <f>IF(OR(L31="",L31="REL"),"",3.6*200/L31)</f>
        <v>61.485909479077705</v>
      </c>
      <c r="N31" s="1"/>
      <c r="O31" s="1"/>
      <c r="P31" s="59"/>
      <c r="Q31" s="1"/>
      <c r="R31" s="1"/>
      <c r="S31" s="59"/>
    </row>
    <row r="32" spans="1:19" x14ac:dyDescent="0.3">
      <c r="A32" s="1" t="s">
        <v>693</v>
      </c>
      <c r="B32" s="1">
        <v>2024</v>
      </c>
      <c r="C32" s="2">
        <v>45325</v>
      </c>
      <c r="D32" s="1" t="s">
        <v>72</v>
      </c>
      <c r="E32" s="1" t="s">
        <v>201</v>
      </c>
      <c r="F32" s="1">
        <v>4</v>
      </c>
      <c r="G32" s="1" t="s">
        <v>133</v>
      </c>
      <c r="H32" s="1" t="s">
        <v>151</v>
      </c>
      <c r="I32" s="1">
        <f>(C32-VLOOKUP(G32,Riders!$A$2:$C$2100,2,FALSE))/365</f>
        <v>31.030136986301368</v>
      </c>
      <c r="J32" s="1">
        <v>6</v>
      </c>
      <c r="K32" s="1">
        <v>1</v>
      </c>
      <c r="L32" s="1">
        <v>11.84</v>
      </c>
      <c r="M32" s="59">
        <f>IF(OR(L32="",L32="REL"),"",3.6*200/L32)</f>
        <v>60.810810810810814</v>
      </c>
      <c r="N32" s="1"/>
      <c r="O32" s="1"/>
      <c r="P32" s="59"/>
      <c r="Q32" s="1"/>
      <c r="R32" s="1"/>
      <c r="S32" s="59"/>
    </row>
    <row r="33" spans="1:19" x14ac:dyDescent="0.3">
      <c r="A33" s="1" t="s">
        <v>693</v>
      </c>
      <c r="B33" s="1">
        <v>2024</v>
      </c>
      <c r="C33" s="2">
        <v>45325</v>
      </c>
      <c r="D33" s="1" t="s">
        <v>72</v>
      </c>
      <c r="E33" s="1" t="s">
        <v>201</v>
      </c>
      <c r="F33" s="1">
        <v>4</v>
      </c>
      <c r="G33" s="1" t="s">
        <v>52</v>
      </c>
      <c r="H33" s="1" t="s">
        <v>53</v>
      </c>
      <c r="I33" s="1">
        <f>(C33-VLOOKUP(G33,Riders!$A$2:$C$2100,2,FALSE))/365</f>
        <v>26.904109589041095</v>
      </c>
      <c r="J33" s="1">
        <v>13</v>
      </c>
      <c r="K33" s="1">
        <v>2</v>
      </c>
      <c r="L33" s="1">
        <v>11.97</v>
      </c>
      <c r="M33" s="59">
        <f>IF(OR(L33="",L33="REL"),"",3.6*200/L33)</f>
        <v>60.150375939849624</v>
      </c>
      <c r="N33" s="1"/>
      <c r="O33" s="1"/>
      <c r="P33" s="59"/>
      <c r="Q33" s="1"/>
      <c r="R33" s="1"/>
      <c r="S33" s="59"/>
    </row>
    <row r="34" spans="1:19" x14ac:dyDescent="0.3">
      <c r="A34" s="1" t="s">
        <v>693</v>
      </c>
      <c r="B34" s="1">
        <v>2024</v>
      </c>
      <c r="C34" s="2">
        <v>45325</v>
      </c>
      <c r="D34" s="1" t="s">
        <v>72</v>
      </c>
      <c r="E34" s="1" t="s">
        <v>201</v>
      </c>
      <c r="F34" s="1">
        <v>5</v>
      </c>
      <c r="G34" s="1" t="s">
        <v>28</v>
      </c>
      <c r="H34" s="1" t="s">
        <v>29</v>
      </c>
      <c r="I34" s="1">
        <f>(C34-VLOOKUP(G34,Riders!$A$2:$C$2100,2,FALSE))/365</f>
        <v>24.109589041095891</v>
      </c>
      <c r="J34" s="1">
        <v>4</v>
      </c>
      <c r="K34" s="1">
        <v>1</v>
      </c>
      <c r="L34" s="1">
        <v>12.1</v>
      </c>
      <c r="M34" s="59">
        <f>IF(OR(L34="",L34="REL"),"",3.6*200/L34)</f>
        <v>59.504132231404959</v>
      </c>
      <c r="N34" s="1"/>
      <c r="O34" s="1"/>
      <c r="P34" s="59"/>
      <c r="Q34" s="1"/>
      <c r="R34" s="1"/>
      <c r="S34" s="59"/>
    </row>
    <row r="35" spans="1:19" x14ac:dyDescent="0.3">
      <c r="A35" s="1" t="s">
        <v>693</v>
      </c>
      <c r="B35" s="1">
        <v>2024</v>
      </c>
      <c r="C35" s="2">
        <v>45325</v>
      </c>
      <c r="D35" s="1" t="s">
        <v>72</v>
      </c>
      <c r="E35" s="1" t="s">
        <v>201</v>
      </c>
      <c r="F35" s="1">
        <v>5</v>
      </c>
      <c r="G35" s="1" t="s">
        <v>26</v>
      </c>
      <c r="H35" s="1" t="s">
        <v>27</v>
      </c>
      <c r="I35" s="1">
        <f>(C35-VLOOKUP(G35,Riders!$A$2:$C$2100,2,FALSE))/365</f>
        <v>25.704109589041096</v>
      </c>
      <c r="J35" s="1">
        <v>9</v>
      </c>
      <c r="K35" s="1">
        <v>2</v>
      </c>
      <c r="L35" s="1">
        <v>12.23</v>
      </c>
      <c r="M35" s="59">
        <f>IF(OR(L35="",L35="REL"),"",3.6*200/L35)</f>
        <v>58.871627146361405</v>
      </c>
      <c r="N35" s="1"/>
      <c r="O35" s="1"/>
      <c r="P35" s="59"/>
      <c r="Q35" s="1"/>
      <c r="R35" s="1"/>
      <c r="S35" s="59"/>
    </row>
    <row r="36" spans="1:19" x14ac:dyDescent="0.3">
      <c r="A36" s="1" t="s">
        <v>693</v>
      </c>
      <c r="B36" s="1">
        <v>2024</v>
      </c>
      <c r="C36" s="2">
        <v>45325</v>
      </c>
      <c r="D36" s="1" t="s">
        <v>72</v>
      </c>
      <c r="E36" s="1" t="s">
        <v>201</v>
      </c>
      <c r="F36" s="1">
        <v>6</v>
      </c>
      <c r="G36" s="1" t="s">
        <v>14</v>
      </c>
      <c r="H36" s="1" t="s">
        <v>15</v>
      </c>
      <c r="I36" s="1">
        <f>(C36-VLOOKUP(G36,Riders!$A$2:$C$2100,2,FALSE))/365</f>
        <v>24.090410958904108</v>
      </c>
      <c r="J36" s="1">
        <v>7</v>
      </c>
      <c r="K36" s="1">
        <v>1</v>
      </c>
      <c r="L36" s="1">
        <v>12.36</v>
      </c>
      <c r="M36" s="59">
        <f>IF(OR(L36="",L36="REL"),"",3.6*200/L36)</f>
        <v>58.252427184466022</v>
      </c>
      <c r="N36" s="1"/>
      <c r="O36" s="1"/>
      <c r="P36" s="59"/>
      <c r="Q36" s="1"/>
      <c r="R36" s="1"/>
      <c r="S36" s="59"/>
    </row>
    <row r="37" spans="1:19" x14ac:dyDescent="0.3">
      <c r="A37" s="1" t="s">
        <v>693</v>
      </c>
      <c r="B37" s="1">
        <v>2024</v>
      </c>
      <c r="C37" s="2">
        <v>45325</v>
      </c>
      <c r="D37" s="1" t="s">
        <v>72</v>
      </c>
      <c r="E37" s="1" t="s">
        <v>201</v>
      </c>
      <c r="F37" s="1">
        <v>6</v>
      </c>
      <c r="G37" s="1" t="s">
        <v>75</v>
      </c>
      <c r="H37" s="1" t="s">
        <v>38</v>
      </c>
      <c r="I37" s="1">
        <f>(C37-VLOOKUP(G37,Riders!$A$2:$C$2100,2,FALSE))/365</f>
        <v>24.906849315068492</v>
      </c>
      <c r="J37" s="1">
        <v>12</v>
      </c>
      <c r="K37" s="1">
        <v>2</v>
      </c>
      <c r="L37" s="1">
        <v>12.49</v>
      </c>
      <c r="M37" s="59">
        <f>IF(OR(L37="",L37="REL"),"",3.6*200/L37)</f>
        <v>57.646116893514808</v>
      </c>
      <c r="N37" s="1"/>
      <c r="O37" s="1"/>
      <c r="P37" s="59"/>
      <c r="Q37" s="1"/>
      <c r="R37" s="1"/>
      <c r="S37" s="59"/>
    </row>
    <row r="38" spans="1:19" x14ac:dyDescent="0.3">
      <c r="A38" s="1" t="s">
        <v>693</v>
      </c>
      <c r="B38" s="1">
        <v>2024</v>
      </c>
      <c r="C38" s="2">
        <v>45325</v>
      </c>
      <c r="D38" s="1" t="s">
        <v>72</v>
      </c>
      <c r="E38" s="1" t="s">
        <v>201</v>
      </c>
      <c r="F38" s="1">
        <v>7</v>
      </c>
      <c r="G38" s="1" t="s">
        <v>35</v>
      </c>
      <c r="H38" s="1" t="s">
        <v>36</v>
      </c>
      <c r="I38" s="1">
        <f>(C38-VLOOKUP(G38,Riders!$A$2:$C$2100,2,FALSE))/365</f>
        <v>25.827397260273973</v>
      </c>
      <c r="J38" s="1">
        <v>8</v>
      </c>
      <c r="K38" s="1">
        <v>1</v>
      </c>
      <c r="L38" s="1">
        <v>12.62</v>
      </c>
      <c r="M38" s="59">
        <f>IF(OR(L38="",L38="REL"),"",3.6*200/L38)</f>
        <v>57.052297939778136</v>
      </c>
      <c r="N38" s="1"/>
      <c r="O38" s="1"/>
      <c r="P38" s="59"/>
      <c r="Q38" s="1"/>
      <c r="R38" s="1"/>
      <c r="S38" s="59"/>
    </row>
    <row r="39" spans="1:19" x14ac:dyDescent="0.3">
      <c r="A39" s="1" t="s">
        <v>693</v>
      </c>
      <c r="B39" s="1">
        <v>2024</v>
      </c>
      <c r="C39" s="2">
        <v>45325</v>
      </c>
      <c r="D39" s="1" t="s">
        <v>72</v>
      </c>
      <c r="E39" s="1" t="s">
        <v>201</v>
      </c>
      <c r="F39" s="1">
        <v>7</v>
      </c>
      <c r="G39" s="1" t="s">
        <v>24</v>
      </c>
      <c r="H39" s="1" t="s">
        <v>25</v>
      </c>
      <c r="I39" s="1">
        <f>(C39-VLOOKUP(G39,Riders!$A$2:$C$2100,2,FALSE))/365</f>
        <v>25.432876712328767</v>
      </c>
      <c r="J39" s="1">
        <v>10</v>
      </c>
      <c r="K39" s="1">
        <v>2</v>
      </c>
      <c r="L39" s="1">
        <v>12.75</v>
      </c>
      <c r="M39" s="59">
        <f>IF(OR(L39="",L39="REL"),"",3.6*200/L39)</f>
        <v>56.470588235294116</v>
      </c>
      <c r="N39" s="1"/>
      <c r="O39" s="1"/>
      <c r="P39" s="59"/>
      <c r="Q39" s="1"/>
      <c r="R39" s="1"/>
      <c r="S39" s="59"/>
    </row>
    <row r="40" spans="1:19" x14ac:dyDescent="0.3">
      <c r="A40" s="1" t="s">
        <v>693</v>
      </c>
      <c r="B40" s="1">
        <v>2024</v>
      </c>
      <c r="C40" s="2">
        <v>45325</v>
      </c>
      <c r="D40" s="1" t="s">
        <v>72</v>
      </c>
      <c r="E40" s="1" t="s">
        <v>201</v>
      </c>
      <c r="F40" s="1">
        <v>8</v>
      </c>
      <c r="G40" s="1" t="s">
        <v>42</v>
      </c>
      <c r="H40" s="1" t="s">
        <v>97</v>
      </c>
      <c r="I40" s="1">
        <f>(C40-VLOOKUP(G40,Riders!$A$2:$C$2100,2,FALSE))/365</f>
        <v>25.175342465753424</v>
      </c>
      <c r="J40" s="1">
        <v>2</v>
      </c>
      <c r="K40" s="1">
        <v>1</v>
      </c>
      <c r="L40" s="1">
        <v>12.88</v>
      </c>
      <c r="M40" s="59">
        <f>IF(OR(L40="",L40="REL"),"",3.6*200/L40)</f>
        <v>55.900621118012417</v>
      </c>
      <c r="N40" s="1"/>
      <c r="O40" s="1"/>
      <c r="P40" s="59"/>
      <c r="Q40" s="1"/>
      <c r="R40" s="1"/>
      <c r="S40" s="59"/>
    </row>
    <row r="41" spans="1:19" x14ac:dyDescent="0.3">
      <c r="A41" s="1" t="s">
        <v>693</v>
      </c>
      <c r="B41" s="1">
        <v>2024</v>
      </c>
      <c r="C41" s="2">
        <v>45325</v>
      </c>
      <c r="D41" s="1" t="s">
        <v>72</v>
      </c>
      <c r="E41" s="1" t="s">
        <v>201</v>
      </c>
      <c r="F41" s="1">
        <v>8</v>
      </c>
      <c r="G41" s="1" t="s">
        <v>37</v>
      </c>
      <c r="H41" s="1" t="s">
        <v>38</v>
      </c>
      <c r="I41" s="1">
        <f>(C41-VLOOKUP(G41,Riders!$A$2:$C$2100,2,FALSE))/365</f>
        <v>18.82191780821918</v>
      </c>
      <c r="J41" s="1">
        <v>11</v>
      </c>
      <c r="K41" s="1">
        <v>2</v>
      </c>
      <c r="L41" s="1">
        <v>13.01</v>
      </c>
      <c r="M41" s="59">
        <f>IF(OR(L41="",L41="REL"),"",3.6*200/L41)</f>
        <v>55.342044581091471</v>
      </c>
      <c r="N41" s="1"/>
      <c r="O41" s="1"/>
      <c r="P41" s="59"/>
      <c r="Q41" s="1"/>
      <c r="R41" s="1"/>
      <c r="S41" s="59"/>
    </row>
    <row r="42" spans="1:19" x14ac:dyDescent="0.3">
      <c r="A42" s="1" t="s">
        <v>693</v>
      </c>
      <c r="B42" s="1">
        <v>2024</v>
      </c>
      <c r="C42" s="2">
        <v>45325</v>
      </c>
      <c r="D42" s="1" t="s">
        <v>72</v>
      </c>
      <c r="E42" s="1" t="s">
        <v>202</v>
      </c>
      <c r="F42" s="1">
        <v>1</v>
      </c>
      <c r="G42" s="1" t="s">
        <v>42</v>
      </c>
      <c r="H42" s="1" t="s">
        <v>97</v>
      </c>
      <c r="I42" s="1">
        <f>(C42-VLOOKUP(G42,Riders!$A$2:$C$2100,2,FALSE))/365</f>
        <v>25.175342465753424</v>
      </c>
      <c r="J42" s="1">
        <v>2</v>
      </c>
      <c r="K42" s="1">
        <v>1</v>
      </c>
      <c r="L42" s="1">
        <v>11.214</v>
      </c>
      <c r="M42" s="59">
        <f>IF(OR(L42="",L42="REL"),"",3.6*200/L42)</f>
        <v>64.205457463884429</v>
      </c>
      <c r="N42" s="1">
        <v>1</v>
      </c>
      <c r="O42" s="1">
        <v>11.019</v>
      </c>
      <c r="P42" s="59">
        <f>IF(OR(O42="",O42="REL"),"",3.6*200/O42)</f>
        <v>65.341682548325622</v>
      </c>
      <c r="Q42" s="1"/>
      <c r="R42" s="1"/>
      <c r="S42" s="59"/>
    </row>
    <row r="43" spans="1:19" x14ac:dyDescent="0.3">
      <c r="A43" s="1" t="s">
        <v>693</v>
      </c>
      <c r="B43" s="1">
        <v>2024</v>
      </c>
      <c r="C43" s="2">
        <v>45325</v>
      </c>
      <c r="D43" s="1" t="s">
        <v>72</v>
      </c>
      <c r="E43" s="1" t="s">
        <v>202</v>
      </c>
      <c r="F43" s="1">
        <v>1</v>
      </c>
      <c r="G43" s="1" t="s">
        <v>381</v>
      </c>
      <c r="H43" s="1" t="s">
        <v>25</v>
      </c>
      <c r="I43" s="1">
        <f>(C43-VLOOKUP(G43,Riders!$A$2:$C$2100,2,FALSE))/365</f>
        <v>21.13150684931507</v>
      </c>
      <c r="J43" s="1">
        <v>5</v>
      </c>
      <c r="K43" s="1">
        <v>2</v>
      </c>
      <c r="L43" s="1">
        <v>11.259</v>
      </c>
      <c r="M43" s="59">
        <f>IF(OR(L43="",L43="REL"),"",3.6*200/L43)</f>
        <v>63.948840927258189</v>
      </c>
      <c r="N43" s="1">
        <v>2</v>
      </c>
      <c r="O43" s="1">
        <v>11.136000000000001</v>
      </c>
      <c r="P43" s="59">
        <f>IF(OR(O43="",O43="REL"),"",3.6*200/O43)</f>
        <v>64.655172413793096</v>
      </c>
      <c r="Q43" s="1"/>
      <c r="R43" s="1"/>
      <c r="S43" s="59"/>
    </row>
    <row r="44" spans="1:19" x14ac:dyDescent="0.3">
      <c r="A44" s="1" t="s">
        <v>693</v>
      </c>
      <c r="B44" s="1">
        <v>2024</v>
      </c>
      <c r="C44" s="2">
        <v>45325</v>
      </c>
      <c r="D44" s="1" t="s">
        <v>72</v>
      </c>
      <c r="E44" s="1" t="s">
        <v>202</v>
      </c>
      <c r="F44" s="1">
        <v>2</v>
      </c>
      <c r="G44" s="1" t="s">
        <v>16</v>
      </c>
      <c r="H44" s="1" t="s">
        <v>17</v>
      </c>
      <c r="I44" s="1">
        <f>(C44-VLOOKUP(G44,Riders!$A$2:$C$2100,2,FALSE))/365</f>
        <v>24.789041095890411</v>
      </c>
      <c r="J44" s="1">
        <v>3</v>
      </c>
      <c r="K44" s="1">
        <v>1</v>
      </c>
      <c r="L44" s="1">
        <v>11.276999999999999</v>
      </c>
      <c r="M44" s="59">
        <f>IF(OR(L44="",L44="REL"),"",3.6*200/L44)</f>
        <v>63.846767757382288</v>
      </c>
      <c r="N44" s="1">
        <v>1</v>
      </c>
      <c r="O44" s="1">
        <v>11.247</v>
      </c>
      <c r="P44" s="59">
        <f>IF(OR(O44="",O44="REL"),"",3.6*200/O44)</f>
        <v>64.017071218991731</v>
      </c>
      <c r="Q44" s="1"/>
      <c r="R44" s="1"/>
      <c r="S44" s="59"/>
    </row>
    <row r="45" spans="1:19" x14ac:dyDescent="0.3">
      <c r="A45" s="1" t="s">
        <v>693</v>
      </c>
      <c r="B45" s="1">
        <v>2024</v>
      </c>
      <c r="C45" s="2">
        <v>45325</v>
      </c>
      <c r="D45" s="1" t="s">
        <v>72</v>
      </c>
      <c r="E45" s="1" t="s">
        <v>202</v>
      </c>
      <c r="F45" s="1">
        <v>2</v>
      </c>
      <c r="G45" s="1" t="s">
        <v>35</v>
      </c>
      <c r="H45" s="1" t="s">
        <v>36</v>
      </c>
      <c r="I45" s="1">
        <f>(C45-VLOOKUP(G45,Riders!$A$2:$C$2100,2,FALSE))/365</f>
        <v>25.827397260273973</v>
      </c>
      <c r="J45" s="1">
        <v>8</v>
      </c>
      <c r="K45" s="1">
        <v>2</v>
      </c>
      <c r="L45" s="1">
        <v>11.482999999999999</v>
      </c>
      <c r="M45" s="59">
        <f>IF(OR(L45="",L45="REL"),"",3.6*200/L45)</f>
        <v>62.701384655577819</v>
      </c>
      <c r="N45" s="1">
        <v>2</v>
      </c>
      <c r="O45" s="1">
        <v>11.263999999999999</v>
      </c>
      <c r="P45" s="59">
        <f>IF(OR(O45="",O45="REL"),"",3.6*200/O45)</f>
        <v>63.920454545454547</v>
      </c>
      <c r="Q45" s="1"/>
      <c r="R45" s="1"/>
      <c r="S45" s="59"/>
    </row>
    <row r="46" spans="1:19" x14ac:dyDescent="0.3">
      <c r="A46" s="1" t="s">
        <v>693</v>
      </c>
      <c r="B46" s="1">
        <v>2024</v>
      </c>
      <c r="C46" s="2">
        <v>45325</v>
      </c>
      <c r="D46" s="1" t="s">
        <v>72</v>
      </c>
      <c r="E46" s="1" t="s">
        <v>202</v>
      </c>
      <c r="F46" s="1">
        <v>3</v>
      </c>
      <c r="G46" s="1" t="s">
        <v>23</v>
      </c>
      <c r="H46" s="1" t="s">
        <v>15</v>
      </c>
      <c r="I46" s="1">
        <f>(C46-VLOOKUP(G46,Riders!$A$2:$C$2100,2,FALSE))/365</f>
        <v>26.397260273972602</v>
      </c>
      <c r="J46" s="1">
        <v>1</v>
      </c>
      <c r="K46" s="1">
        <v>1</v>
      </c>
      <c r="L46" s="1">
        <v>11.096</v>
      </c>
      <c r="M46" s="59">
        <f>IF(OR(L46="",L46="REL"),"",3.6*200/L46)</f>
        <v>64.888248017303539</v>
      </c>
      <c r="N46" s="1">
        <v>2</v>
      </c>
      <c r="O46" s="1">
        <v>11.011000000000001</v>
      </c>
      <c r="P46" s="59">
        <f>IF(OR(O46="",O46="REL"),"",3.6*200/O46)</f>
        <v>65.389156298247201</v>
      </c>
      <c r="Q46" s="1">
        <v>1</v>
      </c>
      <c r="R46" s="1">
        <v>11.115</v>
      </c>
      <c r="S46" s="59">
        <f>IF(OR(R46="",R46="REL"),"",3.6*200/R46)</f>
        <v>64.777327935222672</v>
      </c>
    </row>
    <row r="47" spans="1:19" x14ac:dyDescent="0.3">
      <c r="A47" s="1" t="s">
        <v>693</v>
      </c>
      <c r="B47" s="1">
        <v>2024</v>
      </c>
      <c r="C47" s="2">
        <v>45325</v>
      </c>
      <c r="D47" s="1" t="s">
        <v>72</v>
      </c>
      <c r="E47" s="1" t="s">
        <v>202</v>
      </c>
      <c r="F47" s="1">
        <v>3</v>
      </c>
      <c r="G47" s="1" t="s">
        <v>14</v>
      </c>
      <c r="H47" s="1" t="s">
        <v>15</v>
      </c>
      <c r="I47" s="1">
        <f>(C47-VLOOKUP(G47,Riders!$A$2:$C$2100,2,FALSE))/365</f>
        <v>24.090410958904108</v>
      </c>
      <c r="J47" s="1">
        <v>7</v>
      </c>
      <c r="K47" s="1">
        <v>2</v>
      </c>
      <c r="L47" s="1">
        <v>11.122</v>
      </c>
      <c r="M47" s="59">
        <f>IF(OR(L47="",L47="REL"),"",3.6*200/L47)</f>
        <v>64.73655817299047</v>
      </c>
      <c r="N47" s="1">
        <v>1</v>
      </c>
      <c r="O47" s="1">
        <v>10.974</v>
      </c>
      <c r="P47" s="59">
        <f>IF(OR(O47="",O47="REL"),"",3.6*200/O47)</f>
        <v>65.609622744669224</v>
      </c>
      <c r="Q47" s="1">
        <v>2</v>
      </c>
      <c r="R47" s="1">
        <v>11.149000000000001</v>
      </c>
      <c r="S47" s="59">
        <f>IF(OR(R47="",R47="REL"),"",3.6*200/R47)</f>
        <v>64.579782940173999</v>
      </c>
    </row>
    <row r="48" spans="1:19" x14ac:dyDescent="0.3">
      <c r="A48" s="1" t="s">
        <v>693</v>
      </c>
      <c r="B48" s="1">
        <v>2024</v>
      </c>
      <c r="C48" s="2">
        <v>45325</v>
      </c>
      <c r="D48" s="1" t="s">
        <v>72</v>
      </c>
      <c r="E48" s="1" t="s">
        <v>202</v>
      </c>
      <c r="F48" s="1">
        <v>4</v>
      </c>
      <c r="G48" s="1" t="s">
        <v>28</v>
      </c>
      <c r="H48" s="1" t="s">
        <v>29</v>
      </c>
      <c r="I48" s="1">
        <f>(C48-VLOOKUP(G48,Riders!$A$2:$C$2100,2,FALSE))/365</f>
        <v>24.109589041095891</v>
      </c>
      <c r="J48" s="1">
        <v>4</v>
      </c>
      <c r="K48" s="1">
        <v>1</v>
      </c>
      <c r="L48" s="1">
        <v>11.180999999999999</v>
      </c>
      <c r="M48" s="59">
        <f>IF(OR(L48="",L48="REL"),"",3.6*200/L48)</f>
        <v>64.394955728467949</v>
      </c>
      <c r="N48" s="1">
        <v>1</v>
      </c>
      <c r="O48" s="1">
        <v>11.266999999999999</v>
      </c>
      <c r="P48" s="59">
        <f>IF(OR(O48="",O48="REL"),"",3.6*200/O48)</f>
        <v>63.903434809621018</v>
      </c>
      <c r="Q48" s="1"/>
      <c r="R48" s="1"/>
      <c r="S48" s="59"/>
    </row>
    <row r="49" spans="1:19" x14ac:dyDescent="0.3">
      <c r="A49" s="1" t="s">
        <v>693</v>
      </c>
      <c r="B49" s="1">
        <v>2024</v>
      </c>
      <c r="C49" s="2">
        <v>45325</v>
      </c>
      <c r="D49" s="1" t="s">
        <v>72</v>
      </c>
      <c r="E49" s="1" t="s">
        <v>202</v>
      </c>
      <c r="F49" s="1">
        <v>4</v>
      </c>
      <c r="G49" s="1" t="s">
        <v>133</v>
      </c>
      <c r="H49" s="1" t="s">
        <v>151</v>
      </c>
      <c r="I49" s="1">
        <f>(C49-VLOOKUP(G49,Riders!$A$2:$C$2100,2,FALSE))/365</f>
        <v>31.030136986301368</v>
      </c>
      <c r="J49" s="1">
        <v>6</v>
      </c>
      <c r="K49" s="1">
        <v>2</v>
      </c>
      <c r="L49" s="1">
        <v>11.193999999999999</v>
      </c>
      <c r="M49" s="59">
        <f>IF(OR(L49="",L49="REL"),"",3.6*200/L49)</f>
        <v>64.320171520457393</v>
      </c>
      <c r="N49" s="1">
        <v>2</v>
      </c>
      <c r="O49" s="1">
        <v>11.325999999999999</v>
      </c>
      <c r="P49" s="59">
        <f>IF(OR(O49="",O49="REL"),"",3.6*200/O49)</f>
        <v>63.570545647183479</v>
      </c>
      <c r="Q49" s="1"/>
      <c r="R49" s="1"/>
      <c r="S49" s="59"/>
    </row>
    <row r="50" spans="1:19" x14ac:dyDescent="0.3">
      <c r="A50" s="1" t="s">
        <v>693</v>
      </c>
      <c r="B50" s="1">
        <v>2024</v>
      </c>
      <c r="C50" s="2">
        <v>45325</v>
      </c>
      <c r="D50" s="1" t="s">
        <v>72</v>
      </c>
      <c r="E50" s="1" t="s">
        <v>203</v>
      </c>
      <c r="F50" s="1">
        <v>1</v>
      </c>
      <c r="G50" s="1" t="s">
        <v>42</v>
      </c>
      <c r="H50" s="1"/>
      <c r="I50" s="1">
        <f>(C50-VLOOKUP(G50,Riders!$A$2:$C$2100,2,FALSE))/365</f>
        <v>25.175342465753424</v>
      </c>
      <c r="J50" s="1">
        <v>2</v>
      </c>
      <c r="K50" s="1">
        <v>1</v>
      </c>
      <c r="L50" s="1">
        <v>11.73</v>
      </c>
      <c r="M50" s="59">
        <f>IF(OR(L50="",L50="REL"),"",3.6*200/L50)</f>
        <v>61.381074168797952</v>
      </c>
      <c r="N50" s="1">
        <v>1</v>
      </c>
      <c r="O50" s="1"/>
      <c r="P50" s="1"/>
      <c r="Q50" s="1"/>
      <c r="R50" s="1"/>
      <c r="S50" s="59"/>
    </row>
    <row r="51" spans="1:19" x14ac:dyDescent="0.3">
      <c r="A51" s="1" t="s">
        <v>693</v>
      </c>
      <c r="B51" s="1">
        <v>2024</v>
      </c>
      <c r="C51" s="2">
        <v>45325</v>
      </c>
      <c r="D51" s="1" t="s">
        <v>72</v>
      </c>
      <c r="E51" s="1" t="s">
        <v>203</v>
      </c>
      <c r="F51" s="1">
        <v>1</v>
      </c>
      <c r="G51" s="1" t="s">
        <v>28</v>
      </c>
      <c r="H51" s="1"/>
      <c r="I51" s="1">
        <f>(C51-VLOOKUP(G51,Riders!$A$2:$C$2100,2,FALSE))/365</f>
        <v>24.109589041095891</v>
      </c>
      <c r="J51" s="1">
        <v>4</v>
      </c>
      <c r="K51" s="1">
        <v>2</v>
      </c>
      <c r="L51" s="1" t="s">
        <v>308</v>
      </c>
      <c r="M51" s="3"/>
      <c r="N51" s="1">
        <v>2</v>
      </c>
      <c r="O51" s="1" t="s">
        <v>308</v>
      </c>
      <c r="P51" s="1"/>
      <c r="Q51" s="1"/>
      <c r="R51" s="1"/>
      <c r="S51" s="3"/>
    </row>
    <row r="52" spans="1:19" x14ac:dyDescent="0.3">
      <c r="A52" s="1" t="s">
        <v>693</v>
      </c>
      <c r="B52" s="1">
        <v>2024</v>
      </c>
      <c r="C52" s="2">
        <v>45325</v>
      </c>
      <c r="D52" s="1" t="s">
        <v>72</v>
      </c>
      <c r="E52" s="1" t="s">
        <v>203</v>
      </c>
      <c r="F52" s="1">
        <v>2</v>
      </c>
      <c r="G52" s="1" t="s">
        <v>23</v>
      </c>
      <c r="H52" s="1" t="s">
        <v>15</v>
      </c>
      <c r="I52" s="1">
        <f>(C52-VLOOKUP(G52,Riders!$A$2:$C$2100,2,FALSE))/365</f>
        <v>26.397260273972602</v>
      </c>
      <c r="J52" s="1">
        <v>1</v>
      </c>
      <c r="K52" s="1">
        <v>1</v>
      </c>
      <c r="L52" s="1">
        <v>10.996</v>
      </c>
      <c r="M52" s="59">
        <f>IF(OR(L52="",L52="REL"),"",3.6*200/L52)</f>
        <v>65.478355765732985</v>
      </c>
      <c r="N52" s="1">
        <v>1</v>
      </c>
      <c r="O52" s="1">
        <v>10.863</v>
      </c>
      <c r="P52" s="59">
        <f>IF(OR(O52="",O52="REL"),"",3.6*200/O52)</f>
        <v>66.28003314001657</v>
      </c>
      <c r="Q52" s="1"/>
      <c r="R52" s="1"/>
      <c r="S52" s="59"/>
    </row>
    <row r="53" spans="1:19" x14ac:dyDescent="0.3">
      <c r="A53" s="1" t="s">
        <v>693</v>
      </c>
      <c r="B53" s="1">
        <v>2024</v>
      </c>
      <c r="C53" s="2">
        <v>45325</v>
      </c>
      <c r="D53" s="1" t="s">
        <v>72</v>
      </c>
      <c r="E53" s="1" t="s">
        <v>203</v>
      </c>
      <c r="F53" s="1">
        <v>2</v>
      </c>
      <c r="G53" s="1" t="s">
        <v>16</v>
      </c>
      <c r="H53" s="1" t="s">
        <v>17</v>
      </c>
      <c r="I53" s="1">
        <f>(C53-VLOOKUP(G53,Riders!$A$2:$C$2100,2,FALSE))/365</f>
        <v>24.789041095890411</v>
      </c>
      <c r="J53" s="1">
        <v>3</v>
      </c>
      <c r="K53" s="1">
        <v>2</v>
      </c>
      <c r="L53" s="1">
        <v>11.139000000000001</v>
      </c>
      <c r="M53" s="59">
        <f>IF(OR(L53="",L53="REL"),"",3.6*200/L53)</f>
        <v>64.63775922434688</v>
      </c>
      <c r="N53" s="1">
        <v>2</v>
      </c>
      <c r="O53" s="1">
        <v>11.647</v>
      </c>
      <c r="P53" s="59">
        <f>IF(OR(O53="",O53="REL"),"",3.6*200/O53)</f>
        <v>61.818494032798142</v>
      </c>
      <c r="Q53" s="1"/>
      <c r="R53" s="1"/>
      <c r="S53" s="59"/>
    </row>
    <row r="54" spans="1:19" x14ac:dyDescent="0.3">
      <c r="A54" s="1" t="s">
        <v>693</v>
      </c>
      <c r="B54" s="1">
        <v>2024</v>
      </c>
      <c r="C54" s="2">
        <v>45325</v>
      </c>
      <c r="D54" s="1" t="s">
        <v>72</v>
      </c>
      <c r="E54" s="1" t="s">
        <v>204</v>
      </c>
      <c r="F54" s="1">
        <v>1</v>
      </c>
      <c r="G54" s="1" t="s">
        <v>23</v>
      </c>
      <c r="H54" s="1" t="s">
        <v>15</v>
      </c>
      <c r="I54" s="1">
        <f>(C54-VLOOKUP(G54,Riders!$A$2:$C$2100,2,FALSE))/365</f>
        <v>26.397260273972602</v>
      </c>
      <c r="J54" s="1">
        <v>1</v>
      </c>
      <c r="K54" s="1">
        <v>2</v>
      </c>
      <c r="L54" s="1">
        <f>11.1+0.37</f>
        <v>11.469999999999999</v>
      </c>
      <c r="M54" s="59">
        <f>IF(OR(L54="",L54="REL"),"",3.6*200/L54)</f>
        <v>62.772449869224069</v>
      </c>
      <c r="N54" s="1">
        <v>1</v>
      </c>
      <c r="O54" s="1">
        <v>11.115</v>
      </c>
      <c r="P54" s="59">
        <f>IF(OR(O54="",O54="REL"),"",3.6*200/O54)</f>
        <v>64.777327935222672</v>
      </c>
      <c r="Q54" s="1">
        <v>1</v>
      </c>
      <c r="R54" s="1">
        <v>11.177</v>
      </c>
      <c r="S54" s="59">
        <f>IF(OR(R54="",R54="REL"),"",3.6*200/R54)</f>
        <v>64.418001252572253</v>
      </c>
    </row>
    <row r="55" spans="1:19" x14ac:dyDescent="0.3">
      <c r="A55" s="1" t="s">
        <v>693</v>
      </c>
      <c r="B55" s="1">
        <v>2024</v>
      </c>
      <c r="C55" s="2">
        <v>45325</v>
      </c>
      <c r="D55" s="1" t="s">
        <v>72</v>
      </c>
      <c r="E55" s="1" t="s">
        <v>204</v>
      </c>
      <c r="F55" s="1">
        <v>1</v>
      </c>
      <c r="G55" s="1" t="s">
        <v>42</v>
      </c>
      <c r="H55" s="1" t="s">
        <v>97</v>
      </c>
      <c r="I55" s="1">
        <f>(C55-VLOOKUP(G55,Riders!$A$2:$C$2100,2,FALSE))/365</f>
        <v>25.175342465753424</v>
      </c>
      <c r="J55" s="1">
        <v>2</v>
      </c>
      <c r="K55" s="1">
        <v>1</v>
      </c>
      <c r="L55" s="1">
        <v>11.1</v>
      </c>
      <c r="M55" s="59">
        <f>IF(OR(L55="",L55="REL"),"",3.6*200/L55)</f>
        <v>64.86486486486487</v>
      </c>
      <c r="N55" s="1">
        <v>2</v>
      </c>
      <c r="O55" s="1">
        <f>O54+0.093</f>
        <v>11.208</v>
      </c>
      <c r="P55" s="59">
        <f>IF(OR(O55="",O55="REL"),"",3.6*200/O55)</f>
        <v>64.239828693790145</v>
      </c>
      <c r="Q55" s="1">
        <v>2</v>
      </c>
      <c r="R55" s="1">
        <f>R54+0.005</f>
        <v>11.182</v>
      </c>
      <c r="S55" s="59">
        <f>IF(OR(R55="",R55="REL"),"",3.6*200/R55)</f>
        <v>64.389196923627253</v>
      </c>
    </row>
    <row r="56" spans="1:19" x14ac:dyDescent="0.3">
      <c r="A56" s="1" t="s">
        <v>693</v>
      </c>
      <c r="B56" s="1">
        <v>2024</v>
      </c>
      <c r="C56" s="2">
        <v>45325</v>
      </c>
      <c r="D56" s="1" t="s">
        <v>72</v>
      </c>
      <c r="E56" s="1" t="s">
        <v>204</v>
      </c>
      <c r="F56" s="1">
        <v>2</v>
      </c>
      <c r="G56" s="1" t="s">
        <v>16</v>
      </c>
      <c r="H56" s="1" t="s">
        <v>17</v>
      </c>
      <c r="I56" s="1">
        <f>(C56-VLOOKUP(G56,Riders!$A$2:$C$2100,2,FALSE))/365</f>
        <v>24.789041095890411</v>
      </c>
      <c r="J56" s="1">
        <v>3</v>
      </c>
      <c r="K56" s="1">
        <v>1</v>
      </c>
      <c r="L56" s="1"/>
      <c r="M56" s="59" t="str">
        <f>IF(OR(L56="",L56="REL"),"",3.6*200/L56)</f>
        <v/>
      </c>
      <c r="N56" s="1">
        <v>1</v>
      </c>
      <c r="O56" s="1"/>
      <c r="P56" s="59"/>
      <c r="Q56" s="1"/>
      <c r="R56" s="1"/>
      <c r="S56" s="59"/>
    </row>
    <row r="57" spans="1:19" x14ac:dyDescent="0.3">
      <c r="A57" s="1" t="s">
        <v>693</v>
      </c>
      <c r="B57" s="1">
        <v>2024</v>
      </c>
      <c r="C57" s="2">
        <v>45325</v>
      </c>
      <c r="D57" s="1" t="s">
        <v>72</v>
      </c>
      <c r="E57" s="1" t="s">
        <v>204</v>
      </c>
      <c r="F57" s="1">
        <v>2</v>
      </c>
      <c r="G57" s="1" t="s">
        <v>28</v>
      </c>
      <c r="H57" s="1" t="s">
        <v>29</v>
      </c>
      <c r="I57" s="1">
        <f>(C57-VLOOKUP(G57,Riders!$A$2:$C$2100,2,FALSE))/365</f>
        <v>24.109589041095891</v>
      </c>
      <c r="J57" s="1">
        <v>4</v>
      </c>
      <c r="K57" s="1">
        <v>2</v>
      </c>
      <c r="L57" s="1" t="s">
        <v>373</v>
      </c>
      <c r="M57" s="59"/>
      <c r="N57" s="1" t="s">
        <v>373</v>
      </c>
      <c r="O57" s="1"/>
      <c r="P57" s="59"/>
      <c r="Q57" s="1"/>
      <c r="R57" s="1"/>
      <c r="S57" s="59"/>
    </row>
    <row r="58" spans="1:19" x14ac:dyDescent="0.3">
      <c r="A58" s="1" t="s">
        <v>657</v>
      </c>
      <c r="B58" s="1">
        <v>2024</v>
      </c>
      <c r="C58" s="2">
        <v>45303</v>
      </c>
      <c r="D58" s="1" t="s">
        <v>3826</v>
      </c>
      <c r="E58" s="1" t="s">
        <v>200</v>
      </c>
      <c r="F58" s="1">
        <v>1</v>
      </c>
      <c r="G58" s="1" t="s">
        <v>57</v>
      </c>
      <c r="H58" s="1" t="s">
        <v>47</v>
      </c>
      <c r="I58" s="1">
        <f>(C58-VLOOKUP(G58,Riders!$A$2:$C$213,2,FALSE))/365</f>
        <v>23.956164383561642</v>
      </c>
      <c r="J58" s="1">
        <v>15</v>
      </c>
      <c r="K58" s="1">
        <v>1</v>
      </c>
      <c r="L58" s="1">
        <v>11.706</v>
      </c>
      <c r="M58" s="59">
        <f>IF(OR(L58="",L58="REL"),"",3.6*200/L58)</f>
        <v>61.50691952844695</v>
      </c>
      <c r="N58" s="1"/>
      <c r="O58" s="1"/>
      <c r="P58" s="59"/>
      <c r="Q58" s="1"/>
      <c r="R58" s="1"/>
      <c r="S58" s="59"/>
    </row>
    <row r="59" spans="1:19" x14ac:dyDescent="0.3">
      <c r="A59" s="1" t="s">
        <v>657</v>
      </c>
      <c r="B59" s="1">
        <v>2024</v>
      </c>
      <c r="C59" s="2">
        <v>45303</v>
      </c>
      <c r="D59" s="1" t="s">
        <v>3826</v>
      </c>
      <c r="E59" s="1" t="s">
        <v>200</v>
      </c>
      <c r="F59" s="1">
        <v>1</v>
      </c>
      <c r="G59" s="1" t="s">
        <v>860</v>
      </c>
      <c r="H59" s="1" t="s">
        <v>49</v>
      </c>
      <c r="I59" s="1">
        <f>(C59-VLOOKUP(G59,Riders!$A$2:$C$2103,2,FALSE))/365</f>
        <v>19.326027397260273</v>
      </c>
      <c r="J59" s="1">
        <v>18</v>
      </c>
      <c r="K59" s="1">
        <v>2</v>
      </c>
      <c r="L59" s="1">
        <v>12.158999999999999</v>
      </c>
      <c r="M59" s="59">
        <f>IF(OR(L59="",L59="REL"),"",3.6*200/L59)</f>
        <v>59.215396002960773</v>
      </c>
      <c r="N59" s="1"/>
      <c r="O59" s="1"/>
      <c r="P59" s="59"/>
      <c r="Q59" s="1"/>
      <c r="R59" s="1"/>
      <c r="S59" s="59"/>
    </row>
    <row r="60" spans="1:19" x14ac:dyDescent="0.3">
      <c r="A60" s="1" t="s">
        <v>657</v>
      </c>
      <c r="B60" s="1">
        <v>2024</v>
      </c>
      <c r="C60" s="2">
        <v>45303</v>
      </c>
      <c r="D60" s="1" t="s">
        <v>3826</v>
      </c>
      <c r="E60" s="1" t="s">
        <v>200</v>
      </c>
      <c r="F60" s="1">
        <v>2</v>
      </c>
      <c r="G60" s="1" t="s">
        <v>903</v>
      </c>
      <c r="H60" s="1" t="s">
        <v>51</v>
      </c>
      <c r="I60" s="1">
        <f>(C60-VLOOKUP(G60,Riders!$A$2:$C$213,2,FALSE))/365</f>
        <v>20.043835616438358</v>
      </c>
      <c r="J60" s="1">
        <v>16</v>
      </c>
      <c r="K60" s="1">
        <v>1</v>
      </c>
      <c r="L60" s="1">
        <v>11.678000000000001</v>
      </c>
      <c r="M60" s="59">
        <f>IF(OR(L60="",L60="REL"),"",3.6*200/L60)</f>
        <v>61.654392875492377</v>
      </c>
      <c r="N60" s="1"/>
      <c r="O60" s="1"/>
      <c r="P60" s="59"/>
      <c r="Q60" s="1"/>
      <c r="R60" s="1"/>
      <c r="S60" s="59"/>
    </row>
    <row r="61" spans="1:19" x14ac:dyDescent="0.3">
      <c r="A61" s="1" t="s">
        <v>657</v>
      </c>
      <c r="B61" s="1">
        <v>2024</v>
      </c>
      <c r="C61" s="2">
        <v>45303</v>
      </c>
      <c r="D61" s="1" t="s">
        <v>3826</v>
      </c>
      <c r="E61" s="1" t="s">
        <v>200</v>
      </c>
      <c r="F61" s="1">
        <v>2</v>
      </c>
      <c r="G61" s="1" t="s">
        <v>846</v>
      </c>
      <c r="H61" s="1" t="s">
        <v>120</v>
      </c>
      <c r="I61" s="1">
        <f>(C61-VLOOKUP(G61,Riders!$A$2:$C$213,2,FALSE))/365</f>
        <v>27.860273972602741</v>
      </c>
      <c r="J61" s="1">
        <v>17</v>
      </c>
      <c r="K61" s="1">
        <v>2</v>
      </c>
      <c r="L61" s="1">
        <v>11.736000000000001</v>
      </c>
      <c r="M61" s="59">
        <f>IF(OR(L61="",L61="REL"),"",3.6*200/L61)</f>
        <v>61.349693251533736</v>
      </c>
      <c r="N61" s="1"/>
      <c r="O61" s="1"/>
      <c r="P61" s="59"/>
      <c r="Q61" s="1"/>
      <c r="R61" s="1"/>
      <c r="S61" s="59"/>
    </row>
    <row r="62" spans="1:19" x14ac:dyDescent="0.3">
      <c r="A62" s="1" t="s">
        <v>657</v>
      </c>
      <c r="B62" s="1">
        <v>2024</v>
      </c>
      <c r="C62" s="2">
        <v>45303</v>
      </c>
      <c r="D62" s="1" t="s">
        <v>3826</v>
      </c>
      <c r="E62" s="1" t="s">
        <v>200</v>
      </c>
      <c r="F62" s="1">
        <v>3</v>
      </c>
      <c r="G62" s="1" t="s">
        <v>632</v>
      </c>
      <c r="H62" s="1" t="s">
        <v>31</v>
      </c>
      <c r="I62" s="1">
        <f>(C62-VLOOKUP(G62,Riders!$A$2:$C$213,2,FALSE))/365</f>
        <v>22.358904109589041</v>
      </c>
      <c r="J62" s="1">
        <v>14</v>
      </c>
      <c r="K62" s="1">
        <v>1</v>
      </c>
      <c r="L62" s="1">
        <v>11.754</v>
      </c>
      <c r="M62" s="59">
        <f>IF(OR(L62="",L62="REL"),"",3.6*200/L62)</f>
        <v>61.255742725880552</v>
      </c>
      <c r="N62" s="1"/>
      <c r="O62" s="1"/>
      <c r="P62" s="59"/>
      <c r="Q62" s="1"/>
      <c r="R62" s="1"/>
      <c r="S62" s="59"/>
    </row>
    <row r="63" spans="1:19" x14ac:dyDescent="0.3">
      <c r="A63" s="1" t="s">
        <v>657</v>
      </c>
      <c r="B63" s="1">
        <v>2024</v>
      </c>
      <c r="C63" s="2">
        <v>45303</v>
      </c>
      <c r="D63" s="1" t="s">
        <v>3826</v>
      </c>
      <c r="E63" s="1" t="s">
        <v>200</v>
      </c>
      <c r="F63" s="1">
        <v>3</v>
      </c>
      <c r="G63" s="1" t="s">
        <v>60</v>
      </c>
      <c r="H63" s="1" t="s">
        <v>61</v>
      </c>
      <c r="I63" s="1">
        <f>(C63-VLOOKUP(G63,Riders!$A$2:$C$213,2,FALSE))/365</f>
        <v>35.493150684931507</v>
      </c>
      <c r="J63" s="1">
        <v>19</v>
      </c>
      <c r="K63" s="1">
        <v>2</v>
      </c>
      <c r="L63" s="1">
        <v>11.818999999999999</v>
      </c>
      <c r="M63" s="59">
        <f>IF(OR(L63="",L63="REL"),"",3.6*200/L63)</f>
        <v>60.9188594635756</v>
      </c>
      <c r="N63" s="1"/>
      <c r="O63" s="1"/>
      <c r="P63" s="59"/>
      <c r="Q63" s="1"/>
      <c r="R63" s="1"/>
      <c r="S63" s="59"/>
    </row>
    <row r="64" spans="1:19" x14ac:dyDescent="0.3">
      <c r="A64" s="1" t="s">
        <v>657</v>
      </c>
      <c r="B64" s="1">
        <v>2024</v>
      </c>
      <c r="C64" s="2">
        <v>45303</v>
      </c>
      <c r="D64" s="1" t="s">
        <v>3826</v>
      </c>
      <c r="E64" s="1" t="s">
        <v>201</v>
      </c>
      <c r="F64" s="1">
        <v>1</v>
      </c>
      <c r="G64" s="1" t="s">
        <v>381</v>
      </c>
      <c r="H64" s="1" t="s">
        <v>25</v>
      </c>
      <c r="I64" s="1">
        <f>(C64-VLOOKUP(G64,Riders!$A$2:$C$213,2,FALSE))/365</f>
        <v>21.07123287671233</v>
      </c>
      <c r="J64" s="1">
        <v>1</v>
      </c>
      <c r="K64" s="1">
        <v>1</v>
      </c>
      <c r="L64" s="1">
        <v>11.294</v>
      </c>
      <c r="M64" s="59">
        <f>IF(OR(L64="",L64="REL"),"",3.6*200/L64)</f>
        <v>63.75066406941739</v>
      </c>
      <c r="N64" s="1"/>
      <c r="O64" s="1"/>
      <c r="P64" s="59"/>
      <c r="Q64" s="1"/>
      <c r="R64" s="1"/>
      <c r="S64" s="59"/>
    </row>
    <row r="65" spans="1:19" x14ac:dyDescent="0.3">
      <c r="A65" s="1" t="s">
        <v>657</v>
      </c>
      <c r="B65" s="1">
        <v>2024</v>
      </c>
      <c r="C65" s="2">
        <v>45303</v>
      </c>
      <c r="D65" s="1" t="s">
        <v>3826</v>
      </c>
      <c r="E65" s="1" t="s">
        <v>201</v>
      </c>
      <c r="F65" s="1">
        <v>1</v>
      </c>
      <c r="G65" s="1" t="s">
        <v>57</v>
      </c>
      <c r="H65" s="1" t="s">
        <v>47</v>
      </c>
      <c r="I65" s="1">
        <f>(C65-VLOOKUP(G65,Riders!$A$2:$C$213,2,FALSE))/365</f>
        <v>23.956164383561642</v>
      </c>
      <c r="J65" s="1">
        <v>15</v>
      </c>
      <c r="K65" s="1">
        <v>2</v>
      </c>
      <c r="L65" s="1">
        <v>12.121</v>
      </c>
      <c r="M65" s="59">
        <f>IF(OR(L65="",L65="REL"),"",3.6*200/L65)</f>
        <v>59.401039518191567</v>
      </c>
      <c r="N65" s="1"/>
      <c r="O65" s="1"/>
      <c r="P65" s="59"/>
      <c r="Q65" s="1"/>
      <c r="R65" s="1"/>
      <c r="S65" s="59"/>
    </row>
    <row r="66" spans="1:19" x14ac:dyDescent="0.3">
      <c r="A66" s="1" t="s">
        <v>657</v>
      </c>
      <c r="B66" s="1">
        <v>2024</v>
      </c>
      <c r="C66" s="2">
        <v>45303</v>
      </c>
      <c r="D66" s="1" t="s">
        <v>3826</v>
      </c>
      <c r="E66" s="1" t="s">
        <v>201</v>
      </c>
      <c r="F66" s="1">
        <v>2</v>
      </c>
      <c r="G66" s="1" t="s">
        <v>16</v>
      </c>
      <c r="H66" s="1" t="s">
        <v>17</v>
      </c>
      <c r="I66" s="1">
        <f>(C66-VLOOKUP(G66,Riders!$A$2:$C$213,2,FALSE))/365</f>
        <v>24.728767123287671</v>
      </c>
      <c r="J66" s="1">
        <v>4</v>
      </c>
      <c r="K66" s="1">
        <v>1</v>
      </c>
      <c r="L66" s="1">
        <v>11.617000000000001</v>
      </c>
      <c r="M66" s="59">
        <f>IF(OR(L66="",L66="REL"),"",3.6*200/L66)</f>
        <v>61.97813549109064</v>
      </c>
      <c r="N66" s="1"/>
      <c r="O66" s="1"/>
      <c r="P66" s="59"/>
      <c r="Q66" s="1"/>
      <c r="R66" s="1"/>
      <c r="S66" s="59"/>
    </row>
    <row r="67" spans="1:19" x14ac:dyDescent="0.3">
      <c r="A67" s="1" t="s">
        <v>657</v>
      </c>
      <c r="B67" s="1">
        <v>2024</v>
      </c>
      <c r="C67" s="2">
        <v>45303</v>
      </c>
      <c r="D67" s="1" t="s">
        <v>3826</v>
      </c>
      <c r="E67" s="1" t="s">
        <v>201</v>
      </c>
      <c r="F67" s="1">
        <v>2</v>
      </c>
      <c r="G67" s="1" t="s">
        <v>903</v>
      </c>
      <c r="H67" s="1" t="s">
        <v>51</v>
      </c>
      <c r="I67" s="1">
        <f>(C67-VLOOKUP(G67,Riders!$A$2:$C$213,2,FALSE))/365</f>
        <v>20.043835616438358</v>
      </c>
      <c r="J67" s="1">
        <v>16</v>
      </c>
      <c r="K67" s="1">
        <v>2</v>
      </c>
      <c r="L67" s="1">
        <v>11.768000000000001</v>
      </c>
      <c r="M67" s="59">
        <f>IF(OR(L67="",L67="REL"),"",3.6*200/L67)</f>
        <v>61.182868796736912</v>
      </c>
      <c r="N67" s="1"/>
      <c r="O67" s="1"/>
      <c r="P67" s="59"/>
      <c r="Q67" s="1"/>
      <c r="R67" s="1"/>
      <c r="S67" s="59"/>
    </row>
    <row r="68" spans="1:19" x14ac:dyDescent="0.3">
      <c r="A68" s="1" t="s">
        <v>657</v>
      </c>
      <c r="B68" s="1">
        <v>2024</v>
      </c>
      <c r="C68" s="2">
        <v>45303</v>
      </c>
      <c r="D68" s="1" t="s">
        <v>3826</v>
      </c>
      <c r="E68" s="1" t="s">
        <v>201</v>
      </c>
      <c r="F68" s="1">
        <v>3</v>
      </c>
      <c r="G68" s="1" t="s">
        <v>14</v>
      </c>
      <c r="H68" s="1" t="s">
        <v>15</v>
      </c>
      <c r="I68" s="1">
        <f>(C68-VLOOKUP(G68,Riders!$A$2:$C$213,2,FALSE))/365</f>
        <v>24.030136986301368</v>
      </c>
      <c r="J68" s="1">
        <v>2</v>
      </c>
      <c r="K68" s="1">
        <v>1</v>
      </c>
      <c r="L68" s="1">
        <v>11.276999999999999</v>
      </c>
      <c r="M68" s="59">
        <f>IF(OR(L68="",L68="REL"),"",3.6*200/L68)</f>
        <v>63.846767757382288</v>
      </c>
      <c r="N68" s="1"/>
      <c r="O68" s="1"/>
      <c r="P68" s="59"/>
      <c r="Q68" s="1"/>
      <c r="R68" s="1"/>
      <c r="S68" s="59"/>
    </row>
    <row r="69" spans="1:19" x14ac:dyDescent="0.3">
      <c r="A69" s="1" t="s">
        <v>657</v>
      </c>
      <c r="B69" s="1">
        <v>2024</v>
      </c>
      <c r="C69" s="2">
        <v>45303</v>
      </c>
      <c r="D69" s="1" t="s">
        <v>3826</v>
      </c>
      <c r="E69" s="1" t="s">
        <v>201</v>
      </c>
      <c r="F69" s="1">
        <v>3</v>
      </c>
      <c r="G69" s="1" t="s">
        <v>632</v>
      </c>
      <c r="H69" s="1" t="s">
        <v>31</v>
      </c>
      <c r="I69" s="1">
        <f>(C69-VLOOKUP(G69,Riders!$A$2:$C$213,2,FALSE))/365</f>
        <v>22.358904109589041</v>
      </c>
      <c r="J69" s="1">
        <v>14</v>
      </c>
      <c r="K69" s="1">
        <v>2</v>
      </c>
      <c r="L69" s="1">
        <v>11.530999999999999</v>
      </c>
      <c r="M69" s="59">
        <f>IF(OR(L69="",L69="REL"),"",3.6*200/L69)</f>
        <v>62.440378111178568</v>
      </c>
      <c r="N69" s="1"/>
      <c r="O69" s="1"/>
      <c r="P69" s="59"/>
      <c r="Q69" s="1"/>
      <c r="R69" s="1"/>
      <c r="S69" s="59"/>
    </row>
    <row r="70" spans="1:19" x14ac:dyDescent="0.3">
      <c r="A70" s="1" t="s">
        <v>657</v>
      </c>
      <c r="B70" s="1">
        <v>2024</v>
      </c>
      <c r="C70" s="2">
        <v>45303</v>
      </c>
      <c r="D70" s="1" t="s">
        <v>3826</v>
      </c>
      <c r="E70" s="1" t="s">
        <v>201</v>
      </c>
      <c r="F70" s="1">
        <v>4</v>
      </c>
      <c r="G70" s="1" t="s">
        <v>24</v>
      </c>
      <c r="H70" s="1" t="s">
        <v>25</v>
      </c>
      <c r="I70" s="1">
        <f>(C70-VLOOKUP(G70,Riders!$A$2:$C$213,2,FALSE))/365</f>
        <v>25.372602739726027</v>
      </c>
      <c r="J70" s="1">
        <v>5</v>
      </c>
      <c r="K70" s="1">
        <v>1</v>
      </c>
      <c r="L70" s="1">
        <v>11.194000000000001</v>
      </c>
      <c r="M70" s="59">
        <f>IF(OR(L70="",L70="REL"),"",3.6*200/L70)</f>
        <v>64.320171520457379</v>
      </c>
      <c r="N70" s="1"/>
      <c r="O70" s="1"/>
      <c r="P70" s="59"/>
      <c r="Q70" s="1"/>
      <c r="R70" s="1"/>
      <c r="S70" s="59"/>
    </row>
    <row r="71" spans="1:19" x14ac:dyDescent="0.3">
      <c r="A71" s="1" t="s">
        <v>657</v>
      </c>
      <c r="B71" s="1">
        <v>2024</v>
      </c>
      <c r="C71" s="2">
        <v>45303</v>
      </c>
      <c r="D71" s="1" t="s">
        <v>3826</v>
      </c>
      <c r="E71" s="1" t="s">
        <v>201</v>
      </c>
      <c r="F71" s="1">
        <v>4</v>
      </c>
      <c r="G71" s="1" t="s">
        <v>48</v>
      </c>
      <c r="H71" s="1" t="s">
        <v>49</v>
      </c>
      <c r="I71" s="1">
        <f>(C71-VLOOKUP(G71,Riders!$A$2:$C$2100,2,FALSE))/365</f>
        <v>22.956164383561642</v>
      </c>
      <c r="J71" s="1">
        <v>13</v>
      </c>
      <c r="K71" s="1">
        <v>2</v>
      </c>
      <c r="L71" s="1">
        <v>11.719000000000001</v>
      </c>
      <c r="M71" s="59">
        <f>IF(OR(L71="",L71="REL"),"",3.6*200/L71)</f>
        <v>61.438689307961425</v>
      </c>
      <c r="N71" s="1"/>
      <c r="O71" s="1"/>
      <c r="P71" s="59"/>
      <c r="Q71" s="1"/>
      <c r="R71" s="1"/>
      <c r="S71" s="59"/>
    </row>
    <row r="72" spans="1:19" x14ac:dyDescent="0.3">
      <c r="A72" s="1" t="s">
        <v>657</v>
      </c>
      <c r="B72" s="1">
        <v>2024</v>
      </c>
      <c r="C72" s="2">
        <v>45303</v>
      </c>
      <c r="D72" s="1" t="s">
        <v>3826</v>
      </c>
      <c r="E72" s="1" t="s">
        <v>201</v>
      </c>
      <c r="F72" s="1">
        <v>5</v>
      </c>
      <c r="G72" s="1" t="s">
        <v>23</v>
      </c>
      <c r="H72" s="1" t="s">
        <v>15</v>
      </c>
      <c r="I72" s="1">
        <f>(C72-VLOOKUP(G72,Riders!$A$2:$C$2100,2,FALSE))/365</f>
        <v>26.336986301369862</v>
      </c>
      <c r="J72" s="1">
        <v>3</v>
      </c>
      <c r="K72" s="1">
        <v>1</v>
      </c>
      <c r="L72" s="1">
        <v>11.180999999999999</v>
      </c>
      <c r="M72" s="59">
        <f>IF(OR(L72="",L72="REL"),"",3.6*200/L72)</f>
        <v>64.394955728467949</v>
      </c>
      <c r="N72" s="1"/>
      <c r="O72" s="1"/>
      <c r="P72" s="59"/>
      <c r="Q72" s="1"/>
      <c r="R72" s="1"/>
      <c r="S72" s="59"/>
    </row>
    <row r="73" spans="1:19" x14ac:dyDescent="0.3">
      <c r="A73" s="1" t="s">
        <v>657</v>
      </c>
      <c r="B73" s="1">
        <v>2024</v>
      </c>
      <c r="C73" s="2">
        <v>45303</v>
      </c>
      <c r="D73" s="1" t="s">
        <v>3826</v>
      </c>
      <c r="E73" s="1" t="s">
        <v>201</v>
      </c>
      <c r="F73" s="1">
        <v>5</v>
      </c>
      <c r="G73" s="1" t="s">
        <v>113</v>
      </c>
      <c r="H73" s="1" t="s">
        <v>31</v>
      </c>
      <c r="I73" s="1">
        <f>(C73-VLOOKUP(G73,Riders!$A$2:$C$2100,2,FALSE))/365</f>
        <v>20.665753424657535</v>
      </c>
      <c r="J73" s="1">
        <v>12</v>
      </c>
      <c r="K73" s="1">
        <v>2</v>
      </c>
      <c r="L73" s="1">
        <v>11.318</v>
      </c>
      <c r="M73" s="59">
        <f>IF(OR(L73="",L73="REL"),"",3.6*200/L73)</f>
        <v>63.615479766743242</v>
      </c>
      <c r="N73" s="1"/>
      <c r="O73" s="1"/>
      <c r="P73" s="59"/>
      <c r="Q73" s="1"/>
      <c r="R73" s="1"/>
      <c r="S73" s="59"/>
    </row>
    <row r="74" spans="1:19" x14ac:dyDescent="0.3">
      <c r="A74" s="1" t="s">
        <v>657</v>
      </c>
      <c r="B74" s="1">
        <v>2024</v>
      </c>
      <c r="C74" s="2">
        <v>45303</v>
      </c>
      <c r="D74" s="1" t="s">
        <v>3826</v>
      </c>
      <c r="E74" s="1" t="s">
        <v>201</v>
      </c>
      <c r="F74" s="1">
        <v>6</v>
      </c>
      <c r="G74" s="1" t="s">
        <v>3837</v>
      </c>
      <c r="H74" s="1" t="s">
        <v>19</v>
      </c>
      <c r="I74" s="1">
        <f>(C74-VLOOKUP(G74,Riders!$A$2:$C$2100,2,FALSE))/365</f>
        <v>25.641095890410959</v>
      </c>
      <c r="J74" s="1">
        <v>6</v>
      </c>
      <c r="K74" s="1">
        <v>1</v>
      </c>
      <c r="L74" s="1">
        <v>11.497</v>
      </c>
      <c r="M74" s="59">
        <f>IF(OR(L74="",L74="REL"),"",3.6*200/L74)</f>
        <v>62.625032617204489</v>
      </c>
      <c r="N74" s="1"/>
      <c r="O74" s="1"/>
      <c r="P74" s="59"/>
      <c r="Q74" s="1"/>
      <c r="R74" s="1"/>
      <c r="S74" s="59"/>
    </row>
    <row r="75" spans="1:19" x14ac:dyDescent="0.3">
      <c r="A75" s="1" t="s">
        <v>657</v>
      </c>
      <c r="B75" s="1">
        <v>2024</v>
      </c>
      <c r="C75" s="2">
        <v>45303</v>
      </c>
      <c r="D75" s="1" t="s">
        <v>3826</v>
      </c>
      <c r="E75" s="1" t="s">
        <v>201</v>
      </c>
      <c r="F75" s="1">
        <v>6</v>
      </c>
      <c r="G75" s="1" t="s">
        <v>52</v>
      </c>
      <c r="H75" s="1" t="s">
        <v>53</v>
      </c>
      <c r="I75" s="1">
        <f>(C75-VLOOKUP(G75,Riders!$A$2:$C$2100,2,FALSE))/365</f>
        <v>26.843835616438355</v>
      </c>
      <c r="J75" s="1">
        <v>11</v>
      </c>
      <c r="K75" s="1">
        <v>2</v>
      </c>
      <c r="L75" s="1">
        <v>11.938000000000001</v>
      </c>
      <c r="M75" s="59">
        <f>IF(OR(L75="",L75="REL"),"",3.6*200/L75)</f>
        <v>60.311609984922093</v>
      </c>
      <c r="N75" s="1"/>
      <c r="O75" s="1"/>
      <c r="P75" s="59"/>
      <c r="Q75" s="1"/>
      <c r="R75" s="1"/>
      <c r="S75" s="59"/>
    </row>
    <row r="76" spans="1:19" x14ac:dyDescent="0.3">
      <c r="A76" s="1" t="s">
        <v>657</v>
      </c>
      <c r="B76" s="1">
        <v>2024</v>
      </c>
      <c r="C76" s="2">
        <v>45303</v>
      </c>
      <c r="D76" s="1" t="s">
        <v>3826</v>
      </c>
      <c r="E76" s="1" t="s">
        <v>201</v>
      </c>
      <c r="F76" s="1">
        <v>7</v>
      </c>
      <c r="G76" s="1" t="s">
        <v>46</v>
      </c>
      <c r="H76" s="1" t="s">
        <v>47</v>
      </c>
      <c r="I76" s="1">
        <f>(C76-VLOOKUP(G76,Riders!$A$2:$C$2100,2,FALSE))/365</f>
        <v>23.575342465753426</v>
      </c>
      <c r="J76" s="1">
        <v>7</v>
      </c>
      <c r="K76" s="1">
        <v>1</v>
      </c>
      <c r="L76" s="1">
        <v>11.314</v>
      </c>
      <c r="M76" s="59">
        <f>IF(OR(L76="",L76="REL"),"",3.6*200/L76)</f>
        <v>63.637970655824638</v>
      </c>
      <c r="N76" s="1"/>
      <c r="O76" s="1"/>
      <c r="P76" s="59"/>
      <c r="Q76" s="1"/>
      <c r="R76" s="1"/>
      <c r="S76" s="59"/>
    </row>
    <row r="77" spans="1:19" x14ac:dyDescent="0.3">
      <c r="A77" s="1" t="s">
        <v>657</v>
      </c>
      <c r="B77" s="1">
        <v>2024</v>
      </c>
      <c r="C77" s="2">
        <v>45303</v>
      </c>
      <c r="D77" s="1" t="s">
        <v>3826</v>
      </c>
      <c r="E77" s="1" t="s">
        <v>201</v>
      </c>
      <c r="F77" s="1">
        <v>7</v>
      </c>
      <c r="G77" s="1" t="s">
        <v>50</v>
      </c>
      <c r="H77" s="1" t="s">
        <v>51</v>
      </c>
      <c r="I77" s="1">
        <f>(C77-VLOOKUP(G77,Riders!$A$2:$C$2100,2,FALSE))/365</f>
        <v>27.271232876712329</v>
      </c>
      <c r="J77" s="1">
        <v>10</v>
      </c>
      <c r="K77" s="1">
        <v>2</v>
      </c>
      <c r="L77" s="1">
        <v>11.359</v>
      </c>
      <c r="M77" s="59">
        <f>IF(OR(L77="",L77="REL"),"",3.6*200/L77)</f>
        <v>63.385861431464036</v>
      </c>
      <c r="N77" s="1"/>
      <c r="O77" s="1"/>
      <c r="P77" s="59"/>
      <c r="Q77" s="1"/>
      <c r="R77" s="1"/>
      <c r="S77" s="59"/>
    </row>
    <row r="78" spans="1:19" x14ac:dyDescent="0.3">
      <c r="A78" s="1" t="s">
        <v>657</v>
      </c>
      <c r="B78" s="1">
        <v>2024</v>
      </c>
      <c r="C78" s="2">
        <v>45303</v>
      </c>
      <c r="D78" s="1" t="s">
        <v>3826</v>
      </c>
      <c r="E78" s="1" t="s">
        <v>201</v>
      </c>
      <c r="F78" s="1">
        <v>8</v>
      </c>
      <c r="G78" s="1" t="s">
        <v>32</v>
      </c>
      <c r="H78" s="1" t="s">
        <v>17</v>
      </c>
      <c r="I78" s="1">
        <f>(C78-VLOOKUP(G78,Riders!$A$2:$C$2100,2,FALSE))/365</f>
        <v>21.468493150684932</v>
      </c>
      <c r="J78" s="1">
        <v>8</v>
      </c>
      <c r="K78" s="1">
        <v>1</v>
      </c>
      <c r="L78" s="1">
        <v>11.398999999999999</v>
      </c>
      <c r="M78" s="59">
        <f>IF(OR(L78="",L78="REL"),"",3.6*200/L78)</f>
        <v>63.163435389069221</v>
      </c>
      <c r="N78" s="1"/>
      <c r="O78" s="1"/>
      <c r="P78" s="59"/>
      <c r="Q78" s="1"/>
      <c r="R78" s="1"/>
      <c r="S78" s="59"/>
    </row>
    <row r="79" spans="1:19" x14ac:dyDescent="0.3">
      <c r="A79" s="1" t="s">
        <v>657</v>
      </c>
      <c r="B79" s="1">
        <v>2024</v>
      </c>
      <c r="C79" s="2">
        <v>45303</v>
      </c>
      <c r="D79" s="1" t="s">
        <v>3826</v>
      </c>
      <c r="E79" s="1" t="s">
        <v>201</v>
      </c>
      <c r="F79" s="1">
        <v>8</v>
      </c>
      <c r="G79" s="1" t="s">
        <v>95</v>
      </c>
      <c r="H79" s="1" t="s">
        <v>19</v>
      </c>
      <c r="I79" s="1">
        <f>(C79-VLOOKUP(G79,Riders!$A$2:$C$2100,2,FALSE))/365</f>
        <v>24.356164383561644</v>
      </c>
      <c r="J79" s="1">
        <v>9</v>
      </c>
      <c r="K79" s="1">
        <v>2</v>
      </c>
      <c r="L79" s="1">
        <v>11.521999999999998</v>
      </c>
      <c r="M79" s="59">
        <f>IF(OR(L79="",L79="REL"),"",3.6*200/L79)</f>
        <v>62.489151189029691</v>
      </c>
      <c r="N79" s="1"/>
      <c r="O79" s="1"/>
      <c r="P79" s="59"/>
      <c r="Q79" s="1"/>
      <c r="R79" s="1"/>
      <c r="S79" s="59"/>
    </row>
    <row r="80" spans="1:19" x14ac:dyDescent="0.3">
      <c r="A80" s="1" t="s">
        <v>657</v>
      </c>
      <c r="B80" s="1">
        <v>2024</v>
      </c>
      <c r="C80" s="2">
        <v>45303</v>
      </c>
      <c r="D80" s="1" t="s">
        <v>3826</v>
      </c>
      <c r="E80" s="1" t="s">
        <v>202</v>
      </c>
      <c r="F80" s="1">
        <v>1</v>
      </c>
      <c r="G80" s="1" t="s">
        <v>381</v>
      </c>
      <c r="H80" s="1" t="s">
        <v>25</v>
      </c>
      <c r="I80" s="1">
        <f>(C80-VLOOKUP(G80,Riders!$A$2:$C$2100,2,FALSE))/365</f>
        <v>21.07123287671233</v>
      </c>
      <c r="J80" s="1">
        <v>1</v>
      </c>
      <c r="K80" s="1">
        <v>1</v>
      </c>
      <c r="L80" s="1">
        <v>11.303000000000001</v>
      </c>
      <c r="M80" s="59">
        <f>IF(OR(L80="",L80="REL"),"",3.6*200/L80)</f>
        <v>63.699902680704234</v>
      </c>
      <c r="N80" s="1">
        <v>1</v>
      </c>
      <c r="O80" s="1">
        <v>11.217000000000001</v>
      </c>
      <c r="P80" s="59">
        <f>IF(OR(O80="",O80="REL"),"",3.6*200/O80)</f>
        <v>64.18828563787109</v>
      </c>
      <c r="Q80" s="1"/>
      <c r="R80" s="1"/>
      <c r="S80" s="59"/>
    </row>
    <row r="81" spans="1:19" x14ac:dyDescent="0.3">
      <c r="A81" s="1" t="s">
        <v>657</v>
      </c>
      <c r="B81" s="1">
        <v>2024</v>
      </c>
      <c r="C81" s="2">
        <v>45303</v>
      </c>
      <c r="D81" s="1" t="s">
        <v>3826</v>
      </c>
      <c r="E81" s="1" t="s">
        <v>202</v>
      </c>
      <c r="F81" s="1">
        <v>1</v>
      </c>
      <c r="G81" s="1" t="s">
        <v>32</v>
      </c>
      <c r="H81" s="1" t="s">
        <v>17</v>
      </c>
      <c r="I81" s="1">
        <f>(C81-VLOOKUP(G81,Riders!$A$2:$C$2100,2,FALSE))/365</f>
        <v>21.468493150684932</v>
      </c>
      <c r="J81" s="1">
        <v>8</v>
      </c>
      <c r="K81" s="1">
        <v>2</v>
      </c>
      <c r="L81" s="1">
        <v>11.858000000000001</v>
      </c>
      <c r="M81" s="59">
        <f>IF(OR(L81="",L81="REL"),"",3.6*200/L81)</f>
        <v>60.718502276943831</v>
      </c>
      <c r="N81" s="1">
        <v>2</v>
      </c>
      <c r="O81" s="1">
        <v>11.318000000000001</v>
      </c>
      <c r="P81" s="59">
        <f>IF(OR(O81="",O81="REL"),"",3.6*200/O81)</f>
        <v>63.615479766743235</v>
      </c>
      <c r="Q81" s="1"/>
      <c r="R81" s="1"/>
      <c r="S81" s="59"/>
    </row>
    <row r="82" spans="1:19" x14ac:dyDescent="0.3">
      <c r="A82" s="1" t="s">
        <v>657</v>
      </c>
      <c r="B82" s="1">
        <v>2024</v>
      </c>
      <c r="C82" s="2">
        <v>45303</v>
      </c>
      <c r="D82" s="1" t="s">
        <v>3826</v>
      </c>
      <c r="E82" s="1" t="s">
        <v>202</v>
      </c>
      <c r="F82" s="1">
        <v>2</v>
      </c>
      <c r="G82" s="1" t="s">
        <v>16</v>
      </c>
      <c r="H82" s="1" t="s">
        <v>17</v>
      </c>
      <c r="I82" s="1">
        <f>(C82-VLOOKUP(G82,Riders!$A$2:$C$2100,2,FALSE))/365</f>
        <v>24.728767123287671</v>
      </c>
      <c r="J82" s="1">
        <v>4</v>
      </c>
      <c r="K82" s="1">
        <v>1</v>
      </c>
      <c r="L82" s="1">
        <v>11.317</v>
      </c>
      <c r="M82" s="59">
        <f>IF(OR(L82="",L82="REL"),"",3.6*200/L82)</f>
        <v>63.621100998497838</v>
      </c>
      <c r="N82" s="1">
        <v>1</v>
      </c>
      <c r="O82" s="1">
        <v>11.318</v>
      </c>
      <c r="P82" s="59">
        <f>IF(OR(O82="",O82="REL"),"",3.6*200/O82)</f>
        <v>63.615479766743242</v>
      </c>
      <c r="Q82" s="1"/>
      <c r="R82" s="1"/>
      <c r="S82" s="59"/>
    </row>
    <row r="83" spans="1:19" x14ac:dyDescent="0.3">
      <c r="A83" s="1" t="s">
        <v>657</v>
      </c>
      <c r="B83" s="1">
        <v>2024</v>
      </c>
      <c r="C83" s="2">
        <v>45303</v>
      </c>
      <c r="D83" s="1" t="s">
        <v>3826</v>
      </c>
      <c r="E83" s="1" t="s">
        <v>202</v>
      </c>
      <c r="F83" s="1">
        <v>2</v>
      </c>
      <c r="G83" s="1" t="s">
        <v>46</v>
      </c>
      <c r="H83" s="1" t="s">
        <v>47</v>
      </c>
      <c r="I83" s="1">
        <f>(C83-VLOOKUP(G83,Riders!$A$2:$C$2100,2,FALSE))/365</f>
        <v>23.575342465753426</v>
      </c>
      <c r="J83" s="1">
        <v>7</v>
      </c>
      <c r="K83" s="1">
        <v>2</v>
      </c>
      <c r="L83" s="1">
        <v>11.474</v>
      </c>
      <c r="M83" s="59">
        <f>IF(OR(L83="",L83="REL"),"",3.6*200/L83)</f>
        <v>62.750566498169775</v>
      </c>
      <c r="N83" s="1">
        <v>2</v>
      </c>
      <c r="O83" s="1">
        <v>11.45</v>
      </c>
      <c r="P83" s="59">
        <f>IF(OR(O83="",O83="REL"),"",3.6*200/O83)</f>
        <v>62.882096069869</v>
      </c>
      <c r="Q83" s="1"/>
      <c r="R83" s="1"/>
      <c r="S83" s="59"/>
    </row>
    <row r="84" spans="1:19" x14ac:dyDescent="0.3">
      <c r="A84" s="1" t="s">
        <v>657</v>
      </c>
      <c r="B84" s="1">
        <v>2024</v>
      </c>
      <c r="C84" s="2">
        <v>45303</v>
      </c>
      <c r="D84" s="1" t="s">
        <v>3826</v>
      </c>
      <c r="E84" s="1" t="s">
        <v>202</v>
      </c>
      <c r="F84" s="1">
        <v>3</v>
      </c>
      <c r="G84" s="1" t="s">
        <v>14</v>
      </c>
      <c r="H84" s="1" t="s">
        <v>15</v>
      </c>
      <c r="I84" s="1">
        <f>(C84-VLOOKUP(G84,Riders!$A$2:$C$2100,2,FALSE))/365</f>
        <v>24.030136986301368</v>
      </c>
      <c r="J84" s="1">
        <v>2</v>
      </c>
      <c r="K84" s="1">
        <v>1</v>
      </c>
      <c r="L84" s="1">
        <v>11.292999999999999</v>
      </c>
      <c r="M84" s="59">
        <f>IF(OR(L84="",L84="REL"),"",3.6*200/L84)</f>
        <v>63.756309218099709</v>
      </c>
      <c r="N84" s="1">
        <v>1</v>
      </c>
      <c r="O84" s="1">
        <v>11.093999999999999</v>
      </c>
      <c r="P84" s="59">
        <f>IF(OR(O84="",O84="REL"),"",3.6*200/O84)</f>
        <v>64.899945916711744</v>
      </c>
      <c r="Q84" s="1"/>
      <c r="R84" s="1"/>
      <c r="S84" s="59"/>
    </row>
    <row r="85" spans="1:19" x14ac:dyDescent="0.3">
      <c r="A85" s="1" t="s">
        <v>657</v>
      </c>
      <c r="B85" s="1">
        <v>2024</v>
      </c>
      <c r="C85" s="2">
        <v>45303</v>
      </c>
      <c r="D85" s="1" t="s">
        <v>3826</v>
      </c>
      <c r="E85" s="1" t="s">
        <v>202</v>
      </c>
      <c r="F85" s="1">
        <v>3</v>
      </c>
      <c r="G85" s="1" t="s">
        <v>3837</v>
      </c>
      <c r="H85" s="1" t="s">
        <v>19</v>
      </c>
      <c r="I85" s="1">
        <f>(C85-VLOOKUP(G85,Riders!$A$2:$C$2100,2,FALSE))/365</f>
        <v>25.641095890410959</v>
      </c>
      <c r="J85" s="1">
        <v>6</v>
      </c>
      <c r="K85" s="1">
        <v>2</v>
      </c>
      <c r="L85" s="1">
        <v>11.37</v>
      </c>
      <c r="M85" s="59">
        <f>IF(OR(L85="",L85="REL"),"",3.6*200/L85)</f>
        <v>63.324538258575203</v>
      </c>
      <c r="N85" s="1">
        <v>2</v>
      </c>
      <c r="O85" s="1">
        <v>11.107999999999999</v>
      </c>
      <c r="P85" s="59">
        <f>IF(OR(O85="",O85="REL"),"",3.6*200/O85)</f>
        <v>64.818149081742902</v>
      </c>
      <c r="Q85" s="1"/>
      <c r="R85" s="1"/>
      <c r="S85" s="59"/>
    </row>
    <row r="86" spans="1:19" x14ac:dyDescent="0.3">
      <c r="A86" s="1" t="s">
        <v>657</v>
      </c>
      <c r="B86" s="1">
        <v>2024</v>
      </c>
      <c r="C86" s="2">
        <v>45303</v>
      </c>
      <c r="D86" s="1" t="s">
        <v>3826</v>
      </c>
      <c r="E86" s="1" t="s">
        <v>202</v>
      </c>
      <c r="F86" s="1">
        <v>4</v>
      </c>
      <c r="G86" s="1" t="s">
        <v>23</v>
      </c>
      <c r="H86" s="1" t="s">
        <v>15</v>
      </c>
      <c r="I86" s="1">
        <f>(C86-VLOOKUP(G86,Riders!$A$2:$C$2100,2,FALSE))/365</f>
        <v>26.336986301369862</v>
      </c>
      <c r="J86" s="1">
        <v>3</v>
      </c>
      <c r="K86" s="1">
        <v>2</v>
      </c>
      <c r="L86" s="1">
        <v>11.077999999999999</v>
      </c>
      <c r="M86" s="59">
        <f>IF(OR(L86="",L86="REL"),"",3.6*200/L86)</f>
        <v>64.993681169886258</v>
      </c>
      <c r="N86" s="1">
        <v>1</v>
      </c>
      <c r="O86" s="1">
        <v>11.016999999999999</v>
      </c>
      <c r="P86" s="59">
        <f>IF(OR(O86="",O86="REL"),"",3.6*200/O86)</f>
        <v>65.353544522102212</v>
      </c>
      <c r="Q86" s="1">
        <v>1</v>
      </c>
      <c r="R86" s="1">
        <v>11.125999999999999</v>
      </c>
      <c r="S86" s="59">
        <f>IF(OR(R86="",R86="REL"),"",3.6*200/R86)</f>
        <v>64.713284199173117</v>
      </c>
    </row>
    <row r="87" spans="1:19" x14ac:dyDescent="0.3">
      <c r="A87" s="1" t="s">
        <v>657</v>
      </c>
      <c r="B87" s="1">
        <v>2024</v>
      </c>
      <c r="C87" s="2">
        <v>45303</v>
      </c>
      <c r="D87" s="1" t="s">
        <v>3826</v>
      </c>
      <c r="E87" s="1" t="s">
        <v>202</v>
      </c>
      <c r="F87" s="1">
        <v>4</v>
      </c>
      <c r="G87" s="1" t="s">
        <v>24</v>
      </c>
      <c r="H87" s="1" t="s">
        <v>25</v>
      </c>
      <c r="I87" s="1">
        <f>(C87-VLOOKUP(G87,Riders!$A$2:$C$2100,2,FALSE))/365</f>
        <v>25.372602739726027</v>
      </c>
      <c r="J87" s="1">
        <v>5</v>
      </c>
      <c r="K87" s="1">
        <v>1</v>
      </c>
      <c r="L87" s="1">
        <v>11.071999999999999</v>
      </c>
      <c r="M87" s="59">
        <f>IF(OR(L87="",L87="REL"),"",3.6*200/L87)</f>
        <v>65.028901734104053</v>
      </c>
      <c r="N87" s="1">
        <v>2</v>
      </c>
      <c r="O87" s="1">
        <v>11.161999999999999</v>
      </c>
      <c r="P87" s="59">
        <f>IF(OR(O87="",O87="REL"),"",3.6*200/O87)</f>
        <v>64.504569073642728</v>
      </c>
      <c r="Q87" s="1">
        <v>2</v>
      </c>
      <c r="R87" s="1">
        <v>11.167</v>
      </c>
      <c r="S87" s="59">
        <f>IF(OR(R87="",R87="REL"),"",3.6*200/R87)</f>
        <v>64.475687292916632</v>
      </c>
    </row>
    <row r="88" spans="1:19" x14ac:dyDescent="0.3">
      <c r="A88" s="1" t="s">
        <v>657</v>
      </c>
      <c r="B88" s="1">
        <v>2024</v>
      </c>
      <c r="C88" s="2">
        <v>45303</v>
      </c>
      <c r="D88" s="1" t="s">
        <v>3826</v>
      </c>
      <c r="E88" s="1" t="s">
        <v>203</v>
      </c>
      <c r="F88" s="1">
        <v>1</v>
      </c>
      <c r="G88" s="1" t="s">
        <v>381</v>
      </c>
      <c r="H88" s="1" t="s">
        <v>25</v>
      </c>
      <c r="I88" s="1">
        <f>(C88-VLOOKUP(G88,Riders!$A$2:$C$2100,2,FALSE))/365</f>
        <v>21.07123287671233</v>
      </c>
      <c r="J88" s="1">
        <v>1</v>
      </c>
      <c r="K88" s="1">
        <v>1</v>
      </c>
      <c r="L88" s="1">
        <v>11.268000000000001</v>
      </c>
      <c r="M88" s="59">
        <f>IF(OR(L88="",L88="REL"),"",3.6*200/L88)</f>
        <v>63.897763578274756</v>
      </c>
      <c r="N88" s="1">
        <v>1</v>
      </c>
      <c r="O88" s="1">
        <v>11.071999999999999</v>
      </c>
      <c r="P88" s="59">
        <f>IF(OR(O88="",O88="REL"),"",3.6*200/O88)</f>
        <v>65.028901734104053</v>
      </c>
      <c r="Q88" s="1"/>
      <c r="R88" s="1"/>
      <c r="S88" s="59"/>
    </row>
    <row r="89" spans="1:19" x14ac:dyDescent="0.3">
      <c r="A89" s="1" t="s">
        <v>657</v>
      </c>
      <c r="B89" s="1">
        <v>2024</v>
      </c>
      <c r="C89" s="2">
        <v>45303</v>
      </c>
      <c r="D89" s="1" t="s">
        <v>3826</v>
      </c>
      <c r="E89" s="1" t="s">
        <v>203</v>
      </c>
      <c r="F89" s="1">
        <v>1</v>
      </c>
      <c r="G89" s="1" t="s">
        <v>23</v>
      </c>
      <c r="H89" s="1" t="s">
        <v>15</v>
      </c>
      <c r="I89" s="1">
        <f>(C89-VLOOKUP(G89,Riders!$A$2:$C$2100,2,FALSE))/365</f>
        <v>26.336986301369862</v>
      </c>
      <c r="J89" s="1">
        <v>3</v>
      </c>
      <c r="K89" s="1">
        <v>2</v>
      </c>
      <c r="L89" s="1">
        <v>11.312000000000001</v>
      </c>
      <c r="M89" s="59">
        <f>IF(OR(L89="",L89="REL"),"",3.6*200/L89)</f>
        <v>63.64922206506364</v>
      </c>
      <c r="N89" s="1">
        <v>2</v>
      </c>
      <c r="O89" s="1">
        <v>11.113999999999999</v>
      </c>
      <c r="P89" s="59">
        <f>IF(OR(O89="",O89="REL"),"",3.6*200/O89)</f>
        <v>64.783156379341378</v>
      </c>
      <c r="Q89" s="1"/>
      <c r="R89" s="1"/>
      <c r="S89" s="59"/>
    </row>
    <row r="90" spans="1:19" x14ac:dyDescent="0.3">
      <c r="A90" s="1" t="s">
        <v>657</v>
      </c>
      <c r="B90" s="1">
        <v>2024</v>
      </c>
      <c r="C90" s="2">
        <v>45303</v>
      </c>
      <c r="D90" s="1" t="s">
        <v>3826</v>
      </c>
      <c r="E90" s="1" t="s">
        <v>203</v>
      </c>
      <c r="F90" s="1">
        <v>2</v>
      </c>
      <c r="G90" s="1" t="s">
        <v>14</v>
      </c>
      <c r="H90" s="1" t="s">
        <v>15</v>
      </c>
      <c r="I90" s="1">
        <f>(C90-VLOOKUP(G90,Riders!$A$2:$C$2100,2,FALSE))/365</f>
        <v>24.030136986301368</v>
      </c>
      <c r="J90" s="1">
        <v>2</v>
      </c>
      <c r="K90" s="1">
        <v>1</v>
      </c>
      <c r="L90" s="1">
        <v>11.092000000000001</v>
      </c>
      <c r="M90" s="59">
        <f>IF(OR(L90="",L90="REL"),"",3.6*200/L90)</f>
        <v>64.911648034619546</v>
      </c>
      <c r="N90" s="1">
        <v>1</v>
      </c>
      <c r="O90" s="1">
        <v>11.013999999999999</v>
      </c>
      <c r="P90" s="59">
        <f>IF(OR(O90="",O90="REL"),"",3.6*200/O90)</f>
        <v>65.371345560196119</v>
      </c>
      <c r="Q90" s="1"/>
      <c r="R90" s="1"/>
      <c r="S90" s="59"/>
    </row>
    <row r="91" spans="1:19" x14ac:dyDescent="0.3">
      <c r="A91" s="1" t="s">
        <v>657</v>
      </c>
      <c r="B91" s="1">
        <v>2024</v>
      </c>
      <c r="C91" s="2">
        <v>45303</v>
      </c>
      <c r="D91" s="1" t="s">
        <v>3826</v>
      </c>
      <c r="E91" s="1" t="s">
        <v>203</v>
      </c>
      <c r="F91" s="1">
        <v>2</v>
      </c>
      <c r="G91" s="1" t="s">
        <v>16</v>
      </c>
      <c r="H91" s="1" t="s">
        <v>17</v>
      </c>
      <c r="I91" s="1">
        <f>(C91-VLOOKUP(G91,Riders!$A$2:$C$2100,2,FALSE))/365</f>
        <v>24.728767123287671</v>
      </c>
      <c r="J91" s="1">
        <v>4</v>
      </c>
      <c r="K91" s="1">
        <v>2</v>
      </c>
      <c r="L91" s="1">
        <v>11.164</v>
      </c>
      <c r="M91" s="59">
        <f>IF(OR(L91="",L91="REL"),"",3.6*200/L91)</f>
        <v>64.493013256897171</v>
      </c>
      <c r="N91" s="1">
        <v>2</v>
      </c>
      <c r="O91" s="1">
        <v>11.126999999999999</v>
      </c>
      <c r="P91" s="59">
        <f>IF(OR(O91="",O91="REL"),"",3.6*200/O91)</f>
        <v>64.70746832030197</v>
      </c>
      <c r="Q91" s="1"/>
      <c r="R91" s="1"/>
      <c r="S91" s="59"/>
    </row>
    <row r="92" spans="1:19" x14ac:dyDescent="0.3">
      <c r="A92" s="1" t="s">
        <v>657</v>
      </c>
      <c r="B92" s="1">
        <v>2024</v>
      </c>
      <c r="C92" s="2">
        <v>45303</v>
      </c>
      <c r="D92" s="1" t="s">
        <v>3826</v>
      </c>
      <c r="E92" s="1" t="s">
        <v>204</v>
      </c>
      <c r="F92" s="1" t="s">
        <v>205</v>
      </c>
      <c r="G92" s="1" t="s">
        <v>381</v>
      </c>
      <c r="H92" s="1" t="s">
        <v>25</v>
      </c>
      <c r="I92" s="1">
        <f>(C92-VLOOKUP(G92,Riders!$A$2:$C$2100,2,FALSE))/365</f>
        <v>21.07123287671233</v>
      </c>
      <c r="J92" s="1">
        <v>1</v>
      </c>
      <c r="K92" s="1">
        <v>1</v>
      </c>
      <c r="L92" s="1">
        <v>11.073</v>
      </c>
      <c r="M92" s="59">
        <f>IF(OR(L92="",L92="REL"),"",3.6*200/L92)</f>
        <v>65.023028989433755</v>
      </c>
      <c r="N92" s="1">
        <v>1</v>
      </c>
      <c r="O92" s="1">
        <v>11.002000000000001</v>
      </c>
      <c r="P92" s="59">
        <f>IF(OR(O92="",O92="REL"),"",3.6*200/O92)</f>
        <v>65.44264679149245</v>
      </c>
      <c r="Q92" s="1"/>
      <c r="R92" s="1"/>
      <c r="S92" s="59"/>
    </row>
    <row r="93" spans="1:19" x14ac:dyDescent="0.3">
      <c r="A93" s="1" t="s">
        <v>657</v>
      </c>
      <c r="B93" s="1">
        <v>2024</v>
      </c>
      <c r="C93" s="2">
        <v>45303</v>
      </c>
      <c r="D93" s="1" t="s">
        <v>3826</v>
      </c>
      <c r="E93" s="1" t="s">
        <v>204</v>
      </c>
      <c r="F93" s="1" t="s">
        <v>205</v>
      </c>
      <c r="G93" s="1" t="s">
        <v>14</v>
      </c>
      <c r="H93" s="1" t="s">
        <v>15</v>
      </c>
      <c r="I93" s="1">
        <f>(C93-VLOOKUP(G93,Riders!$A$2:$C$2100,2,FALSE))/365</f>
        <v>24.030136986301368</v>
      </c>
      <c r="J93" s="1">
        <v>2</v>
      </c>
      <c r="K93" s="1">
        <v>2</v>
      </c>
      <c r="L93" s="1">
        <v>11.098000000000001</v>
      </c>
      <c r="M93" s="59">
        <f>IF(OR(L93="",L93="REL"),"",3.6*200/L93)</f>
        <v>64.876554334114246</v>
      </c>
      <c r="N93" s="1">
        <v>2</v>
      </c>
      <c r="O93" s="1">
        <v>11.083</v>
      </c>
      <c r="P93" s="59">
        <f>IF(OR(O93="",O93="REL"),"",3.6*200/O93)</f>
        <v>64.964359830370839</v>
      </c>
      <c r="Q93" s="1"/>
      <c r="R93" s="1"/>
      <c r="S93" s="59"/>
    </row>
    <row r="94" spans="1:19" x14ac:dyDescent="0.3">
      <c r="A94" s="1" t="s">
        <v>657</v>
      </c>
      <c r="B94" s="1">
        <v>2024</v>
      </c>
      <c r="C94" s="2">
        <v>45303</v>
      </c>
      <c r="D94" s="1" t="s">
        <v>3826</v>
      </c>
      <c r="E94" s="1" t="s">
        <v>204</v>
      </c>
      <c r="F94" s="1" t="s">
        <v>206</v>
      </c>
      <c r="G94" s="1" t="s">
        <v>23</v>
      </c>
      <c r="H94" s="1" t="s">
        <v>15</v>
      </c>
      <c r="I94" s="1">
        <f>(C94-VLOOKUP(G94,Riders!$A$2:$C$2100,2,FALSE))/365</f>
        <v>26.336986301369862</v>
      </c>
      <c r="J94" s="1">
        <v>3</v>
      </c>
      <c r="K94" s="1">
        <v>1</v>
      </c>
      <c r="L94" s="1">
        <v>11.061</v>
      </c>
      <c r="M94" s="59">
        <f>IF(OR(L94="",L94="REL"),"",3.6*200/L94)</f>
        <v>65.093572009764031</v>
      </c>
      <c r="N94" s="1">
        <v>1</v>
      </c>
      <c r="O94" s="1">
        <v>11.539</v>
      </c>
      <c r="P94" s="59">
        <f>IF(OR(O94="",O94="REL"),"",3.6*200/O94)</f>
        <v>62.397088135886996</v>
      </c>
      <c r="Q94" s="1"/>
      <c r="R94" s="1"/>
      <c r="S94" s="59"/>
    </row>
    <row r="95" spans="1:19" x14ac:dyDescent="0.3">
      <c r="A95" s="1" t="s">
        <v>657</v>
      </c>
      <c r="B95" s="1">
        <v>2024</v>
      </c>
      <c r="C95" s="2">
        <v>45303</v>
      </c>
      <c r="D95" s="1" t="s">
        <v>3826</v>
      </c>
      <c r="E95" s="1" t="s">
        <v>204</v>
      </c>
      <c r="F95" s="1" t="s">
        <v>206</v>
      </c>
      <c r="G95" s="1" t="s">
        <v>16</v>
      </c>
      <c r="H95" s="1" t="s">
        <v>17</v>
      </c>
      <c r="I95" s="1">
        <f>(C95-VLOOKUP(G95,Riders!$A$2:$C$2100,2,FALSE))/365</f>
        <v>24.728767123287671</v>
      </c>
      <c r="J95" s="1">
        <v>4</v>
      </c>
      <c r="K95" s="1">
        <v>2</v>
      </c>
      <c r="L95" s="1">
        <v>11.584</v>
      </c>
      <c r="M95" s="59">
        <f>IF(OR(L95="",L95="REL"),"",3.6*200/L95)</f>
        <v>62.15469613259669</v>
      </c>
      <c r="N95" s="1">
        <v>2</v>
      </c>
      <c r="O95" s="1">
        <v>11.600999999999999</v>
      </c>
      <c r="P95" s="59">
        <f>IF(OR(O95="",O95="REL"),"",3.6*200/O95)</f>
        <v>62.063615205585734</v>
      </c>
      <c r="Q95" s="1"/>
      <c r="R95" s="1"/>
      <c r="S95" s="59"/>
    </row>
    <row r="96" spans="1:19" x14ac:dyDescent="0.3">
      <c r="A96" s="1" t="s">
        <v>102</v>
      </c>
      <c r="B96" s="1">
        <v>2023</v>
      </c>
      <c r="C96" s="2">
        <v>45143</v>
      </c>
      <c r="D96" s="1" t="s">
        <v>13</v>
      </c>
      <c r="E96" s="1" t="s">
        <v>200</v>
      </c>
      <c r="F96" s="1">
        <v>1</v>
      </c>
      <c r="G96" s="1" t="s">
        <v>23</v>
      </c>
      <c r="H96" s="1" t="s">
        <v>15</v>
      </c>
      <c r="I96" s="1">
        <f>(C96-VLOOKUP(G96,Riders!$A$2:$C$213,2,FALSE))/365</f>
        <v>25.898630136986302</v>
      </c>
      <c r="J96" s="1">
        <v>4</v>
      </c>
      <c r="K96" s="1">
        <v>1</v>
      </c>
      <c r="L96" s="1">
        <v>11.04</v>
      </c>
      <c r="M96" s="59">
        <f>IF(OR(L96="",L96="REL"),"",3.6*200/L96)</f>
        <v>65.217391304347828</v>
      </c>
      <c r="N96" s="1"/>
      <c r="O96" s="1"/>
      <c r="P96" s="59"/>
      <c r="Q96" s="1"/>
      <c r="R96" s="1"/>
      <c r="S96" s="59"/>
    </row>
    <row r="97" spans="1:19" x14ac:dyDescent="0.3">
      <c r="A97" s="1" t="s">
        <v>102</v>
      </c>
      <c r="B97" s="1">
        <v>2023</v>
      </c>
      <c r="C97" s="2">
        <v>45143</v>
      </c>
      <c r="D97" s="1" t="s">
        <v>13</v>
      </c>
      <c r="E97" s="1" t="s">
        <v>200</v>
      </c>
      <c r="F97" s="1">
        <v>1</v>
      </c>
      <c r="G97" s="1" t="s">
        <v>48</v>
      </c>
      <c r="H97" s="1" t="s">
        <v>49</v>
      </c>
      <c r="I97" s="1" t="e">
        <f>(C97-VLOOKUP(G97,Riders!$A$2:$C$213,2,FALSE))/365</f>
        <v>#N/A</v>
      </c>
      <c r="J97" s="1">
        <v>28</v>
      </c>
      <c r="K97" s="1">
        <v>2</v>
      </c>
      <c r="L97" s="1">
        <v>11.744</v>
      </c>
      <c r="M97" s="59">
        <f>IF(OR(L97="",L97="REL"),"",3.6*200/L97)</f>
        <v>61.30790190735695</v>
      </c>
      <c r="N97" s="1"/>
      <c r="O97" s="1"/>
      <c r="P97" s="59"/>
      <c r="Q97" s="1"/>
      <c r="R97" s="1"/>
      <c r="S97" s="59"/>
    </row>
    <row r="98" spans="1:19" x14ac:dyDescent="0.3">
      <c r="A98" s="1" t="s">
        <v>102</v>
      </c>
      <c r="B98" s="1">
        <v>2023</v>
      </c>
      <c r="C98" s="2">
        <v>45143</v>
      </c>
      <c r="D98" s="1" t="s">
        <v>13</v>
      </c>
      <c r="E98" s="1" t="s">
        <v>200</v>
      </c>
      <c r="F98" s="1">
        <v>2</v>
      </c>
      <c r="G98" s="1" t="s">
        <v>16</v>
      </c>
      <c r="H98" s="1" t="s">
        <v>17</v>
      </c>
      <c r="I98" s="1">
        <f>(C98-VLOOKUP(G98,Riders!$A$2:$C$213,2,FALSE))/365</f>
        <v>24.290410958904111</v>
      </c>
      <c r="J98" s="1">
        <v>7</v>
      </c>
      <c r="K98" s="1">
        <v>1</v>
      </c>
      <c r="L98" s="1">
        <v>11.209</v>
      </c>
      <c r="M98" s="59">
        <f>IF(OR(L98="",L98="REL"),"",3.6*200/L98)</f>
        <v>64.234097600142746</v>
      </c>
      <c r="N98" s="1"/>
      <c r="O98" s="1"/>
      <c r="P98" s="59"/>
      <c r="Q98" s="1"/>
      <c r="R98" s="1"/>
      <c r="S98" s="59"/>
    </row>
    <row r="99" spans="1:19" x14ac:dyDescent="0.3">
      <c r="A99" s="1" t="s">
        <v>102</v>
      </c>
      <c r="B99" s="1">
        <v>2023</v>
      </c>
      <c r="C99" s="2">
        <v>45143</v>
      </c>
      <c r="D99" s="1" t="s">
        <v>13</v>
      </c>
      <c r="E99" s="1" t="s">
        <v>200</v>
      </c>
      <c r="F99" s="1">
        <v>2</v>
      </c>
      <c r="G99" s="1" t="s">
        <v>661</v>
      </c>
      <c r="H99" s="1" t="s">
        <v>29</v>
      </c>
      <c r="I99" s="1">
        <f>(C99-VLOOKUP(G99,Riders!$A$2:$C$213,2,FALSE))/365</f>
        <v>22.852054794520548</v>
      </c>
      <c r="J99" s="1">
        <v>27</v>
      </c>
      <c r="K99" s="1">
        <v>2</v>
      </c>
      <c r="L99" s="1">
        <v>11.263</v>
      </c>
      <c r="M99" s="59">
        <f>IF(OR(L99="",L99="REL"),"",3.6*200/L99)</f>
        <v>63.92612980555802</v>
      </c>
      <c r="N99" s="1"/>
      <c r="O99" s="1"/>
      <c r="P99" s="59"/>
      <c r="Q99" s="1"/>
      <c r="R99" s="1"/>
      <c r="S99" s="59"/>
    </row>
    <row r="100" spans="1:19" x14ac:dyDescent="0.3">
      <c r="A100" s="1" t="s">
        <v>102</v>
      </c>
      <c r="B100" s="1">
        <v>2023</v>
      </c>
      <c r="C100" s="2">
        <v>45143</v>
      </c>
      <c r="D100" s="1" t="s">
        <v>13</v>
      </c>
      <c r="E100" s="1" t="s">
        <v>200</v>
      </c>
      <c r="F100" s="1">
        <v>3</v>
      </c>
      <c r="G100" s="1" t="s">
        <v>22</v>
      </c>
      <c r="H100" s="1" t="s">
        <v>15</v>
      </c>
      <c r="I100" s="1">
        <f>(C100-VLOOKUP(G100,Riders!$A$2:$C$213,2,FALSE))/365</f>
        <v>25.572602739726026</v>
      </c>
      <c r="J100" s="1">
        <v>9</v>
      </c>
      <c r="K100" s="1">
        <v>1</v>
      </c>
      <c r="L100" s="1">
        <v>11.167999999999999</v>
      </c>
      <c r="M100" s="59">
        <f>IF(OR(L100="",L100="REL"),"",3.6*200/L100)</f>
        <v>64.469914040114617</v>
      </c>
      <c r="N100" s="1"/>
      <c r="O100" s="1"/>
      <c r="P100" s="59"/>
      <c r="Q100" s="1"/>
      <c r="R100" s="1"/>
      <c r="S100" s="59"/>
    </row>
    <row r="101" spans="1:19" x14ac:dyDescent="0.3">
      <c r="A101" s="1" t="s">
        <v>102</v>
      </c>
      <c r="B101" s="1">
        <v>2023</v>
      </c>
      <c r="C101" s="2">
        <v>45143</v>
      </c>
      <c r="D101" s="1" t="s">
        <v>13</v>
      </c>
      <c r="E101" s="1" t="s">
        <v>200</v>
      </c>
      <c r="F101" s="1">
        <v>3</v>
      </c>
      <c r="G101" s="1" t="s">
        <v>43</v>
      </c>
      <c r="H101" s="1" t="s">
        <v>44</v>
      </c>
      <c r="I101" s="1">
        <f>(C101-VLOOKUP(G101,Riders!$A$2:$C$213,2,FALSE))/365</f>
        <v>30.712328767123289</v>
      </c>
      <c r="J101" s="1">
        <v>26</v>
      </c>
      <c r="K101" s="1">
        <v>2</v>
      </c>
      <c r="L101" s="1">
        <v>11.241999999999999</v>
      </c>
      <c r="M101" s="59">
        <f>IF(OR(L101="",L101="REL"),"",3.6*200/L101)</f>
        <v>64.045543497598302</v>
      </c>
      <c r="N101" s="1"/>
      <c r="O101" s="1"/>
      <c r="P101" s="59"/>
      <c r="Q101" s="1"/>
      <c r="R101" s="1"/>
      <c r="S101" s="59"/>
    </row>
    <row r="102" spans="1:19" x14ac:dyDescent="0.3">
      <c r="A102" s="1" t="s">
        <v>102</v>
      </c>
      <c r="B102" s="1">
        <v>2023</v>
      </c>
      <c r="C102" s="2">
        <v>45143</v>
      </c>
      <c r="D102" s="1" t="s">
        <v>13</v>
      </c>
      <c r="E102" s="1" t="s">
        <v>200</v>
      </c>
      <c r="F102" s="1">
        <v>4</v>
      </c>
      <c r="G102" s="1" t="s">
        <v>26</v>
      </c>
      <c r="H102" s="1" t="s">
        <v>27</v>
      </c>
      <c r="I102" s="1">
        <f>(C102-VLOOKUP(G102,Riders!$A$2:$C$213,2,FALSE))/365</f>
        <v>25.205479452054796</v>
      </c>
      <c r="J102" s="1">
        <v>8</v>
      </c>
      <c r="K102" s="1">
        <v>1</v>
      </c>
      <c r="L102" s="1">
        <v>11.201000000000001</v>
      </c>
      <c r="M102" s="59">
        <f>IF(OR(L102="",L102="REL"),"",3.6*200/L102)</f>
        <v>64.279975002231936</v>
      </c>
      <c r="N102" s="1"/>
      <c r="O102" s="1"/>
      <c r="P102" s="59"/>
      <c r="Q102" s="1"/>
      <c r="R102" s="1"/>
      <c r="S102" s="59"/>
    </row>
    <row r="103" spans="1:19" x14ac:dyDescent="0.3">
      <c r="A103" s="1" t="s">
        <v>102</v>
      </c>
      <c r="B103" s="1">
        <v>2023</v>
      </c>
      <c r="C103" s="2">
        <v>45143</v>
      </c>
      <c r="D103" s="1" t="s">
        <v>13</v>
      </c>
      <c r="E103" s="1" t="s">
        <v>200</v>
      </c>
      <c r="F103" s="1">
        <v>4</v>
      </c>
      <c r="G103" s="1" t="s">
        <v>46</v>
      </c>
      <c r="H103" s="1" t="s">
        <v>47</v>
      </c>
      <c r="I103" s="1">
        <f>(C103-VLOOKUP(G103,Riders!$A$2:$C$213,2,FALSE))/365</f>
        <v>23.136986301369863</v>
      </c>
      <c r="J103" s="1">
        <v>25</v>
      </c>
      <c r="K103" s="1">
        <v>2</v>
      </c>
      <c r="L103" s="1">
        <v>11.713000000000001</v>
      </c>
      <c r="M103" s="59">
        <f>IF(OR(L103="",L103="REL"),"",3.6*200/L103)</f>
        <v>61.470161359173559</v>
      </c>
      <c r="N103" s="1"/>
      <c r="O103" s="1"/>
      <c r="P103" s="59"/>
      <c r="Q103" s="1"/>
      <c r="R103" s="1"/>
      <c r="S103" s="59"/>
    </row>
    <row r="104" spans="1:19" x14ac:dyDescent="0.3">
      <c r="A104" s="1" t="s">
        <v>102</v>
      </c>
      <c r="B104" s="1">
        <v>2023</v>
      </c>
      <c r="C104" s="2">
        <v>45143</v>
      </c>
      <c r="D104" s="1" t="s">
        <v>13</v>
      </c>
      <c r="E104" s="1" t="s">
        <v>200</v>
      </c>
      <c r="F104" s="1">
        <v>5</v>
      </c>
      <c r="G104" s="1" t="s">
        <v>75</v>
      </c>
      <c r="H104" s="1" t="s">
        <v>38</v>
      </c>
      <c r="I104" s="1">
        <f>(C104-VLOOKUP(G104,Riders!$A$2:$C$213,2,FALSE))/365</f>
        <v>24.408219178082192</v>
      </c>
      <c r="J104" s="1">
        <v>10</v>
      </c>
      <c r="K104" s="1">
        <v>1</v>
      </c>
      <c r="L104" s="1">
        <v>11.38</v>
      </c>
      <c r="M104" s="59">
        <f>IF(OR(L104="",L104="REL"),"",3.6*200/L104)</f>
        <v>63.268892794376093</v>
      </c>
      <c r="N104" s="1"/>
      <c r="O104" s="1"/>
      <c r="P104" s="59"/>
      <c r="Q104" s="1"/>
      <c r="R104" s="1"/>
      <c r="S104" s="59"/>
    </row>
    <row r="105" spans="1:19" x14ac:dyDescent="0.3">
      <c r="A105" s="1" t="s">
        <v>102</v>
      </c>
      <c r="B105" s="1">
        <v>2023</v>
      </c>
      <c r="C105" s="2">
        <v>45143</v>
      </c>
      <c r="D105" s="1" t="s">
        <v>13</v>
      </c>
      <c r="E105" s="1" t="s">
        <v>200</v>
      </c>
      <c r="F105" s="1">
        <v>5</v>
      </c>
      <c r="G105" s="1" t="s">
        <v>98</v>
      </c>
      <c r="H105" s="1" t="s">
        <v>67</v>
      </c>
      <c r="I105" s="1">
        <f>(C105-VLOOKUP(G105,Riders!$A$2:$C$213,2,FALSE))/365</f>
        <v>32.016438356164386</v>
      </c>
      <c r="J105" s="1">
        <v>24</v>
      </c>
      <c r="K105" s="1">
        <v>2</v>
      </c>
      <c r="L105" s="1">
        <v>11.415000000000001</v>
      </c>
      <c r="M105" s="59">
        <f>IF(OR(L105="",L105="REL"),"",3.6*200/L105)</f>
        <v>63.074901445466487</v>
      </c>
      <c r="N105" s="1"/>
      <c r="O105" s="1"/>
      <c r="P105" s="59"/>
      <c r="Q105" s="1"/>
      <c r="R105" s="1"/>
      <c r="S105" s="59"/>
    </row>
    <row r="106" spans="1:19" x14ac:dyDescent="0.3">
      <c r="A106" s="1" t="s">
        <v>102</v>
      </c>
      <c r="B106" s="1">
        <v>2023</v>
      </c>
      <c r="C106" s="2">
        <v>45143</v>
      </c>
      <c r="D106" s="1" t="s">
        <v>13</v>
      </c>
      <c r="E106" s="1" t="s">
        <v>200</v>
      </c>
      <c r="F106" s="1">
        <v>6</v>
      </c>
      <c r="G106" s="1" t="s">
        <v>28</v>
      </c>
      <c r="H106" s="1" t="s">
        <v>29</v>
      </c>
      <c r="I106" s="1">
        <f>(C106-VLOOKUP(G106,Riders!$A$2:$C$213,2,FALSE))/365</f>
        <v>23.610958904109587</v>
      </c>
      <c r="J106" s="1">
        <v>3</v>
      </c>
      <c r="K106" s="1">
        <v>1</v>
      </c>
      <c r="L106" s="1">
        <v>11.215</v>
      </c>
      <c r="M106" s="59">
        <f>IF(OR(L106="",L106="REL"),"",3.6*200/L106)</f>
        <v>64.199732501114582</v>
      </c>
      <c r="N106" s="1"/>
      <c r="O106" s="1"/>
      <c r="P106" s="59"/>
      <c r="Q106" s="1"/>
      <c r="R106" s="1"/>
      <c r="S106" s="59"/>
    </row>
    <row r="107" spans="1:19" x14ac:dyDescent="0.3">
      <c r="A107" s="1" t="s">
        <v>102</v>
      </c>
      <c r="B107" s="1">
        <v>2023</v>
      </c>
      <c r="C107" s="2">
        <v>45143</v>
      </c>
      <c r="D107" s="1" t="s">
        <v>13</v>
      </c>
      <c r="E107" s="1" t="s">
        <v>200</v>
      </c>
      <c r="F107" s="1">
        <v>6</v>
      </c>
      <c r="G107" s="1" t="s">
        <v>846</v>
      </c>
      <c r="H107" s="1" t="s">
        <v>120</v>
      </c>
      <c r="I107" s="1">
        <f>(C107-VLOOKUP(G107,Riders!$A$2:$C$213,2,FALSE))/365</f>
        <v>27.421917808219177</v>
      </c>
      <c r="J107" s="1">
        <v>23</v>
      </c>
      <c r="K107" s="1">
        <v>2</v>
      </c>
      <c r="L107" s="1">
        <v>11.443999999999999</v>
      </c>
      <c r="M107" s="59">
        <f>IF(OR(L107="",L107="REL"),"",3.6*200/L107)</f>
        <v>62.915064662705355</v>
      </c>
      <c r="N107" s="1"/>
      <c r="O107" s="1"/>
      <c r="P107" s="59"/>
      <c r="Q107" s="1"/>
      <c r="R107" s="1"/>
      <c r="S107" s="59"/>
    </row>
    <row r="108" spans="1:19" x14ac:dyDescent="0.3">
      <c r="A108" s="1" t="s">
        <v>102</v>
      </c>
      <c r="B108" s="1">
        <v>2023</v>
      </c>
      <c r="C108" s="2">
        <v>45143</v>
      </c>
      <c r="D108" s="1" t="s">
        <v>13</v>
      </c>
      <c r="E108" s="1" t="s">
        <v>200</v>
      </c>
      <c r="F108" s="1">
        <v>7</v>
      </c>
      <c r="G108" s="1" t="s">
        <v>33</v>
      </c>
      <c r="H108" s="1" t="s">
        <v>27</v>
      </c>
      <c r="I108" s="1">
        <f>(C108-VLOOKUP(G108,Riders!$A$2:$C$213,2,FALSE))/365</f>
        <v>29.709589041095889</v>
      </c>
      <c r="J108" s="1">
        <v>11</v>
      </c>
      <c r="K108" s="1">
        <v>1</v>
      </c>
      <c r="L108" s="1">
        <v>11.25</v>
      </c>
      <c r="M108" s="59">
        <f>IF(OR(L108="",L108="REL"),"",3.6*200/L108)</f>
        <v>64</v>
      </c>
      <c r="N108" s="1"/>
      <c r="O108" s="1"/>
      <c r="P108" s="59"/>
      <c r="Q108" s="1"/>
      <c r="R108" s="1"/>
      <c r="S108" s="59"/>
    </row>
    <row r="109" spans="1:19" x14ac:dyDescent="0.3">
      <c r="A109" s="1" t="s">
        <v>102</v>
      </c>
      <c r="B109" s="1">
        <v>2023</v>
      </c>
      <c r="C109" s="2">
        <v>45143</v>
      </c>
      <c r="D109" s="1" t="s">
        <v>13</v>
      </c>
      <c r="E109" s="1" t="s">
        <v>200</v>
      </c>
      <c r="F109" s="1">
        <v>7</v>
      </c>
      <c r="G109" s="1" t="s">
        <v>52</v>
      </c>
      <c r="H109" s="1" t="s">
        <v>53</v>
      </c>
      <c r="I109" s="1">
        <f>(C109-VLOOKUP(G109,Riders!$A$2:$C$213,2,FALSE))/365</f>
        <v>26.405479452054795</v>
      </c>
      <c r="J109" s="1">
        <v>22</v>
      </c>
      <c r="K109" s="1">
        <v>2</v>
      </c>
      <c r="L109" s="1">
        <v>11.439</v>
      </c>
      <c r="M109" s="59">
        <f>IF(OR(L109="",L109="REL"),"",3.6*200/L109)</f>
        <v>62.942564909520065</v>
      </c>
      <c r="N109" s="1"/>
      <c r="O109" s="1"/>
      <c r="P109" s="59"/>
      <c r="Q109" s="1"/>
      <c r="R109" s="1"/>
      <c r="S109" s="59"/>
    </row>
    <row r="110" spans="1:19" x14ac:dyDescent="0.3">
      <c r="A110" s="1" t="s">
        <v>102</v>
      </c>
      <c r="B110" s="1">
        <v>2023</v>
      </c>
      <c r="C110" s="2">
        <v>45143</v>
      </c>
      <c r="D110" s="1" t="s">
        <v>13</v>
      </c>
      <c r="E110" s="1" t="s">
        <v>200</v>
      </c>
      <c r="F110" s="1">
        <v>8</v>
      </c>
      <c r="G110" s="1" t="s">
        <v>18</v>
      </c>
      <c r="H110" s="1" t="s">
        <v>19</v>
      </c>
      <c r="I110" s="1">
        <f>(C110-VLOOKUP(G110,Riders!$A$2:$C$213,2,FALSE))/365</f>
        <v>25.202739726027396</v>
      </c>
      <c r="J110" s="1">
        <v>12</v>
      </c>
      <c r="K110" s="1">
        <v>1</v>
      </c>
      <c r="L110" s="1">
        <v>11.484</v>
      </c>
      <c r="M110" s="59">
        <f>IF(OR(L110="",L110="REL"),"",3.6*200/L110)</f>
        <v>62.695924764890279</v>
      </c>
      <c r="N110" s="1"/>
      <c r="O110" s="1"/>
      <c r="P110" s="59"/>
      <c r="Q110" s="1"/>
      <c r="R110" s="1"/>
      <c r="S110" s="59"/>
    </row>
    <row r="111" spans="1:19" x14ac:dyDescent="0.3">
      <c r="A111" s="1" t="s">
        <v>102</v>
      </c>
      <c r="B111" s="1">
        <v>2023</v>
      </c>
      <c r="C111" s="2">
        <v>45143</v>
      </c>
      <c r="D111" s="1" t="s">
        <v>13</v>
      </c>
      <c r="E111" s="1" t="s">
        <v>200</v>
      </c>
      <c r="F111" s="1">
        <v>8</v>
      </c>
      <c r="G111" s="1" t="s">
        <v>45</v>
      </c>
      <c r="H111" s="1" t="s">
        <v>40</v>
      </c>
      <c r="I111" s="1">
        <f>(C111-VLOOKUP(G111,Riders!$A$2:$C$213,2,FALSE))/365</f>
        <v>32.452054794520549</v>
      </c>
      <c r="J111" s="1">
        <v>21</v>
      </c>
      <c r="K111" s="1">
        <v>2</v>
      </c>
      <c r="L111" s="1">
        <v>11.613</v>
      </c>
      <c r="M111" s="59">
        <f>IF(OR(L111="",L111="REL"),"",3.6*200/L111)</f>
        <v>61.999483337638857</v>
      </c>
      <c r="N111" s="1"/>
      <c r="O111" s="1"/>
      <c r="P111" s="59"/>
      <c r="Q111" s="1"/>
      <c r="R111" s="1"/>
      <c r="S111" s="59"/>
    </row>
    <row r="112" spans="1:19" x14ac:dyDescent="0.3">
      <c r="A112" s="1" t="s">
        <v>102</v>
      </c>
      <c r="B112" s="1">
        <v>2023</v>
      </c>
      <c r="C112" s="2">
        <v>45143</v>
      </c>
      <c r="D112" s="1" t="s">
        <v>13</v>
      </c>
      <c r="E112" s="1" t="s">
        <v>200</v>
      </c>
      <c r="F112" s="1">
        <v>9</v>
      </c>
      <c r="G112" s="1" t="s">
        <v>35</v>
      </c>
      <c r="H112" s="1" t="s">
        <v>36</v>
      </c>
      <c r="I112" s="1">
        <f>(C112-VLOOKUP(G112,Riders!$A$2:$C$213,2,FALSE))/365</f>
        <v>25.328767123287673</v>
      </c>
      <c r="J112" s="1">
        <v>13</v>
      </c>
      <c r="K112" s="1">
        <v>1</v>
      </c>
      <c r="L112" s="1">
        <v>11.222</v>
      </c>
      <c r="M112" s="59">
        <f>IF(OR(L112="",L112="REL"),"",3.6*200/L112)</f>
        <v>64.159686330422389</v>
      </c>
      <c r="N112" s="1"/>
      <c r="O112" s="1"/>
      <c r="P112" s="59"/>
      <c r="Q112" s="1"/>
      <c r="R112" s="1"/>
      <c r="S112" s="59"/>
    </row>
    <row r="113" spans="1:19" x14ac:dyDescent="0.3">
      <c r="A113" s="1" t="s">
        <v>102</v>
      </c>
      <c r="B113" s="1">
        <v>2023</v>
      </c>
      <c r="C113" s="2">
        <v>45143</v>
      </c>
      <c r="D113" s="1" t="s">
        <v>13</v>
      </c>
      <c r="E113" s="1" t="s">
        <v>200</v>
      </c>
      <c r="F113" s="1">
        <v>9</v>
      </c>
      <c r="G113" s="1" t="s">
        <v>80</v>
      </c>
      <c r="H113" s="1" t="s">
        <v>17</v>
      </c>
      <c r="I113" s="1">
        <f>(C113-VLOOKUP(G113,Riders!$A$2:$C$213,2,FALSE))/365</f>
        <v>21.490410958904111</v>
      </c>
      <c r="J113" s="1">
        <v>20</v>
      </c>
      <c r="K113" s="1">
        <v>2</v>
      </c>
      <c r="L113" s="1">
        <v>11.404</v>
      </c>
      <c r="M113" s="59">
        <f>IF(OR(L113="",L113="REL"),"",3.6*200/L113)</f>
        <v>63.135741844966681</v>
      </c>
      <c r="N113" s="1"/>
      <c r="O113" s="1"/>
      <c r="P113" s="59"/>
      <c r="Q113" s="1"/>
      <c r="R113" s="1"/>
      <c r="S113" s="59"/>
    </row>
    <row r="114" spans="1:19" x14ac:dyDescent="0.3">
      <c r="A114" s="1" t="s">
        <v>102</v>
      </c>
      <c r="B114" s="1">
        <v>2023</v>
      </c>
      <c r="C114" s="2">
        <v>45143</v>
      </c>
      <c r="D114" s="1" t="s">
        <v>13</v>
      </c>
      <c r="E114" s="1" t="s">
        <v>200</v>
      </c>
      <c r="F114" s="1">
        <v>10</v>
      </c>
      <c r="G114" s="1" t="s">
        <v>20</v>
      </c>
      <c r="H114" s="1" t="s">
        <v>21</v>
      </c>
      <c r="I114" s="1">
        <f>(C114-VLOOKUP(G114,Riders!$A$2:$C$213,2,FALSE))/365</f>
        <v>28</v>
      </c>
      <c r="J114" s="1">
        <v>14</v>
      </c>
      <c r="K114" s="1">
        <v>1</v>
      </c>
      <c r="L114" s="1">
        <v>11.420999999999999</v>
      </c>
      <c r="M114" s="59">
        <f>IF(OR(L114="",L114="REL"),"",3.6*200/L114)</f>
        <v>63.04176516942475</v>
      </c>
      <c r="N114" s="1"/>
      <c r="O114" s="1"/>
      <c r="P114" s="59"/>
      <c r="Q114" s="1"/>
      <c r="R114" s="1"/>
      <c r="S114" s="59"/>
    </row>
    <row r="115" spans="1:19" x14ac:dyDescent="0.3">
      <c r="A115" s="1" t="s">
        <v>102</v>
      </c>
      <c r="B115" s="1">
        <v>2023</v>
      </c>
      <c r="C115" s="2">
        <v>45143</v>
      </c>
      <c r="D115" s="1" t="s">
        <v>13</v>
      </c>
      <c r="E115" s="1" t="s">
        <v>200</v>
      </c>
      <c r="F115" s="1">
        <v>10</v>
      </c>
      <c r="G115" s="1" t="s">
        <v>95</v>
      </c>
      <c r="H115" s="1" t="s">
        <v>19</v>
      </c>
      <c r="I115" s="1">
        <f>(C115-VLOOKUP(G115,Riders!$A$2:$C$213,2,FALSE))/365</f>
        <v>23.917808219178081</v>
      </c>
      <c r="J115" s="1">
        <v>19</v>
      </c>
      <c r="K115" s="1">
        <v>2</v>
      </c>
      <c r="L115" s="1">
        <v>11.504999999999999</v>
      </c>
      <c r="M115" s="59">
        <f>IF(OR(L115="",L115="REL"),"",3.6*200/L115)</f>
        <v>62.581486310299873</v>
      </c>
      <c r="N115" s="1"/>
      <c r="O115" s="1"/>
      <c r="P115" s="59"/>
      <c r="Q115" s="1"/>
      <c r="R115" s="1"/>
      <c r="S115" s="59"/>
    </row>
    <row r="116" spans="1:19" x14ac:dyDescent="0.3">
      <c r="A116" s="1" t="s">
        <v>102</v>
      </c>
      <c r="B116" s="1">
        <v>2023</v>
      </c>
      <c r="C116" s="2">
        <v>45143</v>
      </c>
      <c r="D116" s="1" t="s">
        <v>13</v>
      </c>
      <c r="E116" s="1" t="s">
        <v>200</v>
      </c>
      <c r="F116" s="1">
        <v>11</v>
      </c>
      <c r="G116" s="1" t="s">
        <v>32</v>
      </c>
      <c r="H116" s="1" t="s">
        <v>17</v>
      </c>
      <c r="I116" s="1">
        <f>(C116-VLOOKUP(G116,Riders!$A$2:$C$213,2,FALSE))/365</f>
        <v>21.030136986301368</v>
      </c>
      <c r="J116" s="1">
        <v>15</v>
      </c>
      <c r="K116" s="1">
        <v>1</v>
      </c>
      <c r="L116" s="1">
        <v>11.265000000000001</v>
      </c>
      <c r="M116" s="59">
        <f>IF(OR(L116="",L116="REL"),"",3.6*200/L116)</f>
        <v>63.914780292942737</v>
      </c>
      <c r="N116" s="1"/>
      <c r="O116" s="1"/>
      <c r="P116" s="59"/>
      <c r="Q116" s="1"/>
      <c r="R116" s="1"/>
      <c r="S116" s="59"/>
    </row>
    <row r="117" spans="1:19" x14ac:dyDescent="0.3">
      <c r="A117" s="1" t="s">
        <v>102</v>
      </c>
      <c r="B117" s="1">
        <v>2023</v>
      </c>
      <c r="C117" s="2">
        <v>45143</v>
      </c>
      <c r="D117" s="1" t="s">
        <v>13</v>
      </c>
      <c r="E117" s="1" t="s">
        <v>200</v>
      </c>
      <c r="F117" s="1">
        <v>11</v>
      </c>
      <c r="G117" s="1" t="s">
        <v>41</v>
      </c>
      <c r="H117" s="1" t="s">
        <v>27</v>
      </c>
      <c r="I117" s="1">
        <f>(C117-VLOOKUP(G117,Riders!$A$2:$C$213,2,FALSE))/365</f>
        <v>27.805479452054794</v>
      </c>
      <c r="J117" s="1">
        <v>18</v>
      </c>
      <c r="K117" s="1">
        <v>2</v>
      </c>
      <c r="L117" s="1">
        <v>11.395000000000001</v>
      </c>
      <c r="M117" s="59">
        <f>IF(OR(L117="",L117="REL"),"",3.6*200/L117)</f>
        <v>63.185607722685383</v>
      </c>
      <c r="N117" s="1"/>
      <c r="O117" s="1"/>
      <c r="P117" s="59"/>
      <c r="Q117" s="1"/>
      <c r="R117" s="1"/>
      <c r="S117" s="59"/>
    </row>
    <row r="118" spans="1:19" x14ac:dyDescent="0.3">
      <c r="A118" s="1" t="s">
        <v>102</v>
      </c>
      <c r="B118" s="1">
        <v>2023</v>
      </c>
      <c r="C118" s="2">
        <v>45143</v>
      </c>
      <c r="D118" s="1" t="s">
        <v>13</v>
      </c>
      <c r="E118" s="1" t="s">
        <v>200</v>
      </c>
      <c r="F118" s="1">
        <v>12</v>
      </c>
      <c r="G118" s="1" t="s">
        <v>42</v>
      </c>
      <c r="H118" s="1" t="s">
        <v>40</v>
      </c>
      <c r="I118" s="1">
        <f>(C118-VLOOKUP(G118,Riders!$A$2:$C$213,2,FALSE))/365</f>
        <v>24.676712328767124</v>
      </c>
      <c r="J118" s="1">
        <v>16</v>
      </c>
      <c r="K118" s="1">
        <v>1</v>
      </c>
      <c r="L118" s="1">
        <v>11.186999999999999</v>
      </c>
      <c r="M118" s="59">
        <f>IF(OR(L118="",L118="REL"),"",3.6*200/L118)</f>
        <v>64.360418342719228</v>
      </c>
      <c r="N118" s="1"/>
      <c r="O118" s="1"/>
      <c r="P118" s="59"/>
      <c r="Q118" s="1"/>
      <c r="R118" s="1"/>
      <c r="S118" s="59"/>
    </row>
    <row r="119" spans="1:19" x14ac:dyDescent="0.3">
      <c r="A119" s="1" t="s">
        <v>102</v>
      </c>
      <c r="B119" s="1">
        <v>2023</v>
      </c>
      <c r="C119" s="2">
        <v>45143</v>
      </c>
      <c r="D119" s="1" t="s">
        <v>13</v>
      </c>
      <c r="E119" s="1" t="s">
        <v>200</v>
      </c>
      <c r="F119" s="1">
        <v>12</v>
      </c>
      <c r="G119" s="1" t="s">
        <v>39</v>
      </c>
      <c r="H119" s="1" t="s">
        <v>40</v>
      </c>
      <c r="I119" s="1">
        <f>(C119-VLOOKUP(G119,Riders!$A$2:$C$213,2,FALSE))/365</f>
        <v>28.986301369863014</v>
      </c>
      <c r="J119" s="1">
        <v>17</v>
      </c>
      <c r="K119" s="1">
        <v>2</v>
      </c>
      <c r="L119" s="1">
        <v>11.279</v>
      </c>
      <c r="M119" s="59">
        <f>IF(OR(L119="",L119="REL"),"",3.6*200/L119)</f>
        <v>63.835446404823124</v>
      </c>
      <c r="N119" s="1"/>
      <c r="O119" s="1"/>
      <c r="P119" s="59"/>
      <c r="Q119" s="1"/>
      <c r="R119" s="1"/>
      <c r="S119" s="59"/>
    </row>
    <row r="120" spans="1:19" x14ac:dyDescent="0.3">
      <c r="A120" s="1" t="s">
        <v>102</v>
      </c>
      <c r="B120" s="1">
        <v>2023</v>
      </c>
      <c r="C120" s="2">
        <v>45143</v>
      </c>
      <c r="D120" s="1" t="s">
        <v>13</v>
      </c>
      <c r="E120" s="1" t="s">
        <v>201</v>
      </c>
      <c r="F120" s="1">
        <v>1</v>
      </c>
      <c r="G120" s="1" t="s">
        <v>381</v>
      </c>
      <c r="H120" s="1" t="s">
        <v>25</v>
      </c>
      <c r="I120" s="1">
        <f>(C120-VLOOKUP(G120,Riders!$A$2:$C$213,2,FALSE))/365</f>
        <v>20.632876712328766</v>
      </c>
      <c r="J120" s="1">
        <v>1</v>
      </c>
      <c r="K120" s="1">
        <v>1</v>
      </c>
      <c r="L120" s="1">
        <v>11.061</v>
      </c>
      <c r="M120" s="59">
        <f>IF(OR(L120="",L120="REL"),"",3.6*200/L120)</f>
        <v>65.093572009764031</v>
      </c>
      <c r="N120" s="1"/>
      <c r="O120" s="1"/>
      <c r="P120" s="59"/>
      <c r="Q120" s="1"/>
      <c r="R120" s="1"/>
      <c r="S120" s="59"/>
    </row>
    <row r="121" spans="1:19" x14ac:dyDescent="0.3">
      <c r="A121" s="1" t="s">
        <v>102</v>
      </c>
      <c r="B121" s="1">
        <v>2023</v>
      </c>
      <c r="C121" s="2">
        <v>45143</v>
      </c>
      <c r="D121" s="1" t="s">
        <v>13</v>
      </c>
      <c r="E121" s="1" t="s">
        <v>201</v>
      </c>
      <c r="F121" s="1">
        <v>1</v>
      </c>
      <c r="G121" s="1" t="s">
        <v>42</v>
      </c>
      <c r="H121" s="1" t="s">
        <v>40</v>
      </c>
      <c r="I121" s="1">
        <f>(C121-VLOOKUP(G121,Riders!$A$2:$C$213,2,FALSE))/365</f>
        <v>24.676712328767124</v>
      </c>
      <c r="J121" s="1">
        <v>16</v>
      </c>
      <c r="K121" s="1">
        <v>2</v>
      </c>
      <c r="L121" s="1">
        <v>11.239000000000001</v>
      </c>
      <c r="M121" s="59">
        <f>IF(OR(L121="",L121="REL"),"",3.6*200/L121)</f>
        <v>64.062639024824264</v>
      </c>
      <c r="N121" s="1"/>
      <c r="O121" s="1"/>
      <c r="P121" s="59"/>
      <c r="Q121" s="1"/>
      <c r="R121" s="1"/>
      <c r="S121" s="59"/>
    </row>
    <row r="122" spans="1:19" x14ac:dyDescent="0.3">
      <c r="A122" s="1" t="s">
        <v>102</v>
      </c>
      <c r="B122" s="1">
        <v>2023</v>
      </c>
      <c r="C122" s="2">
        <v>45143</v>
      </c>
      <c r="D122" s="1" t="s">
        <v>13</v>
      </c>
      <c r="E122" s="1" t="s">
        <v>201</v>
      </c>
      <c r="F122" s="1">
        <v>2</v>
      </c>
      <c r="G122" s="1" t="s">
        <v>24</v>
      </c>
      <c r="H122" s="1" t="s">
        <v>25</v>
      </c>
      <c r="I122" s="1">
        <f>(C122-VLOOKUP(G122,Riders!$A$2:$C$213,2,FALSE))/365</f>
        <v>24.934246575342467</v>
      </c>
      <c r="J122" s="1">
        <v>5</v>
      </c>
      <c r="K122" s="1">
        <v>1</v>
      </c>
      <c r="L122" s="1">
        <v>11.034000000000001</v>
      </c>
      <c r="M122" s="59">
        <f>IF(OR(L122="",L122="REL"),"",3.6*200/L122)</f>
        <v>65.252854812398041</v>
      </c>
      <c r="N122" s="1"/>
      <c r="O122" s="1"/>
      <c r="P122" s="59"/>
      <c r="Q122" s="1"/>
      <c r="R122" s="1"/>
      <c r="S122" s="59"/>
    </row>
    <row r="123" spans="1:19" x14ac:dyDescent="0.3">
      <c r="A123" s="1" t="s">
        <v>102</v>
      </c>
      <c r="B123" s="1">
        <v>2023</v>
      </c>
      <c r="C123" s="2">
        <v>45143</v>
      </c>
      <c r="D123" s="1" t="s">
        <v>13</v>
      </c>
      <c r="E123" s="1" t="s">
        <v>201</v>
      </c>
      <c r="F123" s="1">
        <v>2</v>
      </c>
      <c r="G123" s="1" t="s">
        <v>32</v>
      </c>
      <c r="H123" s="1" t="s">
        <v>17</v>
      </c>
      <c r="I123" s="1">
        <f>(C123-VLOOKUP(G123,Riders!$A$2:$C$213,2,FALSE))/365</f>
        <v>21.030136986301368</v>
      </c>
      <c r="J123" s="1">
        <v>15</v>
      </c>
      <c r="K123" s="1">
        <v>2</v>
      </c>
      <c r="L123" s="1">
        <v>11.319000000000001</v>
      </c>
      <c r="M123" s="59">
        <f>IF(OR(L123="",L123="REL"),"",3.6*200/L123)</f>
        <v>63.60985952822687</v>
      </c>
      <c r="N123" s="1"/>
      <c r="O123" s="1"/>
      <c r="P123" s="59"/>
      <c r="Q123" s="1"/>
      <c r="R123" s="1"/>
      <c r="S123" s="59"/>
    </row>
    <row r="124" spans="1:19" x14ac:dyDescent="0.3">
      <c r="A124" s="1" t="s">
        <v>102</v>
      </c>
      <c r="B124" s="1">
        <v>2023</v>
      </c>
      <c r="C124" s="2">
        <v>45143</v>
      </c>
      <c r="D124" s="1" t="s">
        <v>13</v>
      </c>
      <c r="E124" s="1" t="s">
        <v>201</v>
      </c>
      <c r="F124" s="1">
        <v>3</v>
      </c>
      <c r="G124" s="1" t="s">
        <v>14</v>
      </c>
      <c r="H124" s="1" t="s">
        <v>15</v>
      </c>
      <c r="I124" s="1">
        <f>(C124-VLOOKUP(G124,Riders!$A$2:$C$213,2,FALSE))/365</f>
        <v>23.591780821917808</v>
      </c>
      <c r="J124" s="1">
        <v>2</v>
      </c>
      <c r="K124" s="1">
        <v>1</v>
      </c>
      <c r="L124" s="1">
        <v>11.009</v>
      </c>
      <c r="M124" s="59">
        <f>IF(OR(L124="",L124="REL"),"",3.6*200/L124)</f>
        <v>65.40103551639568</v>
      </c>
      <c r="N124" s="1"/>
      <c r="O124" s="1"/>
      <c r="P124" s="59"/>
      <c r="Q124" s="1"/>
      <c r="R124" s="1"/>
      <c r="S124" s="59"/>
    </row>
    <row r="125" spans="1:19" x14ac:dyDescent="0.3">
      <c r="A125" s="1" t="s">
        <v>102</v>
      </c>
      <c r="B125" s="1">
        <v>2023</v>
      </c>
      <c r="C125" s="2">
        <v>45143</v>
      </c>
      <c r="D125" s="1" t="s">
        <v>13</v>
      </c>
      <c r="E125" s="1" t="s">
        <v>201</v>
      </c>
      <c r="F125" s="1">
        <v>3</v>
      </c>
      <c r="G125" s="1" t="s">
        <v>20</v>
      </c>
      <c r="H125" s="1" t="s">
        <v>21</v>
      </c>
      <c r="I125" s="1">
        <f>(C125-VLOOKUP(G125,Riders!$A$2:$C$213,2,FALSE))/365</f>
        <v>28</v>
      </c>
      <c r="J125" s="1">
        <v>14</v>
      </c>
      <c r="K125" s="1">
        <v>2</v>
      </c>
      <c r="L125" s="1">
        <v>11.067</v>
      </c>
      <c r="M125" s="59">
        <f>IF(OR(L125="",L125="REL"),"",3.6*200/L125)</f>
        <v>65.058281377066962</v>
      </c>
      <c r="N125" s="1"/>
      <c r="O125" s="1"/>
      <c r="P125" s="59"/>
      <c r="Q125" s="1"/>
      <c r="R125" s="1"/>
      <c r="S125" s="59"/>
    </row>
    <row r="126" spans="1:19" x14ac:dyDescent="0.3">
      <c r="A126" s="1" t="s">
        <v>102</v>
      </c>
      <c r="B126" s="1">
        <v>2023</v>
      </c>
      <c r="C126" s="2">
        <v>45143</v>
      </c>
      <c r="D126" s="1" t="s">
        <v>13</v>
      </c>
      <c r="E126" s="1" t="s">
        <v>201</v>
      </c>
      <c r="F126" s="1">
        <v>4</v>
      </c>
      <c r="G126" s="1" t="s">
        <v>37</v>
      </c>
      <c r="H126" s="1" t="s">
        <v>38</v>
      </c>
      <c r="I126" s="1">
        <f>(C126-VLOOKUP(G126,Riders!$A$2:$C$213,2,FALSE))/365</f>
        <v>18.323287671232876</v>
      </c>
      <c r="J126" s="1">
        <v>6</v>
      </c>
      <c r="K126" s="1">
        <v>1</v>
      </c>
      <c r="L126" s="1">
        <v>10.97</v>
      </c>
      <c r="M126" s="59">
        <f>IF(OR(L126="",L126="REL"),"",3.6*200/L126)</f>
        <v>65.63354603463992</v>
      </c>
      <c r="N126" s="1"/>
      <c r="O126" s="1"/>
      <c r="P126" s="59"/>
      <c r="Q126" s="1"/>
      <c r="R126" s="1"/>
      <c r="S126" s="59"/>
    </row>
    <row r="127" spans="1:19" x14ac:dyDescent="0.3">
      <c r="A127" s="1" t="s">
        <v>102</v>
      </c>
      <c r="B127" s="1">
        <v>2023</v>
      </c>
      <c r="C127" s="2">
        <v>45143</v>
      </c>
      <c r="D127" s="1" t="s">
        <v>13</v>
      </c>
      <c r="E127" s="1" t="s">
        <v>201</v>
      </c>
      <c r="F127" s="1">
        <v>4</v>
      </c>
      <c r="G127" s="1" t="s">
        <v>35</v>
      </c>
      <c r="H127" s="1" t="s">
        <v>36</v>
      </c>
      <c r="I127" s="1">
        <f>(C127-VLOOKUP(G127,Riders!$A$2:$C$213,2,FALSE))/365</f>
        <v>25.328767123287673</v>
      </c>
      <c r="J127" s="1">
        <v>13</v>
      </c>
      <c r="K127" s="1">
        <v>2</v>
      </c>
      <c r="L127" s="1">
        <v>10.996</v>
      </c>
      <c r="M127" s="59">
        <f>IF(OR(L127="",L127="REL"),"",3.6*200/L127)</f>
        <v>65.478355765732985</v>
      </c>
      <c r="N127" s="1"/>
      <c r="O127" s="1"/>
      <c r="P127" s="59"/>
      <c r="Q127" s="1"/>
      <c r="R127" s="1"/>
      <c r="S127" s="59"/>
    </row>
    <row r="128" spans="1:19" x14ac:dyDescent="0.3">
      <c r="A128" s="1" t="s">
        <v>102</v>
      </c>
      <c r="B128" s="1">
        <v>2023</v>
      </c>
      <c r="C128" s="2">
        <v>45143</v>
      </c>
      <c r="D128" s="1" t="s">
        <v>13</v>
      </c>
      <c r="E128" s="1" t="s">
        <v>201</v>
      </c>
      <c r="F128" s="1">
        <v>5</v>
      </c>
      <c r="G128" s="1" t="s">
        <v>23</v>
      </c>
      <c r="H128" s="1" t="s">
        <v>15</v>
      </c>
      <c r="I128" s="1">
        <f>(C128-VLOOKUP(G128,Riders!$A$2:$C$213,2,FALSE))/365</f>
        <v>25.898630136986302</v>
      </c>
      <c r="J128" s="1">
        <v>4</v>
      </c>
      <c r="K128" s="1">
        <v>1</v>
      </c>
      <c r="L128" s="1">
        <v>11.002000000000001</v>
      </c>
      <c r="M128" s="59">
        <f>IF(OR(L128="",L128="REL"),"",3.6*200/L128)</f>
        <v>65.44264679149245</v>
      </c>
      <c r="N128" s="1"/>
      <c r="O128" s="1"/>
      <c r="P128" s="59"/>
      <c r="Q128" s="1"/>
      <c r="R128" s="1"/>
      <c r="S128" s="59"/>
    </row>
    <row r="129" spans="1:19" x14ac:dyDescent="0.3">
      <c r="A129" s="1" t="s">
        <v>102</v>
      </c>
      <c r="B129" s="1">
        <v>2023</v>
      </c>
      <c r="C129" s="2">
        <v>45143</v>
      </c>
      <c r="D129" s="1" t="s">
        <v>13</v>
      </c>
      <c r="E129" s="1" t="s">
        <v>201</v>
      </c>
      <c r="F129" s="1">
        <v>5</v>
      </c>
      <c r="G129" s="1" t="s">
        <v>18</v>
      </c>
      <c r="H129" s="1" t="s">
        <v>19</v>
      </c>
      <c r="I129" s="1">
        <f>(C129-VLOOKUP(G129,Riders!$A$2:$C$213,2,FALSE))/365</f>
        <v>25.202739726027396</v>
      </c>
      <c r="J129" s="1">
        <v>12</v>
      </c>
      <c r="K129" s="1">
        <v>2</v>
      </c>
      <c r="L129" s="1">
        <v>11.357000000000001</v>
      </c>
      <c r="M129" s="59">
        <f>IF(OR(L129="",L129="REL"),"",3.6*200/L129)</f>
        <v>63.397023861935367</v>
      </c>
      <c r="N129" s="1"/>
      <c r="O129" s="1"/>
      <c r="P129" s="59"/>
      <c r="Q129" s="1"/>
      <c r="R129" s="1"/>
      <c r="S129" s="59"/>
    </row>
    <row r="130" spans="1:19" x14ac:dyDescent="0.3">
      <c r="A130" s="1" t="s">
        <v>102</v>
      </c>
      <c r="B130" s="1">
        <v>2023</v>
      </c>
      <c r="C130" s="2">
        <v>45143</v>
      </c>
      <c r="D130" s="1" t="s">
        <v>13</v>
      </c>
      <c r="E130" s="1" t="s">
        <v>201</v>
      </c>
      <c r="F130" s="1">
        <v>6</v>
      </c>
      <c r="G130" s="1" t="s">
        <v>16</v>
      </c>
      <c r="H130" s="1" t="s">
        <v>17</v>
      </c>
      <c r="I130" s="1">
        <f>(C130-VLOOKUP(G130,Riders!$A$2:$C$213,2,FALSE))/365</f>
        <v>24.290410958904111</v>
      </c>
      <c r="J130" s="1">
        <v>7</v>
      </c>
      <c r="K130" s="1">
        <v>1</v>
      </c>
      <c r="L130" s="1">
        <v>10.99</v>
      </c>
      <c r="M130" s="59">
        <f>IF(OR(L130="",L130="REL"),"",3.6*200/L130)</f>
        <v>65.514103730664246</v>
      </c>
      <c r="N130" s="1"/>
      <c r="O130" s="1"/>
      <c r="P130" s="59"/>
      <c r="Q130" s="1"/>
      <c r="R130" s="1"/>
      <c r="S130" s="59"/>
    </row>
    <row r="131" spans="1:19" x14ac:dyDescent="0.3">
      <c r="A131" s="1" t="s">
        <v>102</v>
      </c>
      <c r="B131" s="1">
        <v>2023</v>
      </c>
      <c r="C131" s="2">
        <v>45143</v>
      </c>
      <c r="D131" s="1" t="s">
        <v>13</v>
      </c>
      <c r="E131" s="1" t="s">
        <v>201</v>
      </c>
      <c r="F131" s="1">
        <v>6</v>
      </c>
      <c r="G131" s="1" t="s">
        <v>33</v>
      </c>
      <c r="H131" s="1" t="s">
        <v>27</v>
      </c>
      <c r="I131" s="1">
        <f>(C131-VLOOKUP(G131,Riders!$A$2:$C$213,2,FALSE))/365</f>
        <v>29.709589041095889</v>
      </c>
      <c r="J131" s="1">
        <v>11</v>
      </c>
      <c r="K131" s="1">
        <v>2</v>
      </c>
      <c r="L131" s="1">
        <v>10.997</v>
      </c>
      <c r="M131" s="59">
        <f>IF(OR(L131="",L131="REL"),"",3.6*200/L131)</f>
        <v>65.47240156406292</v>
      </c>
      <c r="N131" s="1"/>
      <c r="O131" s="1"/>
      <c r="P131" s="59"/>
      <c r="Q131" s="1"/>
      <c r="R131" s="1"/>
      <c r="S131" s="59"/>
    </row>
    <row r="132" spans="1:19" x14ac:dyDescent="0.3">
      <c r="A132" s="1" t="s">
        <v>102</v>
      </c>
      <c r="B132" s="1">
        <v>2023</v>
      </c>
      <c r="C132" s="2">
        <v>45143</v>
      </c>
      <c r="D132" s="1" t="s">
        <v>13</v>
      </c>
      <c r="E132" s="1" t="s">
        <v>201</v>
      </c>
      <c r="F132" s="1">
        <v>7</v>
      </c>
      <c r="G132" s="1" t="s">
        <v>28</v>
      </c>
      <c r="H132" s="1" t="s">
        <v>29</v>
      </c>
      <c r="I132" s="1">
        <f>(C132-VLOOKUP(G132,Riders!$A$2:$C$213,2,FALSE))/365</f>
        <v>23.610958904109587</v>
      </c>
      <c r="J132" s="1">
        <v>3</v>
      </c>
      <c r="K132" s="1">
        <v>1</v>
      </c>
      <c r="L132" s="1">
        <v>11.042</v>
      </c>
      <c r="M132" s="59">
        <f>IF(OR(L132="",L132="REL"),"",3.6*200/L132)</f>
        <v>65.205578699510966</v>
      </c>
      <c r="N132" s="1"/>
      <c r="O132" s="1"/>
      <c r="P132" s="59"/>
      <c r="Q132" s="1"/>
      <c r="R132" s="1"/>
      <c r="S132" s="59"/>
    </row>
    <row r="133" spans="1:19" x14ac:dyDescent="0.3">
      <c r="A133" s="1" t="s">
        <v>102</v>
      </c>
      <c r="B133" s="1">
        <v>2023</v>
      </c>
      <c r="C133" s="2">
        <v>45143</v>
      </c>
      <c r="D133" s="1" t="s">
        <v>13</v>
      </c>
      <c r="E133" s="1" t="s">
        <v>201</v>
      </c>
      <c r="F133" s="1">
        <v>7</v>
      </c>
      <c r="G133" s="1" t="s">
        <v>22</v>
      </c>
      <c r="H133" s="1" t="s">
        <v>15</v>
      </c>
      <c r="I133" s="1">
        <f>(C133-VLOOKUP(G133,Riders!$A$2:$C$213,2,FALSE))/365</f>
        <v>25.572602739726026</v>
      </c>
      <c r="J133" s="1">
        <v>9</v>
      </c>
      <c r="K133" s="1">
        <v>2</v>
      </c>
      <c r="L133" s="1">
        <v>11.26</v>
      </c>
      <c r="M133" s="59">
        <f>IF(OR(L133="",L133="REL"),"",3.6*200/L133)</f>
        <v>63.943161634103021</v>
      </c>
      <c r="N133" s="1"/>
      <c r="O133" s="1"/>
      <c r="P133" s="59"/>
      <c r="Q133" s="1"/>
      <c r="R133" s="1"/>
      <c r="S133" s="59"/>
    </row>
    <row r="134" spans="1:19" x14ac:dyDescent="0.3">
      <c r="A134" s="1" t="s">
        <v>102</v>
      </c>
      <c r="B134" s="1">
        <v>2023</v>
      </c>
      <c r="C134" s="2">
        <v>45143</v>
      </c>
      <c r="D134" s="1" t="s">
        <v>13</v>
      </c>
      <c r="E134" s="1" t="s">
        <v>201</v>
      </c>
      <c r="F134" s="1">
        <v>8</v>
      </c>
      <c r="G134" s="1" t="s">
        <v>26</v>
      </c>
      <c r="H134" s="1" t="s">
        <v>27</v>
      </c>
      <c r="I134" s="1">
        <f>(C134-VLOOKUP(G134,Riders!$A$2:$C$213,2,FALSE))/365</f>
        <v>25.205479452054796</v>
      </c>
      <c r="J134" s="1">
        <v>8</v>
      </c>
      <c r="K134" s="1">
        <v>1</v>
      </c>
      <c r="L134" s="1">
        <v>11.183999999999999</v>
      </c>
      <c r="M134" s="59">
        <f>IF(OR(L134="",L134="REL"),"",3.6*200/L134)</f>
        <v>64.377682403433482</v>
      </c>
      <c r="N134" s="1"/>
      <c r="O134" s="1"/>
      <c r="P134" s="59"/>
      <c r="Q134" s="1"/>
      <c r="R134" s="1"/>
      <c r="S134" s="59"/>
    </row>
    <row r="135" spans="1:19" x14ac:dyDescent="0.3">
      <c r="A135" s="1" t="s">
        <v>102</v>
      </c>
      <c r="B135" s="1">
        <v>2023</v>
      </c>
      <c r="C135" s="2">
        <v>45143</v>
      </c>
      <c r="D135" s="1" t="s">
        <v>13</v>
      </c>
      <c r="E135" s="1" t="s">
        <v>201</v>
      </c>
      <c r="F135" s="1">
        <v>8</v>
      </c>
      <c r="G135" s="1" t="s">
        <v>75</v>
      </c>
      <c r="H135" s="1" t="s">
        <v>38</v>
      </c>
      <c r="I135" s="1">
        <f>(C135-VLOOKUP(G135,Riders!$A$2:$C$213,2,FALSE))/365</f>
        <v>24.408219178082192</v>
      </c>
      <c r="J135" s="1">
        <v>10</v>
      </c>
      <c r="K135" s="1">
        <v>2</v>
      </c>
      <c r="L135" s="1">
        <v>11.200999999999999</v>
      </c>
      <c r="M135" s="59">
        <f>IF(OR(L135="",L135="REL"),"",3.6*200/L135)</f>
        <v>64.27997500223195</v>
      </c>
      <c r="N135" s="1"/>
      <c r="O135" s="1"/>
      <c r="P135" s="59"/>
      <c r="Q135" s="1"/>
      <c r="R135" s="1"/>
      <c r="S135" s="59"/>
    </row>
    <row r="136" spans="1:19" x14ac:dyDescent="0.3">
      <c r="A136" s="1" t="s">
        <v>102</v>
      </c>
      <c r="B136" s="1">
        <v>2023</v>
      </c>
      <c r="C136" s="2">
        <v>45143</v>
      </c>
      <c r="D136" s="1" t="s">
        <v>13</v>
      </c>
      <c r="E136" s="1" t="s">
        <v>202</v>
      </c>
      <c r="F136" s="1">
        <v>1</v>
      </c>
      <c r="G136" s="1" t="s">
        <v>381</v>
      </c>
      <c r="H136" s="1" t="s">
        <v>25</v>
      </c>
      <c r="I136" s="1">
        <f>(C136-VLOOKUP(G136,Riders!$A$2:$C$213,2,FALSE))/365</f>
        <v>20.632876712328766</v>
      </c>
      <c r="J136" s="1">
        <v>1</v>
      </c>
      <c r="K136" s="1">
        <v>1</v>
      </c>
      <c r="L136" s="1">
        <v>10.885999999999999</v>
      </c>
      <c r="M136" s="59">
        <f>IF(OR(L136="",L136="REL"),"",3.6*200/L136)</f>
        <v>66.139996325555771</v>
      </c>
      <c r="N136" s="1">
        <v>1</v>
      </c>
      <c r="O136" s="1">
        <v>10.927</v>
      </c>
      <c r="P136" s="59">
        <f>IF(OR(O136="",O136="REL"),"",3.6*200/O136)</f>
        <v>65.891827583051153</v>
      </c>
      <c r="Q136" s="1"/>
      <c r="R136" s="1"/>
      <c r="S136" s="59"/>
    </row>
    <row r="137" spans="1:19" x14ac:dyDescent="0.3">
      <c r="A137" s="1" t="s">
        <v>102</v>
      </c>
      <c r="B137" s="1">
        <v>2023</v>
      </c>
      <c r="C137" s="2">
        <v>45143</v>
      </c>
      <c r="D137" s="1" t="s">
        <v>13</v>
      </c>
      <c r="E137" s="1" t="s">
        <v>202</v>
      </c>
      <c r="F137" s="1">
        <v>1</v>
      </c>
      <c r="G137" s="1" t="s">
        <v>26</v>
      </c>
      <c r="H137" s="1" t="s">
        <v>27</v>
      </c>
      <c r="I137" s="1">
        <f>(C137-VLOOKUP(G137,Riders!$A$2:$C$213,2,FALSE))/365</f>
        <v>25.205479452054796</v>
      </c>
      <c r="J137" s="1">
        <v>8</v>
      </c>
      <c r="K137" s="1">
        <v>2</v>
      </c>
      <c r="L137" s="1">
        <v>11.059999999999999</v>
      </c>
      <c r="M137" s="59">
        <f>IF(OR(L137="",L137="REL"),"",3.6*200/L137)</f>
        <v>65.099457504520799</v>
      </c>
      <c r="N137" s="1">
        <v>2</v>
      </c>
      <c r="O137" s="1">
        <v>11.042</v>
      </c>
      <c r="P137" s="59">
        <f>IF(OR(O137="",O137="REL"),"",3.6*200/O137)</f>
        <v>65.205578699510966</v>
      </c>
      <c r="Q137" s="1"/>
      <c r="R137" s="1"/>
      <c r="S137" s="59"/>
    </row>
    <row r="138" spans="1:19" x14ac:dyDescent="0.3">
      <c r="A138" s="1" t="s">
        <v>102</v>
      </c>
      <c r="B138" s="1">
        <v>2023</v>
      </c>
      <c r="C138" s="2">
        <v>45143</v>
      </c>
      <c r="D138" s="1" t="s">
        <v>13</v>
      </c>
      <c r="E138" s="1" t="s">
        <v>202</v>
      </c>
      <c r="F138" s="1">
        <v>2</v>
      </c>
      <c r="G138" s="1" t="s">
        <v>28</v>
      </c>
      <c r="H138" s="1" t="s">
        <v>29</v>
      </c>
      <c r="I138" s="1">
        <f>(C138-VLOOKUP(G138,Riders!$A$2:$C$213,2,FALSE))/365</f>
        <v>23.610958904109587</v>
      </c>
      <c r="J138" s="1">
        <v>3</v>
      </c>
      <c r="K138" s="1">
        <v>2</v>
      </c>
      <c r="L138" s="1">
        <v>11.249000000000001</v>
      </c>
      <c r="M138" s="59">
        <f>IF(OR(L138="",L138="REL"),"",3.6*200/L138)</f>
        <v>64.005689394612858</v>
      </c>
      <c r="N138" s="1">
        <v>1</v>
      </c>
      <c r="O138" s="1">
        <v>11.018000000000001</v>
      </c>
      <c r="P138" s="59">
        <f>IF(OR(O138="",O138="REL"),"",3.6*200/O138)</f>
        <v>65.347612996914137</v>
      </c>
      <c r="Q138" s="1">
        <v>1</v>
      </c>
      <c r="R138" s="1">
        <v>10.863</v>
      </c>
      <c r="S138" s="59">
        <f>IF(OR(R138="",R138="REL"),"",3.6*200/R138)</f>
        <v>66.28003314001657</v>
      </c>
    </row>
    <row r="139" spans="1:19" x14ac:dyDescent="0.3">
      <c r="A139" s="1" t="s">
        <v>102</v>
      </c>
      <c r="B139" s="1">
        <v>2023</v>
      </c>
      <c r="C139" s="2">
        <v>45143</v>
      </c>
      <c r="D139" s="1" t="s">
        <v>13</v>
      </c>
      <c r="E139" s="1" t="s">
        <v>202</v>
      </c>
      <c r="F139" s="1">
        <v>2</v>
      </c>
      <c r="G139" s="1" t="s">
        <v>24</v>
      </c>
      <c r="H139" s="1" t="s">
        <v>25</v>
      </c>
      <c r="I139" s="1">
        <f>(C139-VLOOKUP(G139,Riders!$A$2:$C$213,2,FALSE))/365</f>
        <v>24.934246575342467</v>
      </c>
      <c r="J139" s="1">
        <v>5</v>
      </c>
      <c r="K139" s="1">
        <v>1</v>
      </c>
      <c r="L139" s="1">
        <v>10.919</v>
      </c>
      <c r="M139" s="59">
        <f>IF(OR(L139="",L139="REL"),"",3.6*200/L139)</f>
        <v>65.9401044051653</v>
      </c>
      <c r="N139" s="1">
        <v>2</v>
      </c>
      <c r="O139" s="1">
        <v>11.032</v>
      </c>
      <c r="P139" s="59">
        <f>IF(OR(O139="",O139="REL"),"",3.6*200/O139)</f>
        <v>65.264684554024655</v>
      </c>
      <c r="Q139" s="1">
        <v>2</v>
      </c>
      <c r="R139" s="1">
        <v>11.398999999999999</v>
      </c>
      <c r="S139" s="59">
        <f>IF(OR(R139="",R139="REL"),"",3.6*200/R139)</f>
        <v>63.163435389069221</v>
      </c>
    </row>
    <row r="140" spans="1:19" x14ac:dyDescent="0.3">
      <c r="A140" s="1" t="s">
        <v>102</v>
      </c>
      <c r="B140" s="1">
        <v>2023</v>
      </c>
      <c r="C140" s="2">
        <v>45143</v>
      </c>
      <c r="D140" s="1" t="s">
        <v>13</v>
      </c>
      <c r="E140" s="1" t="s">
        <v>202</v>
      </c>
      <c r="F140" s="1">
        <v>3</v>
      </c>
      <c r="G140" s="1" t="s">
        <v>14</v>
      </c>
      <c r="H140" s="1" t="s">
        <v>15</v>
      </c>
      <c r="I140" s="1">
        <f>(C140-VLOOKUP(G140,Riders!$A$2:$C$213,2,FALSE))/365</f>
        <v>23.591780821917808</v>
      </c>
      <c r="J140" s="1">
        <v>2</v>
      </c>
      <c r="K140" s="1">
        <v>1</v>
      </c>
      <c r="L140" s="1">
        <v>10.917</v>
      </c>
      <c r="M140" s="59">
        <f>IF(OR(L140="",L140="REL"),"",3.6*200/L140)</f>
        <v>65.952184666117063</v>
      </c>
      <c r="N140" s="1">
        <v>1</v>
      </c>
      <c r="O140" s="1">
        <v>10.817</v>
      </c>
      <c r="P140" s="59">
        <f>IF(OR(O140="",O140="REL"),"",3.6*200/O140)</f>
        <v>66.561893316076549</v>
      </c>
      <c r="Q140" s="1"/>
      <c r="R140" s="1"/>
      <c r="S140" s="59"/>
    </row>
    <row r="141" spans="1:19" x14ac:dyDescent="0.3">
      <c r="A141" s="1" t="s">
        <v>102</v>
      </c>
      <c r="B141" s="1">
        <v>2023</v>
      </c>
      <c r="C141" s="2">
        <v>45143</v>
      </c>
      <c r="D141" s="1" t="s">
        <v>13</v>
      </c>
      <c r="E141" s="1" t="s">
        <v>202</v>
      </c>
      <c r="F141" s="1">
        <v>3</v>
      </c>
      <c r="G141" s="1" t="s">
        <v>16</v>
      </c>
      <c r="H141" s="1" t="s">
        <v>17</v>
      </c>
      <c r="I141" s="1">
        <f>(C141-VLOOKUP(G141,Riders!$A$2:$C$213,2,FALSE))/365</f>
        <v>24.290410958904111</v>
      </c>
      <c r="J141" s="1">
        <v>7</v>
      </c>
      <c r="K141" s="1">
        <v>2</v>
      </c>
      <c r="L141" s="1">
        <v>11.154</v>
      </c>
      <c r="M141" s="59">
        <f>IF(OR(L141="",L141="REL"),"",3.6*200/L141)</f>
        <v>64.550833781603018</v>
      </c>
      <c r="N141" s="1">
        <v>2</v>
      </c>
      <c r="O141" s="1">
        <v>10.932</v>
      </c>
      <c r="P141" s="59">
        <f>IF(OR(O141="",O141="REL"),"",3.6*200/O141)</f>
        <v>65.86169045005488</v>
      </c>
      <c r="Q141" s="1"/>
      <c r="R141" s="1"/>
      <c r="S141" s="59"/>
    </row>
    <row r="142" spans="1:19" x14ac:dyDescent="0.3">
      <c r="A142" s="1" t="s">
        <v>102</v>
      </c>
      <c r="B142" s="1">
        <v>2023</v>
      </c>
      <c r="C142" s="2">
        <v>45143</v>
      </c>
      <c r="D142" s="1" t="s">
        <v>13</v>
      </c>
      <c r="E142" s="1" t="s">
        <v>202</v>
      </c>
      <c r="F142" s="1">
        <v>4</v>
      </c>
      <c r="G142" s="1" t="s">
        <v>23</v>
      </c>
      <c r="H142" s="1" t="s">
        <v>15</v>
      </c>
      <c r="I142" s="1">
        <f>(C142-VLOOKUP(G142,Riders!$A$2:$C$213,2,FALSE))/365</f>
        <v>25.898630136986302</v>
      </c>
      <c r="J142" s="1">
        <v>4</v>
      </c>
      <c r="K142" s="1">
        <v>1</v>
      </c>
      <c r="L142" s="1">
        <v>10.965999999999999</v>
      </c>
      <c r="M142" s="59">
        <f>IF(OR(L142="",L142="REL"),"",3.6*200/L142)</f>
        <v>65.657486777311689</v>
      </c>
      <c r="N142" s="1">
        <v>1</v>
      </c>
      <c r="O142" s="1">
        <v>10.946</v>
      </c>
      <c r="P142" s="59">
        <f>IF(OR(O142="",O142="REL"),"",3.6*200/O142)</f>
        <v>65.777452950849622</v>
      </c>
      <c r="Q142" s="1"/>
      <c r="R142" s="1"/>
      <c r="S142" s="59"/>
    </row>
    <row r="143" spans="1:19" x14ac:dyDescent="0.3">
      <c r="A143" s="1" t="s">
        <v>102</v>
      </c>
      <c r="B143" s="1">
        <v>2023</v>
      </c>
      <c r="C143" s="2">
        <v>45143</v>
      </c>
      <c r="D143" s="1" t="s">
        <v>13</v>
      </c>
      <c r="E143" s="1" t="s">
        <v>202</v>
      </c>
      <c r="F143" s="1">
        <v>4</v>
      </c>
      <c r="G143" s="1" t="s">
        <v>37</v>
      </c>
      <c r="H143" s="1" t="s">
        <v>38</v>
      </c>
      <c r="I143" s="1">
        <f>(C143-VLOOKUP(G143,Riders!$A$2:$C$213,2,FALSE))/365</f>
        <v>18.323287671232876</v>
      </c>
      <c r="J143" s="1">
        <v>6</v>
      </c>
      <c r="K143" s="1">
        <v>2</v>
      </c>
      <c r="L143" s="1">
        <v>11.071</v>
      </c>
      <c r="M143" s="59">
        <f>IF(OR(L143="",L143="REL"),"",3.6*200/L143)</f>
        <v>65.034775539698316</v>
      </c>
      <c r="N143" s="1">
        <v>2</v>
      </c>
      <c r="O143" s="1">
        <v>11.076000000000001</v>
      </c>
      <c r="P143" s="59">
        <f>IF(OR(O143="",O143="REL"),"",3.6*200/O143)</f>
        <v>65.005417118093177</v>
      </c>
      <c r="Q143" s="1"/>
      <c r="R143" s="1"/>
      <c r="S143" s="59"/>
    </row>
    <row r="144" spans="1:19" x14ac:dyDescent="0.3">
      <c r="A144" s="1" t="s">
        <v>102</v>
      </c>
      <c r="B144" s="1">
        <v>2023</v>
      </c>
      <c r="C144" s="2">
        <v>45143</v>
      </c>
      <c r="D144" s="1" t="s">
        <v>13</v>
      </c>
      <c r="E144" s="1" t="s">
        <v>203</v>
      </c>
      <c r="F144" s="1">
        <v>1</v>
      </c>
      <c r="G144" s="1" t="s">
        <v>381</v>
      </c>
      <c r="H144" s="1" t="s">
        <v>25</v>
      </c>
      <c r="I144" s="1">
        <f>(C144-VLOOKUP(G144,Riders!$A$2:$C$213,2,FALSE))/365</f>
        <v>20.632876712328766</v>
      </c>
      <c r="J144" s="1">
        <v>1</v>
      </c>
      <c r="K144" s="1">
        <v>1</v>
      </c>
      <c r="L144" s="1">
        <v>11.01</v>
      </c>
      <c r="M144" s="59">
        <f>IF(OR(L144="",L144="REL"),"",3.6*200/L144)</f>
        <v>65.395095367847418</v>
      </c>
      <c r="N144" s="1">
        <v>1</v>
      </c>
      <c r="O144" s="1">
        <v>10.856</v>
      </c>
      <c r="P144" s="59">
        <f>IF(OR(O144="",O144="REL"),"",3.6*200/O144)</f>
        <v>66.322770817980839</v>
      </c>
      <c r="Q144" s="1"/>
      <c r="R144" s="1"/>
      <c r="S144" s="59"/>
    </row>
    <row r="145" spans="1:19" x14ac:dyDescent="0.3">
      <c r="A145" s="1" t="s">
        <v>102</v>
      </c>
      <c r="B145" s="1">
        <v>2023</v>
      </c>
      <c r="C145" s="2">
        <v>45143</v>
      </c>
      <c r="D145" s="1" t="s">
        <v>13</v>
      </c>
      <c r="E145" s="1" t="s">
        <v>203</v>
      </c>
      <c r="F145" s="1">
        <v>1</v>
      </c>
      <c r="G145" s="1" t="s">
        <v>23</v>
      </c>
      <c r="H145" s="1" t="s">
        <v>15</v>
      </c>
      <c r="I145" s="1">
        <f>(C145-VLOOKUP(G145,Riders!$A$2:$C$213,2,FALSE))/365</f>
        <v>25.898630136986302</v>
      </c>
      <c r="J145" s="1">
        <v>4</v>
      </c>
      <c r="K145" s="1">
        <v>2</v>
      </c>
      <c r="L145" s="1">
        <v>11.167999999999999</v>
      </c>
      <c r="M145" s="59">
        <f>IF(OR(L145="",L145="REL"),"",3.6*200/L145)</f>
        <v>64.469914040114617</v>
      </c>
      <c r="N145" s="1">
        <v>2</v>
      </c>
      <c r="O145" s="1">
        <v>10.961</v>
      </c>
      <c r="P145" s="59">
        <f>IF(OR(O145="",O145="REL"),"",3.6*200/O145)</f>
        <v>65.68743727762066</v>
      </c>
      <c r="Q145" s="1"/>
      <c r="R145" s="1"/>
      <c r="S145" s="59"/>
    </row>
    <row r="146" spans="1:19" x14ac:dyDescent="0.3">
      <c r="A146" s="1" t="s">
        <v>102</v>
      </c>
      <c r="B146" s="1">
        <v>2023</v>
      </c>
      <c r="C146" s="2">
        <v>45143</v>
      </c>
      <c r="D146" s="1" t="s">
        <v>13</v>
      </c>
      <c r="E146" s="1" t="s">
        <v>203</v>
      </c>
      <c r="F146" s="1">
        <v>2</v>
      </c>
      <c r="G146" s="1" t="s">
        <v>14</v>
      </c>
      <c r="H146" s="1" t="s">
        <v>15</v>
      </c>
      <c r="I146" s="1">
        <f>(C146-VLOOKUP(G146,Riders!$A$2:$C$213,2,FALSE))/365</f>
        <v>23.591780821917808</v>
      </c>
      <c r="J146" s="1">
        <v>2</v>
      </c>
      <c r="K146" s="1">
        <v>1</v>
      </c>
      <c r="L146" s="1">
        <v>10.997999999999999</v>
      </c>
      <c r="M146" s="59">
        <f>IF(OR(L146="",L146="REL"),"",3.6*200/L146)</f>
        <v>65.466448445171849</v>
      </c>
      <c r="N146" s="1">
        <v>1</v>
      </c>
      <c r="O146" s="1">
        <v>10.811999999999999</v>
      </c>
      <c r="P146" s="59">
        <f>IF(OR(O146="",O146="REL"),"",3.6*200/O146)</f>
        <v>66.592674805771367</v>
      </c>
      <c r="Q146" s="1"/>
      <c r="R146" s="1"/>
      <c r="S146" s="59"/>
    </row>
    <row r="147" spans="1:19" x14ac:dyDescent="0.3">
      <c r="A147" s="1" t="s">
        <v>102</v>
      </c>
      <c r="B147" s="1">
        <v>2023</v>
      </c>
      <c r="C147" s="2">
        <v>45143</v>
      </c>
      <c r="D147" s="1" t="s">
        <v>13</v>
      </c>
      <c r="E147" s="1" t="s">
        <v>203</v>
      </c>
      <c r="F147" s="1">
        <v>2</v>
      </c>
      <c r="G147" s="1" t="s">
        <v>28</v>
      </c>
      <c r="H147" s="1" t="s">
        <v>29</v>
      </c>
      <c r="I147" s="1">
        <f>(C147-VLOOKUP(G147,Riders!$A$2:$C$213,2,FALSE))/365</f>
        <v>23.610958904109587</v>
      </c>
      <c r="J147" s="1">
        <v>3</v>
      </c>
      <c r="K147" s="1">
        <v>2</v>
      </c>
      <c r="L147" s="1">
        <v>11.295999999999999</v>
      </c>
      <c r="M147" s="59">
        <f>IF(OR(L147="",L147="REL"),"",3.6*200/L147)</f>
        <v>63.73937677053825</v>
      </c>
      <c r="N147" s="1">
        <v>2</v>
      </c>
      <c r="O147" s="1">
        <v>11.004</v>
      </c>
      <c r="P147" s="59">
        <f>IF(OR(O147="",O147="REL"),"",3.6*200/O147)</f>
        <v>65.430752453653213</v>
      </c>
      <c r="Q147" s="1"/>
      <c r="R147" s="1"/>
      <c r="S147" s="59"/>
    </row>
    <row r="148" spans="1:19" x14ac:dyDescent="0.3">
      <c r="A148" s="1" t="s">
        <v>102</v>
      </c>
      <c r="B148" s="1">
        <v>2023</v>
      </c>
      <c r="C148" s="2">
        <v>45143</v>
      </c>
      <c r="D148" s="1" t="s">
        <v>13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1">
        <f>(C148-VLOOKUP(G148,Riders!$A$2:$C$213,2,FALSE))/365</f>
        <v>20.632876712328766</v>
      </c>
      <c r="J148" s="1">
        <v>1</v>
      </c>
      <c r="K148" s="1">
        <v>1</v>
      </c>
      <c r="L148" s="1">
        <v>10.871</v>
      </c>
      <c r="M148" s="59">
        <f>IF(OR(L148="",L148="REL"),"",3.6*200/L148)</f>
        <v>66.231257474013432</v>
      </c>
      <c r="N148" s="1">
        <v>1</v>
      </c>
      <c r="O148" s="1">
        <v>10.898999999999999</v>
      </c>
      <c r="P148" s="59">
        <f>IF(OR(O148="",O148="REL"),"",3.6*200/O148)</f>
        <v>66.061106523534278</v>
      </c>
      <c r="Q148" s="1"/>
      <c r="R148" s="1"/>
      <c r="S148" s="59"/>
    </row>
    <row r="149" spans="1:19" x14ac:dyDescent="0.3">
      <c r="A149" s="1" t="s">
        <v>102</v>
      </c>
      <c r="B149" s="1">
        <v>2023</v>
      </c>
      <c r="C149" s="2">
        <v>45143</v>
      </c>
      <c r="D149" s="1" t="s">
        <v>13</v>
      </c>
      <c r="E149" s="1" t="s">
        <v>204</v>
      </c>
      <c r="F149" s="1" t="s">
        <v>205</v>
      </c>
      <c r="G149" s="1" t="s">
        <v>14</v>
      </c>
      <c r="H149" s="1" t="s">
        <v>15</v>
      </c>
      <c r="I149" s="1">
        <f>(C149-VLOOKUP(G149,Riders!$A$2:$C$213,2,FALSE))/365</f>
        <v>23.591780821917808</v>
      </c>
      <c r="J149" s="1">
        <v>2</v>
      </c>
      <c r="K149" s="1">
        <v>2</v>
      </c>
      <c r="L149" s="1">
        <v>10.889000000000001</v>
      </c>
      <c r="M149" s="59">
        <f>IF(OR(L149="",L149="REL"),"",3.6*200/L149)</f>
        <v>66.12177426760951</v>
      </c>
      <c r="N149" s="1">
        <v>2</v>
      </c>
      <c r="O149" s="1">
        <v>10.93</v>
      </c>
      <c r="P149" s="59">
        <f>IF(OR(O149="",O149="REL"),"",3.6*200/O149)</f>
        <v>65.873741994510524</v>
      </c>
      <c r="Q149" s="1"/>
      <c r="R149" s="1"/>
      <c r="S149" s="59"/>
    </row>
    <row r="150" spans="1:19" x14ac:dyDescent="0.3">
      <c r="A150" s="1" t="s">
        <v>102</v>
      </c>
      <c r="B150" s="1">
        <v>2023</v>
      </c>
      <c r="C150" s="2">
        <v>45143</v>
      </c>
      <c r="D150" s="1" t="s">
        <v>13</v>
      </c>
      <c r="E150" s="1" t="s">
        <v>204</v>
      </c>
      <c r="F150" s="1" t="s">
        <v>206</v>
      </c>
      <c r="G150" s="1" t="s">
        <v>28</v>
      </c>
      <c r="H150" s="1" t="s">
        <v>29</v>
      </c>
      <c r="I150" s="1">
        <f>(C150-VLOOKUP(G150,Riders!$A$2:$C$213,2,FALSE))/365</f>
        <v>23.610958904109587</v>
      </c>
      <c r="J150" s="1">
        <v>3</v>
      </c>
      <c r="K150" s="1">
        <v>1</v>
      </c>
      <c r="L150" s="1">
        <v>10.933</v>
      </c>
      <c r="M150" s="59">
        <f>IF(OR(L150="",L150="REL"),"",3.6*200/L150)</f>
        <v>65.855666331290593</v>
      </c>
      <c r="N150" s="1">
        <v>1</v>
      </c>
      <c r="O150" s="1">
        <v>10.988</v>
      </c>
      <c r="P150" s="59">
        <f>IF(OR(O150="",O150="REL"),"",3.6*200/O150)</f>
        <v>65.526028394612311</v>
      </c>
      <c r="Q150" s="1"/>
      <c r="R150" s="1"/>
      <c r="S150" s="59"/>
    </row>
    <row r="151" spans="1:19" x14ac:dyDescent="0.3">
      <c r="A151" s="1" t="s">
        <v>102</v>
      </c>
      <c r="B151" s="1">
        <v>2023</v>
      </c>
      <c r="C151" s="2">
        <v>45143</v>
      </c>
      <c r="D151" s="1" t="s">
        <v>13</v>
      </c>
      <c r="E151" s="1" t="s">
        <v>204</v>
      </c>
      <c r="F151" s="1" t="s">
        <v>206</v>
      </c>
      <c r="G151" s="1" t="s">
        <v>23</v>
      </c>
      <c r="H151" s="1" t="s">
        <v>15</v>
      </c>
      <c r="I151" s="1">
        <f>(C151-VLOOKUP(G151,Riders!$A$2:$C$213,2,FALSE))/365</f>
        <v>25.898630136986302</v>
      </c>
      <c r="J151" s="1">
        <v>4</v>
      </c>
      <c r="K151" s="1">
        <v>2</v>
      </c>
      <c r="L151" s="1">
        <v>11.032</v>
      </c>
      <c r="M151" s="59">
        <f>IF(OR(L151="",L151="REL"),"",3.6*200/L151)</f>
        <v>65.264684554024655</v>
      </c>
      <c r="N151" s="1">
        <v>2</v>
      </c>
      <c r="O151" s="1">
        <v>11.293999999999999</v>
      </c>
      <c r="P151" s="59">
        <f>IF(OR(O151="",O151="REL"),"",3.6*200/O151)</f>
        <v>63.750664069417397</v>
      </c>
      <c r="Q151" s="1"/>
      <c r="R151" s="1"/>
      <c r="S151" s="59"/>
    </row>
    <row r="152" spans="1:19" x14ac:dyDescent="0.3">
      <c r="A152" s="1" t="s">
        <v>93</v>
      </c>
      <c r="B152" s="1">
        <v>2023</v>
      </c>
      <c r="C152" s="2">
        <v>45038</v>
      </c>
      <c r="D152" s="1" t="s">
        <v>72</v>
      </c>
      <c r="E152" s="1" t="s">
        <v>200</v>
      </c>
      <c r="F152" s="1">
        <v>1</v>
      </c>
      <c r="G152" s="1" t="s">
        <v>900</v>
      </c>
      <c r="H152" s="1" t="s">
        <v>38</v>
      </c>
      <c r="I152" s="1">
        <f>(C152-VLOOKUP(G152,Riders!$A$2:$C$213,2,FALSE))/365</f>
        <v>19.246575342465754</v>
      </c>
      <c r="J152" s="1">
        <v>9</v>
      </c>
      <c r="K152" s="1">
        <v>1</v>
      </c>
      <c r="L152" s="1">
        <v>11.282</v>
      </c>
      <c r="M152" s="59">
        <f>IF(OR(L152="",L152="REL"),"",3.6*200/L152)</f>
        <v>63.818471902145006</v>
      </c>
      <c r="N152" s="1"/>
      <c r="O152" s="1"/>
      <c r="P152" s="59" t="str">
        <f>IF(OR(O152="",O152="REL"),"",3.6*200/O152)</f>
        <v/>
      </c>
      <c r="Q152" s="1"/>
      <c r="R152" s="1"/>
      <c r="S152" s="59" t="str">
        <f>IF(OR(R152="",R152="REL"),"",3.6*200/R152)</f>
        <v/>
      </c>
    </row>
    <row r="153" spans="1:19" x14ac:dyDescent="0.3">
      <c r="A153" s="1" t="s">
        <v>93</v>
      </c>
      <c r="B153" s="1">
        <v>2023</v>
      </c>
      <c r="C153" s="2">
        <v>45038</v>
      </c>
      <c r="D153" s="1" t="s">
        <v>72</v>
      </c>
      <c r="E153" s="1" t="s">
        <v>200</v>
      </c>
      <c r="F153" s="1">
        <v>1</v>
      </c>
      <c r="G153" s="1" t="s">
        <v>88</v>
      </c>
      <c r="H153" s="1" t="s">
        <v>89</v>
      </c>
      <c r="I153" s="1">
        <f>(C153-VLOOKUP(G153,Riders!$A$2:$C$213,2,FALSE))/365</f>
        <v>20.235616438356164</v>
      </c>
      <c r="J153" s="1">
        <v>28</v>
      </c>
      <c r="K153" s="1">
        <v>2</v>
      </c>
      <c r="L153" s="1">
        <v>11.774000000000001</v>
      </c>
      <c r="M153" s="59">
        <f>IF(OR(L153="",L153="REL"),"",3.6*200/L153)</f>
        <v>61.151690164769825</v>
      </c>
      <c r="N153" s="1"/>
      <c r="O153" s="1"/>
      <c r="P153" s="59" t="str">
        <f>IF(OR(O153="",O153="REL"),"",3.6*200/O153)</f>
        <v/>
      </c>
      <c r="Q153" s="1"/>
      <c r="R153" s="1"/>
      <c r="S153" s="59" t="str">
        <f>IF(OR(R153="",R153="REL"),"",3.6*200/R153)</f>
        <v/>
      </c>
    </row>
    <row r="154" spans="1:19" x14ac:dyDescent="0.3">
      <c r="A154" s="1" t="s">
        <v>93</v>
      </c>
      <c r="B154" s="1">
        <v>2023</v>
      </c>
      <c r="C154" s="2">
        <v>45038</v>
      </c>
      <c r="D154" s="1" t="s">
        <v>72</v>
      </c>
      <c r="E154" s="1" t="s">
        <v>200</v>
      </c>
      <c r="F154" s="1">
        <v>2</v>
      </c>
      <c r="G154" s="1" t="s">
        <v>43</v>
      </c>
      <c r="H154" s="1" t="s">
        <v>44</v>
      </c>
      <c r="I154" s="1">
        <f>(C154-VLOOKUP(G154,Riders!$A$2:$C$213,2,FALSE))/365</f>
        <v>30.424657534246574</v>
      </c>
      <c r="J154" s="1">
        <v>3</v>
      </c>
      <c r="K154" s="1">
        <v>1</v>
      </c>
      <c r="L154" s="1">
        <v>11.561999999999999</v>
      </c>
      <c r="M154" s="59">
        <f>IF(OR(L154="",L154="REL"),"",3.6*200/L154)</f>
        <v>62.272963155163467</v>
      </c>
      <c r="N154" s="1"/>
      <c r="O154" s="1"/>
      <c r="P154" s="59" t="str">
        <f>IF(OR(O154="",O154="REL"),"",3.6*200/O154)</f>
        <v/>
      </c>
      <c r="Q154" s="1"/>
      <c r="R154" s="1"/>
      <c r="S154" s="59" t="str">
        <f>IF(OR(R154="",R154="REL"),"",3.6*200/R154)</f>
        <v/>
      </c>
    </row>
    <row r="155" spans="1:19" x14ac:dyDescent="0.3">
      <c r="A155" s="1" t="s">
        <v>93</v>
      </c>
      <c r="B155" s="1">
        <v>2023</v>
      </c>
      <c r="C155" s="2">
        <v>45038</v>
      </c>
      <c r="D155" s="1" t="s">
        <v>72</v>
      </c>
      <c r="E155" s="1" t="s">
        <v>200</v>
      </c>
      <c r="F155" s="1">
        <v>2</v>
      </c>
      <c r="G155" s="1" t="s">
        <v>86</v>
      </c>
      <c r="H155" s="1" t="s">
        <v>87</v>
      </c>
      <c r="I155" s="1">
        <f>(C155-VLOOKUP(G155,Riders!$A$2:$C$213,2,FALSE))/365</f>
        <v>22.638356164383563</v>
      </c>
      <c r="J155" s="1">
        <v>27</v>
      </c>
      <c r="K155" s="1">
        <v>2</v>
      </c>
      <c r="L155" s="1">
        <v>11.745999999999999</v>
      </c>
      <c r="M155" s="59">
        <f>IF(OR(L155="",L155="REL"),"",3.6*200/L155)</f>
        <v>61.297462966116129</v>
      </c>
      <c r="N155" s="1"/>
      <c r="O155" s="1"/>
      <c r="P155" s="59" t="str">
        <f>IF(OR(O155="",O155="REL"),"",3.6*200/O155)</f>
        <v/>
      </c>
      <c r="Q155" s="1"/>
      <c r="R155" s="1"/>
      <c r="S155" s="59" t="str">
        <f>IF(OR(R155="",R155="REL"),"",3.6*200/R155)</f>
        <v/>
      </c>
    </row>
    <row r="156" spans="1:19" x14ac:dyDescent="0.3">
      <c r="A156" s="1" t="s">
        <v>93</v>
      </c>
      <c r="B156" s="1">
        <v>2023</v>
      </c>
      <c r="C156" s="2">
        <v>45038</v>
      </c>
      <c r="D156" s="1" t="s">
        <v>72</v>
      </c>
      <c r="E156" s="1" t="s">
        <v>200</v>
      </c>
      <c r="F156" s="1">
        <v>3</v>
      </c>
      <c r="G156" s="1" t="s">
        <v>35</v>
      </c>
      <c r="H156" s="1" t="s">
        <v>36</v>
      </c>
      <c r="I156" s="1">
        <f>(C156-VLOOKUP(G156,Riders!$A$2:$C$213,2,FALSE))/365</f>
        <v>25.041095890410958</v>
      </c>
      <c r="J156" s="1">
        <v>7</v>
      </c>
      <c r="K156" s="1">
        <v>1</v>
      </c>
      <c r="L156" s="1">
        <v>11.413</v>
      </c>
      <c r="M156" s="59">
        <f>IF(OR(L156="",L156="REL"),"",3.6*200/L156)</f>
        <v>63.085954613160432</v>
      </c>
      <c r="N156" s="1"/>
      <c r="O156" s="1"/>
      <c r="P156" s="59" t="str">
        <f>IF(OR(O156="",O156="REL"),"",3.6*200/O156)</f>
        <v/>
      </c>
      <c r="Q156" s="1"/>
      <c r="R156" s="1"/>
      <c r="S156" s="59" t="str">
        <f>IF(OR(R156="",R156="REL"),"",3.6*200/R156)</f>
        <v/>
      </c>
    </row>
    <row r="157" spans="1:19" x14ac:dyDescent="0.3">
      <c r="A157" s="1" t="s">
        <v>93</v>
      </c>
      <c r="B157" s="1">
        <v>2023</v>
      </c>
      <c r="C157" s="2">
        <v>45038</v>
      </c>
      <c r="D157" s="1" t="s">
        <v>72</v>
      </c>
      <c r="E157" s="1" t="s">
        <v>200</v>
      </c>
      <c r="F157" s="1">
        <v>3</v>
      </c>
      <c r="G157" s="1" t="s">
        <v>64</v>
      </c>
      <c r="H157" s="1" t="s">
        <v>65</v>
      </c>
      <c r="I157" s="1">
        <f>(C157-VLOOKUP(G157,Riders!$A$2:$C$213,2,FALSE))/365</f>
        <v>22.328767123287673</v>
      </c>
      <c r="J157" s="1">
        <v>26</v>
      </c>
      <c r="K157" s="1">
        <v>2</v>
      </c>
      <c r="L157" s="1">
        <v>11.553000000000001</v>
      </c>
      <c r="M157" s="59">
        <f>IF(OR(L157="",L157="REL"),"",3.6*200/L157)</f>
        <v>62.321474941573612</v>
      </c>
      <c r="N157" s="1"/>
      <c r="O157" s="1"/>
      <c r="P157" s="59" t="str">
        <f>IF(OR(O157="",O157="REL"),"",3.6*200/O157)</f>
        <v/>
      </c>
      <c r="Q157" s="1"/>
      <c r="R157" s="1"/>
      <c r="S157" s="59" t="str">
        <f>IF(OR(R157="",R157="REL"),"",3.6*200/R157)</f>
        <v/>
      </c>
    </row>
    <row r="158" spans="1:19" x14ac:dyDescent="0.3">
      <c r="A158" s="1" t="s">
        <v>93</v>
      </c>
      <c r="B158" s="1">
        <v>2023</v>
      </c>
      <c r="C158" s="2">
        <v>45038</v>
      </c>
      <c r="D158" s="1" t="s">
        <v>72</v>
      </c>
      <c r="E158" s="1" t="s">
        <v>200</v>
      </c>
      <c r="F158" s="1">
        <v>4</v>
      </c>
      <c r="G158" s="1" t="s">
        <v>52</v>
      </c>
      <c r="H158" s="1" t="s">
        <v>53</v>
      </c>
      <c r="I158" s="1">
        <f>(C158-VLOOKUP(G158,Riders!$A$2:$C$213,2,FALSE))/365</f>
        <v>26.117808219178084</v>
      </c>
      <c r="J158" s="1">
        <v>10</v>
      </c>
      <c r="K158" s="1">
        <v>1</v>
      </c>
      <c r="L158" s="1">
        <v>11.282999999999999</v>
      </c>
      <c r="M158" s="59">
        <f>IF(OR(L158="",L158="REL"),"",3.6*200/L158)</f>
        <v>63.81281574049455</v>
      </c>
      <c r="N158" s="1"/>
      <c r="O158" s="1"/>
      <c r="P158" s="59" t="str">
        <f>IF(OR(O158="",O158="REL"),"",3.6*200/O158)</f>
        <v/>
      </c>
      <c r="Q158" s="1"/>
      <c r="R158" s="1"/>
      <c r="S158" s="59" t="str">
        <f>IF(OR(R158="",R158="REL"),"",3.6*200/R158)</f>
        <v/>
      </c>
    </row>
    <row r="159" spans="1:19" x14ac:dyDescent="0.3">
      <c r="A159" s="1" t="s">
        <v>93</v>
      </c>
      <c r="B159" s="1">
        <v>2023</v>
      </c>
      <c r="C159" s="2">
        <v>45038</v>
      </c>
      <c r="D159" s="1" t="s">
        <v>72</v>
      </c>
      <c r="E159" s="1" t="s">
        <v>200</v>
      </c>
      <c r="F159" s="1">
        <v>4</v>
      </c>
      <c r="G159" s="1" t="s">
        <v>60</v>
      </c>
      <c r="H159" s="1" t="s">
        <v>61</v>
      </c>
      <c r="I159" s="1">
        <f>(C159-VLOOKUP(G159,Riders!$A$2:$C$213,2,FALSE))/365</f>
        <v>34.767123287671232</v>
      </c>
      <c r="J159" s="1">
        <v>25</v>
      </c>
      <c r="K159" s="1">
        <v>2</v>
      </c>
      <c r="L159" s="1">
        <v>11.417</v>
      </c>
      <c r="M159" s="59">
        <f>IF(OR(L159="",L159="REL"),"",3.6*200/L159)</f>
        <v>63.063852150302182</v>
      </c>
      <c r="N159" s="1"/>
      <c r="O159" s="1"/>
      <c r="P159" s="59" t="str">
        <f>IF(OR(O159="",O159="REL"),"",3.6*200/O159)</f>
        <v/>
      </c>
      <c r="Q159" s="1"/>
      <c r="R159" s="1"/>
      <c r="S159" s="59" t="str">
        <f>IF(OR(R159="",R159="REL"),"",3.6*200/R159)</f>
        <v/>
      </c>
    </row>
    <row r="160" spans="1:19" x14ac:dyDescent="0.3">
      <c r="A160" s="1" t="s">
        <v>93</v>
      </c>
      <c r="B160" s="1">
        <v>2023</v>
      </c>
      <c r="C160" s="2">
        <v>45038</v>
      </c>
      <c r="D160" s="1" t="s">
        <v>72</v>
      </c>
      <c r="E160" s="1" t="s">
        <v>200</v>
      </c>
      <c r="F160" s="1">
        <v>5</v>
      </c>
      <c r="G160" s="1" t="s">
        <v>50</v>
      </c>
      <c r="H160" s="1" t="s">
        <v>51</v>
      </c>
      <c r="I160" s="1">
        <f>(C160-VLOOKUP(G160,Riders!$A$2:$C$213,2,FALSE))/365</f>
        <v>26.545205479452054</v>
      </c>
      <c r="J160" s="1">
        <v>4</v>
      </c>
      <c r="K160" s="1">
        <v>1</v>
      </c>
      <c r="L160" s="1">
        <v>11.414999999999999</v>
      </c>
      <c r="M160" s="59">
        <f>IF(OR(L160="",L160="REL"),"",3.6*200/L160)</f>
        <v>63.074901445466494</v>
      </c>
      <c r="N160" s="1"/>
      <c r="O160" s="1"/>
      <c r="P160" s="59" t="str">
        <f>IF(OR(O160="",O160="REL"),"",3.6*200/O160)</f>
        <v/>
      </c>
      <c r="Q160" s="1"/>
      <c r="R160" s="1"/>
      <c r="S160" s="59" t="str">
        <f>IF(OR(R160="",R160="REL"),"",3.6*200/R160)</f>
        <v/>
      </c>
    </row>
    <row r="161" spans="1:19" x14ac:dyDescent="0.3">
      <c r="A161" s="1" t="s">
        <v>93</v>
      </c>
      <c r="B161" s="1">
        <v>2023</v>
      </c>
      <c r="C161" s="2">
        <v>45038</v>
      </c>
      <c r="D161" s="1" t="s">
        <v>72</v>
      </c>
      <c r="E161" s="1" t="s">
        <v>200</v>
      </c>
      <c r="F161" s="1">
        <v>5</v>
      </c>
      <c r="G161" s="1" t="s">
        <v>57</v>
      </c>
      <c r="H161" s="1" t="s">
        <v>47</v>
      </c>
      <c r="I161" s="1">
        <f>(C161-VLOOKUP(G161,Riders!$A$2:$C$213,2,FALSE))/365</f>
        <v>23.230136986301371</v>
      </c>
      <c r="J161" s="1">
        <v>24</v>
      </c>
      <c r="K161" s="1">
        <v>2</v>
      </c>
      <c r="L161" s="1">
        <v>11.417999999999999</v>
      </c>
      <c r="M161" s="59">
        <f>IF(OR(L161="",L161="REL"),"",3.6*200/L161)</f>
        <v>63.058328954282715</v>
      </c>
      <c r="N161" s="1"/>
      <c r="O161" s="1"/>
      <c r="P161" s="59" t="str">
        <f>IF(OR(O161="",O161="REL"),"",3.6*200/O161)</f>
        <v/>
      </c>
      <c r="Q161" s="1"/>
      <c r="R161" s="1"/>
      <c r="S161" s="59" t="str">
        <f>IF(OR(R161="",R161="REL"),"",3.6*200/R161)</f>
        <v/>
      </c>
    </row>
    <row r="162" spans="1:19" x14ac:dyDescent="0.3">
      <c r="A162" s="1" t="s">
        <v>93</v>
      </c>
      <c r="B162" s="1">
        <v>2023</v>
      </c>
      <c r="C162" s="2">
        <v>45038</v>
      </c>
      <c r="D162" s="1" t="s">
        <v>72</v>
      </c>
      <c r="E162" s="1" t="s">
        <v>200</v>
      </c>
      <c r="F162" s="1">
        <v>6</v>
      </c>
      <c r="G162" s="1" t="s">
        <v>391</v>
      </c>
      <c r="H162" s="1" t="s">
        <v>25</v>
      </c>
      <c r="I162" s="1">
        <f>(C162-VLOOKUP(G162,Riders!$A$2:$C$213,2,FALSE))/365</f>
        <v>24.153424657534245</v>
      </c>
      <c r="J162" s="1">
        <v>11</v>
      </c>
      <c r="K162" s="1">
        <v>1</v>
      </c>
      <c r="L162" s="1">
        <v>12.166</v>
      </c>
      <c r="M162" s="59">
        <f>IF(OR(L162="",L162="REL"),"",3.6*200/L162)</f>
        <v>59.181325004109816</v>
      </c>
      <c r="N162" s="1"/>
      <c r="O162" s="1"/>
      <c r="P162" s="59" t="str">
        <f>IF(OR(O162="",O162="REL"),"",3.6*200/O162)</f>
        <v/>
      </c>
      <c r="Q162" s="1"/>
      <c r="R162" s="1"/>
      <c r="S162" s="59" t="str">
        <f>IF(OR(R162="",R162="REL"),"",3.6*200/R162)</f>
        <v/>
      </c>
    </row>
    <row r="163" spans="1:19" x14ac:dyDescent="0.3">
      <c r="A163" s="1" t="s">
        <v>93</v>
      </c>
      <c r="B163" s="1">
        <v>2023</v>
      </c>
      <c r="C163" s="2">
        <v>45038</v>
      </c>
      <c r="D163" s="1" t="s">
        <v>72</v>
      </c>
      <c r="E163" s="1" t="s">
        <v>200</v>
      </c>
      <c r="F163" s="1">
        <v>6</v>
      </c>
      <c r="G163" s="1" t="s">
        <v>58</v>
      </c>
      <c r="H163" s="1" t="s">
        <v>59</v>
      </c>
      <c r="I163" s="1">
        <f>(C163-VLOOKUP(G163,Riders!$A$2:$C$213,2,FALSE))/365</f>
        <v>25.268493150684932</v>
      </c>
      <c r="J163" s="1">
        <v>23</v>
      </c>
      <c r="K163" s="1">
        <v>2</v>
      </c>
      <c r="L163" s="1">
        <v>12.269</v>
      </c>
      <c r="M163" s="59">
        <f>IF(OR(L163="",L163="REL"),"",3.6*200/L163)</f>
        <v>58.684489363436299</v>
      </c>
      <c r="N163" s="1"/>
      <c r="O163" s="1"/>
      <c r="P163" s="59" t="str">
        <f>IF(OR(O163="",O163="REL"),"",3.6*200/O163)</f>
        <v/>
      </c>
      <c r="Q163" s="1"/>
      <c r="R163" s="1"/>
      <c r="S163" s="59" t="str">
        <f>IF(OR(R163="",R163="REL"),"",3.6*200/R163)</f>
        <v/>
      </c>
    </row>
    <row r="164" spans="1:19" x14ac:dyDescent="0.3">
      <c r="A164" s="1" t="s">
        <v>93</v>
      </c>
      <c r="B164" s="1">
        <v>2023</v>
      </c>
      <c r="C164" s="2">
        <v>45038</v>
      </c>
      <c r="D164" s="1" t="s">
        <v>72</v>
      </c>
      <c r="E164" s="1" t="s">
        <v>200</v>
      </c>
      <c r="F164" s="1">
        <v>7</v>
      </c>
      <c r="G164" s="1" t="s">
        <v>46</v>
      </c>
      <c r="H164" s="1" t="s">
        <v>47</v>
      </c>
      <c r="I164" s="1">
        <f>(C164-VLOOKUP(G164,Riders!$A$2:$C$213,2,FALSE))/365</f>
        <v>22.849315068493151</v>
      </c>
      <c r="J164" s="1">
        <v>12</v>
      </c>
      <c r="K164" s="1">
        <v>1</v>
      </c>
      <c r="L164" s="1">
        <v>11.532999999999999</v>
      </c>
      <c r="M164" s="59">
        <f>IF(OR(L164="",L164="REL"),"",3.6*200/L164)</f>
        <v>62.429549986993848</v>
      </c>
      <c r="N164" s="1"/>
      <c r="O164" s="1"/>
      <c r="P164" s="59" t="str">
        <f>IF(OR(O164="",O164="REL"),"",3.6*200/O164)</f>
        <v/>
      </c>
      <c r="Q164" s="1"/>
      <c r="R164" s="1"/>
      <c r="S164" s="59" t="str">
        <f>IF(OR(R164="",R164="REL"),"",3.6*200/R164)</f>
        <v/>
      </c>
    </row>
    <row r="165" spans="1:19" x14ac:dyDescent="0.3">
      <c r="A165" s="1" t="s">
        <v>93</v>
      </c>
      <c r="B165" s="1">
        <v>2023</v>
      </c>
      <c r="C165" s="2">
        <v>45038</v>
      </c>
      <c r="D165" s="1" t="s">
        <v>72</v>
      </c>
      <c r="E165" s="1" t="s">
        <v>200</v>
      </c>
      <c r="F165" s="1">
        <v>7</v>
      </c>
      <c r="G165" s="1" t="s">
        <v>92</v>
      </c>
      <c r="H165" s="1" t="s">
        <v>89</v>
      </c>
      <c r="I165" s="1">
        <f>(C165-VLOOKUP(G165,Riders!$A$2:$C$213,2,FALSE))/365</f>
        <v>23.876712328767123</v>
      </c>
      <c r="J165" s="1">
        <v>22</v>
      </c>
      <c r="K165" s="1">
        <v>2</v>
      </c>
      <c r="L165" s="1">
        <v>11.606999999999999</v>
      </c>
      <c r="M165" s="59">
        <f>IF(OR(L165="",L165="REL"),"",3.6*200/L165)</f>
        <v>62.031532695787028</v>
      </c>
      <c r="N165" s="1"/>
      <c r="O165" s="1"/>
      <c r="P165" s="59" t="str">
        <f>IF(OR(O165="",O165="REL"),"",3.6*200/O165)</f>
        <v/>
      </c>
      <c r="Q165" s="1"/>
      <c r="R165" s="1"/>
      <c r="S165" s="59" t="str">
        <f>IF(OR(R165="",R165="REL"),"",3.6*200/R165)</f>
        <v/>
      </c>
    </row>
    <row r="166" spans="1:19" x14ac:dyDescent="0.3">
      <c r="A166" s="1" t="s">
        <v>93</v>
      </c>
      <c r="B166" s="1">
        <v>2023</v>
      </c>
      <c r="C166" s="2">
        <v>45038</v>
      </c>
      <c r="D166" s="1" t="s">
        <v>72</v>
      </c>
      <c r="E166" s="1" t="s">
        <v>200</v>
      </c>
      <c r="F166" s="1">
        <v>8</v>
      </c>
      <c r="G166" s="1" t="s">
        <v>133</v>
      </c>
      <c r="H166" s="1" t="s">
        <v>25</v>
      </c>
      <c r="I166" s="1">
        <f>(C166-VLOOKUP(G166,Riders!$A$2:$C$213,2,FALSE))/365</f>
        <v>30.243835616438357</v>
      </c>
      <c r="J166" s="1">
        <v>8</v>
      </c>
      <c r="K166" s="1">
        <v>1</v>
      </c>
      <c r="L166" s="1">
        <v>11.743</v>
      </c>
      <c r="M166" s="59">
        <f>IF(OR(L166="",L166="REL"),"",3.6*200/L166)</f>
        <v>61.313122711402535</v>
      </c>
      <c r="N166" s="1"/>
      <c r="O166" s="1"/>
      <c r="P166" s="59" t="str">
        <f>IF(OR(O166="",O166="REL"),"",3.6*200/O166)</f>
        <v/>
      </c>
      <c r="Q166" s="1"/>
      <c r="R166" s="1"/>
      <c r="S166" s="59" t="str">
        <f>IF(OR(R166="",R166="REL"),"",3.6*200/R166)</f>
        <v/>
      </c>
    </row>
    <row r="167" spans="1:19" x14ac:dyDescent="0.3">
      <c r="A167" s="1" t="s">
        <v>93</v>
      </c>
      <c r="B167" s="1">
        <v>2023</v>
      </c>
      <c r="C167" s="2">
        <v>45038</v>
      </c>
      <c r="D167" s="1" t="s">
        <v>72</v>
      </c>
      <c r="E167" s="1" t="s">
        <v>200</v>
      </c>
      <c r="F167" s="1">
        <v>8</v>
      </c>
      <c r="G167" s="1" t="s">
        <v>874</v>
      </c>
      <c r="H167" s="1" t="s">
        <v>156</v>
      </c>
      <c r="I167" s="1">
        <f>(C167-VLOOKUP(G167,Riders!$A$2:$C$213,2,FALSE))/365</f>
        <v>30.019178082191782</v>
      </c>
      <c r="J167" s="1">
        <v>21</v>
      </c>
      <c r="K167" s="1">
        <v>2</v>
      </c>
      <c r="L167" s="1">
        <v>11.931000000000001</v>
      </c>
      <c r="M167" s="59">
        <f>IF(OR(L167="",L167="REL"),"",3.6*200/L167)</f>
        <v>60.346995222529543</v>
      </c>
      <c r="N167" s="1"/>
      <c r="O167" s="1"/>
      <c r="P167" s="59" t="str">
        <f>IF(OR(O167="",O167="REL"),"",3.6*200/O167)</f>
        <v/>
      </c>
      <c r="Q167" s="1"/>
      <c r="R167" s="1"/>
      <c r="S167" s="59" t="str">
        <f>IF(OR(R167="",R167="REL"),"",3.6*200/R167)</f>
        <v/>
      </c>
    </row>
    <row r="168" spans="1:19" x14ac:dyDescent="0.3">
      <c r="A168" s="1" t="s">
        <v>93</v>
      </c>
      <c r="B168" s="1">
        <v>2023</v>
      </c>
      <c r="C168" s="2">
        <v>45038</v>
      </c>
      <c r="D168" s="1" t="s">
        <v>72</v>
      </c>
      <c r="E168" s="1" t="s">
        <v>200</v>
      </c>
      <c r="F168" s="1">
        <v>9</v>
      </c>
      <c r="G168" s="1" t="s">
        <v>625</v>
      </c>
      <c r="H168" s="1" t="s">
        <v>38</v>
      </c>
      <c r="I168" s="1">
        <f>(C168-VLOOKUP(G168,Riders!$A$2:$C$213,2,FALSE))/365</f>
        <v>26.12054794520548</v>
      </c>
      <c r="J168" s="1">
        <v>13</v>
      </c>
      <c r="K168" s="1">
        <v>1</v>
      </c>
      <c r="L168" s="1">
        <v>11.738</v>
      </c>
      <c r="M168" s="59">
        <f>IF(OR(L168="",L168="REL"),"",3.6*200/L168)</f>
        <v>61.339240074970185</v>
      </c>
      <c r="N168" s="1"/>
      <c r="O168" s="1"/>
      <c r="P168" s="59" t="str">
        <f>IF(OR(O168="",O168="REL"),"",3.6*200/O168)</f>
        <v/>
      </c>
      <c r="Q168" s="1"/>
      <c r="R168" s="1"/>
      <c r="S168" s="59" t="str">
        <f>IF(OR(R168="",R168="REL"),"",3.6*200/R168)</f>
        <v/>
      </c>
    </row>
    <row r="169" spans="1:19" x14ac:dyDescent="0.3">
      <c r="A169" s="1" t="s">
        <v>93</v>
      </c>
      <c r="B169" s="1">
        <v>2023</v>
      </c>
      <c r="C169" s="2">
        <v>45038</v>
      </c>
      <c r="D169" s="1" t="s">
        <v>72</v>
      </c>
      <c r="E169" s="1" t="s">
        <v>200</v>
      </c>
      <c r="F169" s="1">
        <v>9</v>
      </c>
      <c r="G169" s="1" t="s">
        <v>889</v>
      </c>
      <c r="H169" s="1" t="s">
        <v>156</v>
      </c>
      <c r="I169" s="1">
        <f>(C169-VLOOKUP(G169,Riders!$A$2:$C$213,2,FALSE))/365</f>
        <v>20.18904109589041</v>
      </c>
      <c r="J169" s="1">
        <v>20</v>
      </c>
      <c r="K169" s="1">
        <v>2</v>
      </c>
      <c r="L169" s="1">
        <v>11.872</v>
      </c>
      <c r="M169" s="59">
        <f>IF(OR(L169="",L169="REL"),"",3.6*200/L169)</f>
        <v>60.646900269541781</v>
      </c>
      <c r="N169" s="1"/>
      <c r="O169" s="1"/>
      <c r="P169" s="59" t="str">
        <f>IF(OR(O169="",O169="REL"),"",3.6*200/O169)</f>
        <v/>
      </c>
      <c r="Q169" s="1"/>
      <c r="R169" s="1"/>
      <c r="S169" s="59" t="str">
        <f>IF(OR(R169="",R169="REL"),"",3.6*200/R169)</f>
        <v/>
      </c>
    </row>
    <row r="170" spans="1:19" x14ac:dyDescent="0.3">
      <c r="A170" s="1" t="s">
        <v>93</v>
      </c>
      <c r="B170" s="1">
        <v>2023</v>
      </c>
      <c r="C170" s="2">
        <v>45038</v>
      </c>
      <c r="D170" s="1" t="s">
        <v>72</v>
      </c>
      <c r="E170" s="1" t="s">
        <v>200</v>
      </c>
      <c r="F170" s="1">
        <v>10</v>
      </c>
      <c r="G170" s="1" t="s">
        <v>98</v>
      </c>
      <c r="H170" s="1" t="s">
        <v>67</v>
      </c>
      <c r="I170" s="1">
        <f>(C170-VLOOKUP(G170,Riders!$A$2:$C$213,2,FALSE))/365</f>
        <v>31.728767123287671</v>
      </c>
      <c r="J170" s="1">
        <v>14</v>
      </c>
      <c r="K170" s="1">
        <v>1</v>
      </c>
      <c r="L170" s="1">
        <v>11.478999999999999</v>
      </c>
      <c r="M170" s="59">
        <f>IF(OR(L170="",L170="REL"),"",3.6*200/L170)</f>
        <v>62.723233731161258</v>
      </c>
      <c r="N170" s="1"/>
      <c r="O170" s="1"/>
      <c r="P170" s="59" t="str">
        <f>IF(OR(O170="",O170="REL"),"",3.6*200/O170)</f>
        <v/>
      </c>
      <c r="Q170" s="1"/>
      <c r="R170" s="1"/>
      <c r="S170" s="59" t="str">
        <f>IF(OR(R170="",R170="REL"),"",3.6*200/R170)</f>
        <v/>
      </c>
    </row>
    <row r="171" spans="1:19" x14ac:dyDescent="0.3">
      <c r="A171" s="1" t="s">
        <v>93</v>
      </c>
      <c r="B171" s="1">
        <v>2023</v>
      </c>
      <c r="C171" s="2">
        <v>45038</v>
      </c>
      <c r="D171" s="1" t="s">
        <v>72</v>
      </c>
      <c r="E171" s="1" t="s">
        <v>200</v>
      </c>
      <c r="F171" s="1">
        <v>10</v>
      </c>
      <c r="G171" s="1" t="s">
        <v>55</v>
      </c>
      <c r="H171" s="1" t="s">
        <v>56</v>
      </c>
      <c r="I171" s="1">
        <f>(C171-VLOOKUP(G171,Riders!$A$2:$C$213,2,FALSE))/365</f>
        <v>33.975342465753428</v>
      </c>
      <c r="J171" s="1">
        <v>19</v>
      </c>
      <c r="K171" s="1">
        <v>2</v>
      </c>
      <c r="L171" s="1">
        <v>11.561</v>
      </c>
      <c r="M171" s="59">
        <f>IF(OR(L171="",L171="REL"),"",3.6*200/L171)</f>
        <v>62.278349623734968</v>
      </c>
      <c r="N171" s="1"/>
      <c r="O171" s="1"/>
      <c r="P171" s="59" t="str">
        <f>IF(OR(O171="",O171="REL"),"",3.6*200/O171)</f>
        <v/>
      </c>
      <c r="Q171" s="1"/>
      <c r="R171" s="1"/>
      <c r="S171" s="59" t="str">
        <f>IF(OR(R171="",R171="REL"),"",3.6*200/R171)</f>
        <v/>
      </c>
    </row>
    <row r="172" spans="1:19" x14ac:dyDescent="0.3">
      <c r="A172" s="1" t="s">
        <v>93</v>
      </c>
      <c r="B172" s="1">
        <v>2023</v>
      </c>
      <c r="C172" s="2">
        <v>45038</v>
      </c>
      <c r="D172" s="1" t="s">
        <v>72</v>
      </c>
      <c r="E172" s="1" t="s">
        <v>200</v>
      </c>
      <c r="F172" s="1">
        <v>11</v>
      </c>
      <c r="G172" s="1" t="s">
        <v>846</v>
      </c>
      <c r="H172" s="1" t="s">
        <v>120</v>
      </c>
      <c r="I172" s="1">
        <f>(C172-VLOOKUP(G172,Riders!$A$2:$C$213,2,FALSE))/365</f>
        <v>27.134246575342466</v>
      </c>
      <c r="J172" s="1">
        <v>15</v>
      </c>
      <c r="K172" s="1">
        <v>1</v>
      </c>
      <c r="L172" s="1">
        <v>11.36</v>
      </c>
      <c r="M172" s="59">
        <f>IF(OR(L172="",L172="REL"),"",3.6*200/L172)</f>
        <v>63.380281690140848</v>
      </c>
      <c r="N172" s="1"/>
      <c r="O172" s="1"/>
      <c r="P172" s="59" t="str">
        <f>IF(OR(O172="",O172="REL"),"",3.6*200/O172)</f>
        <v/>
      </c>
      <c r="Q172" s="1"/>
      <c r="R172" s="1"/>
      <c r="S172" s="59" t="str">
        <f>IF(OR(R172="",R172="REL"),"",3.6*200/R172)</f>
        <v/>
      </c>
    </row>
    <row r="173" spans="1:19" x14ac:dyDescent="0.3">
      <c r="A173" s="1" t="s">
        <v>93</v>
      </c>
      <c r="B173" s="1">
        <v>2023</v>
      </c>
      <c r="C173" s="2">
        <v>45038</v>
      </c>
      <c r="D173" s="1" t="s">
        <v>72</v>
      </c>
      <c r="E173" s="1" t="s">
        <v>200</v>
      </c>
      <c r="F173" s="1">
        <v>11</v>
      </c>
      <c r="G173" s="1" t="s">
        <v>48</v>
      </c>
      <c r="H173" s="1" t="s">
        <v>49</v>
      </c>
      <c r="I173" s="1" t="e">
        <f>(C173-VLOOKUP(G173,Riders!$A$2:$C$213,2,FALSE))/365</f>
        <v>#N/A</v>
      </c>
      <c r="J173" s="1">
        <v>18</v>
      </c>
      <c r="K173" s="1">
        <v>2</v>
      </c>
      <c r="L173" s="1">
        <v>11.446</v>
      </c>
      <c r="M173" s="59">
        <f>IF(OR(L173="",L173="REL"),"",3.6*200/L173)</f>
        <v>62.9040712912808</v>
      </c>
      <c r="N173" s="1"/>
      <c r="O173" s="1"/>
      <c r="P173" s="59" t="str">
        <f>IF(OR(O173="",O173="REL"),"",3.6*200/O173)</f>
        <v/>
      </c>
      <c r="Q173" s="1"/>
      <c r="R173" s="1"/>
      <c r="S173" s="59" t="str">
        <f>IF(OR(R173="",R173="REL"),"",3.6*200/R173)</f>
        <v/>
      </c>
    </row>
    <row r="174" spans="1:19" x14ac:dyDescent="0.3">
      <c r="A174" s="1" t="s">
        <v>93</v>
      </c>
      <c r="B174" s="1">
        <v>2023</v>
      </c>
      <c r="C174" s="2">
        <v>45038</v>
      </c>
      <c r="D174" s="1" t="s">
        <v>72</v>
      </c>
      <c r="E174" s="1" t="s">
        <v>200</v>
      </c>
      <c r="F174" s="1">
        <v>12</v>
      </c>
      <c r="G174" s="1" t="s">
        <v>54</v>
      </c>
      <c r="H174" s="1" t="s">
        <v>44</v>
      </c>
      <c r="I174" s="1">
        <f>(C174-VLOOKUP(G174,Riders!$A$2:$C$213,2,FALSE))/365</f>
        <v>25.830136986301369</v>
      </c>
      <c r="J174" s="1">
        <v>16</v>
      </c>
      <c r="K174" s="1">
        <v>1</v>
      </c>
      <c r="L174" s="1">
        <v>11.494999999999999</v>
      </c>
      <c r="M174" s="59">
        <f>IF(OR(L174="",L174="REL"),"",3.6*200/L174)</f>
        <v>62.635928664636801</v>
      </c>
      <c r="N174" s="1"/>
      <c r="O174" s="1"/>
      <c r="P174" s="59" t="str">
        <f>IF(OR(O174="",O174="REL"),"",3.6*200/O174)</f>
        <v/>
      </c>
      <c r="Q174" s="1"/>
      <c r="R174" s="1"/>
      <c r="S174" s="59" t="str">
        <f>IF(OR(R174="",R174="REL"),"",3.6*200/R174)</f>
        <v/>
      </c>
    </row>
    <row r="175" spans="1:19" x14ac:dyDescent="0.3">
      <c r="A175" s="1" t="s">
        <v>93</v>
      </c>
      <c r="B175" s="1">
        <v>2023</v>
      </c>
      <c r="C175" s="2">
        <v>45038</v>
      </c>
      <c r="D175" s="1" t="s">
        <v>72</v>
      </c>
      <c r="E175" s="1" t="s">
        <v>200</v>
      </c>
      <c r="F175" s="1">
        <v>12</v>
      </c>
      <c r="G175" s="1" t="s">
        <v>107</v>
      </c>
      <c r="H175" s="1" t="s">
        <v>59</v>
      </c>
      <c r="I175" s="1">
        <f>(C175-VLOOKUP(G175,Riders!$A$2:$C$213,2,FALSE))/365</f>
        <v>19.624657534246577</v>
      </c>
      <c r="J175" s="1">
        <v>17</v>
      </c>
      <c r="K175" s="1">
        <v>2</v>
      </c>
      <c r="L175" s="1">
        <v>11.558</v>
      </c>
      <c r="M175" s="59">
        <f>IF(OR(L175="",L175="REL"),"",3.6*200/L175)</f>
        <v>62.294514621906906</v>
      </c>
      <c r="N175" s="1"/>
      <c r="O175" s="1"/>
      <c r="P175" s="59" t="str">
        <f>IF(OR(O175="",O175="REL"),"",3.6*200/O175)</f>
        <v/>
      </c>
      <c r="Q175" s="1"/>
      <c r="R175" s="1"/>
      <c r="S175" s="59" t="str">
        <f>IF(OR(R175="",R175="REL"),"",3.6*200/R175)</f>
        <v/>
      </c>
    </row>
    <row r="176" spans="1:19" x14ac:dyDescent="0.3">
      <c r="A176" s="1" t="s">
        <v>93</v>
      </c>
      <c r="B176" s="1">
        <v>2023</v>
      </c>
      <c r="C176" s="2">
        <v>45038</v>
      </c>
      <c r="D176" s="1" t="s">
        <v>72</v>
      </c>
      <c r="E176" s="1" t="s">
        <v>201</v>
      </c>
      <c r="F176" s="1">
        <v>1</v>
      </c>
      <c r="G176" s="1" t="s">
        <v>26</v>
      </c>
      <c r="H176" s="1" t="s">
        <v>27</v>
      </c>
      <c r="I176" s="1">
        <f>(C176-VLOOKUP(G176,Riders!$A$2:$C$213,2,FALSE))/365</f>
        <v>24.917808219178081</v>
      </c>
      <c r="J176" s="1">
        <v>5</v>
      </c>
      <c r="K176" s="1">
        <v>1</v>
      </c>
      <c r="L176" s="1">
        <v>11.089</v>
      </c>
      <c r="M176" s="59">
        <f>IF(OR(L176="",L176="REL"),"",3.6*200/L176)</f>
        <v>64.929209126161055</v>
      </c>
      <c r="N176" s="1"/>
      <c r="O176" s="1"/>
      <c r="P176" s="59" t="str">
        <f>IF(OR(O176="",O176="REL"),"",3.6*200/O176)</f>
        <v/>
      </c>
      <c r="Q176" s="1"/>
      <c r="R176" s="1"/>
      <c r="S176" s="59" t="str">
        <f>IF(OR(R176="",R176="REL"),"",3.6*200/R176)</f>
        <v/>
      </c>
    </row>
    <row r="177" spans="1:19" x14ac:dyDescent="0.3">
      <c r="A177" s="1" t="s">
        <v>93</v>
      </c>
      <c r="B177" s="1">
        <v>2023</v>
      </c>
      <c r="C177" s="2">
        <v>45038</v>
      </c>
      <c r="D177" s="1" t="s">
        <v>72</v>
      </c>
      <c r="E177" s="1" t="s">
        <v>201</v>
      </c>
      <c r="F177" s="1">
        <v>1</v>
      </c>
      <c r="G177" s="1" t="s">
        <v>54</v>
      </c>
      <c r="H177" s="1" t="s">
        <v>44</v>
      </c>
      <c r="I177" s="1">
        <f>(C177-VLOOKUP(G177,Riders!$A$2:$C$213,2,FALSE))/365</f>
        <v>25.830136986301369</v>
      </c>
      <c r="J177" s="1">
        <v>16</v>
      </c>
      <c r="K177" s="1">
        <v>2</v>
      </c>
      <c r="L177" s="1">
        <v>11.218</v>
      </c>
      <c r="M177" s="59">
        <f>IF(OR(L177="",L177="REL"),"",3.6*200/L177)</f>
        <v>64.182563736851492</v>
      </c>
      <c r="N177" s="1"/>
      <c r="O177" s="1"/>
      <c r="P177" s="59" t="str">
        <f>IF(OR(O177="",O177="REL"),"",3.6*200/O177)</f>
        <v/>
      </c>
      <c r="Q177" s="1"/>
      <c r="R177" s="1"/>
      <c r="S177" s="59" t="str">
        <f>IF(OR(R177="",R177="REL"),"",3.6*200/R177)</f>
        <v/>
      </c>
    </row>
    <row r="178" spans="1:19" x14ac:dyDescent="0.3">
      <c r="A178" s="1" t="s">
        <v>93</v>
      </c>
      <c r="B178" s="1">
        <v>2023</v>
      </c>
      <c r="C178" s="2">
        <v>45038</v>
      </c>
      <c r="D178" s="1" t="s">
        <v>72</v>
      </c>
      <c r="E178" s="1" t="s">
        <v>201</v>
      </c>
      <c r="F178" s="1">
        <v>2</v>
      </c>
      <c r="G178" s="1" t="s">
        <v>20</v>
      </c>
      <c r="H178" s="1" t="s">
        <v>21</v>
      </c>
      <c r="I178" s="1">
        <f>(C178-VLOOKUP(G178,Riders!$A$2:$C$213,2,FALSE))/365</f>
        <v>27.712328767123289</v>
      </c>
      <c r="J178" s="1">
        <v>2</v>
      </c>
      <c r="K178" s="1">
        <v>1</v>
      </c>
      <c r="L178" s="1">
        <v>11.364000000000001</v>
      </c>
      <c r="M178" s="59">
        <f>IF(OR(L178="",L178="REL"),"",3.6*200/L178)</f>
        <v>63.357972544878557</v>
      </c>
      <c r="N178" s="1"/>
      <c r="O178" s="1"/>
      <c r="P178" s="59" t="str">
        <f>IF(OR(O178="",O178="REL"),"",3.6*200/O178)</f>
        <v/>
      </c>
      <c r="Q178" s="1"/>
      <c r="R178" s="1"/>
      <c r="S178" s="59" t="str">
        <f>IF(OR(R178="",R178="REL"),"",3.6*200/R178)</f>
        <v/>
      </c>
    </row>
    <row r="179" spans="1:19" x14ac:dyDescent="0.3">
      <c r="A179" s="1" t="s">
        <v>93</v>
      </c>
      <c r="B179" s="1">
        <v>2023</v>
      </c>
      <c r="C179" s="2">
        <v>45038</v>
      </c>
      <c r="D179" s="1" t="s">
        <v>72</v>
      </c>
      <c r="E179" s="1" t="s">
        <v>201</v>
      </c>
      <c r="F179" s="1">
        <v>2</v>
      </c>
      <c r="G179" s="1" t="s">
        <v>846</v>
      </c>
      <c r="H179" s="1" t="s">
        <v>120</v>
      </c>
      <c r="I179" s="1">
        <f>(C179-VLOOKUP(G179,Riders!$A$2:$C$213,2,FALSE))/365</f>
        <v>27.134246575342466</v>
      </c>
      <c r="J179" s="1">
        <v>15</v>
      </c>
      <c r="K179" s="1">
        <v>2</v>
      </c>
      <c r="L179" s="1">
        <v>11.521000000000001</v>
      </c>
      <c r="M179" s="59">
        <f>IF(OR(L179="",L179="REL"),"",3.6*200/L179)</f>
        <v>62.494575123687177</v>
      </c>
      <c r="N179" s="1"/>
      <c r="O179" s="1"/>
      <c r="P179" s="59" t="str">
        <f>IF(OR(O179="",O179="REL"),"",3.6*200/O179)</f>
        <v/>
      </c>
      <c r="Q179" s="1"/>
      <c r="R179" s="1"/>
      <c r="S179" s="59" t="str">
        <f>IF(OR(R179="",R179="REL"),"",3.6*200/R179)</f>
        <v/>
      </c>
    </row>
    <row r="180" spans="1:19" x14ac:dyDescent="0.3">
      <c r="A180" s="1" t="s">
        <v>93</v>
      </c>
      <c r="B180" s="1">
        <v>2023</v>
      </c>
      <c r="C180" s="2">
        <v>45038</v>
      </c>
      <c r="D180" s="1" t="s">
        <v>72</v>
      </c>
      <c r="E180" s="1" t="s">
        <v>201</v>
      </c>
      <c r="F180" s="1">
        <v>3</v>
      </c>
      <c r="G180" s="1" t="s">
        <v>382</v>
      </c>
      <c r="H180" s="1" t="s">
        <v>15</v>
      </c>
      <c r="I180" s="1">
        <f>(C180-VLOOKUP(G180,Riders!$A$2:$C$213,2,FALSE))/365</f>
        <v>22.147945205479452</v>
      </c>
      <c r="J180" s="1">
        <v>6</v>
      </c>
      <c r="K180" s="1">
        <v>1</v>
      </c>
      <c r="L180" s="1">
        <v>11.244999999999999</v>
      </c>
      <c r="M180" s="59">
        <f>IF(OR(L180="",L180="REL"),"",3.6*200/L180)</f>
        <v>64.02845709204091</v>
      </c>
      <c r="N180" s="1"/>
      <c r="O180" s="1"/>
      <c r="P180" s="59" t="str">
        <f>IF(OR(O180="",O180="REL"),"",3.6*200/O180)</f>
        <v/>
      </c>
      <c r="Q180" s="1"/>
      <c r="R180" s="1"/>
      <c r="S180" s="59" t="str">
        <f>IF(OR(R180="",R180="REL"),"",3.6*200/R180)</f>
        <v/>
      </c>
    </row>
    <row r="181" spans="1:19" x14ac:dyDescent="0.3">
      <c r="A181" s="1" t="s">
        <v>93</v>
      </c>
      <c r="B181" s="1">
        <v>2023</v>
      </c>
      <c r="C181" s="2">
        <v>45038</v>
      </c>
      <c r="D181" s="1" t="s">
        <v>72</v>
      </c>
      <c r="E181" s="1" t="s">
        <v>201</v>
      </c>
      <c r="F181" s="1">
        <v>3</v>
      </c>
      <c r="G181" s="1" t="s">
        <v>98</v>
      </c>
      <c r="H181" s="1" t="s">
        <v>67</v>
      </c>
      <c r="I181" s="1">
        <f>(C181-VLOOKUP(G181,Riders!$A$2:$C$213,2,FALSE))/365</f>
        <v>31.728767123287671</v>
      </c>
      <c r="J181" s="1">
        <v>14</v>
      </c>
      <c r="K181" s="1">
        <v>2</v>
      </c>
      <c r="L181" s="1">
        <v>11.362</v>
      </c>
      <c r="M181" s="59">
        <f>IF(OR(L181="",L181="REL"),"",3.6*200/L181)</f>
        <v>63.369125154022178</v>
      </c>
      <c r="N181" s="1"/>
      <c r="O181" s="1"/>
      <c r="P181" s="59" t="str">
        <f>IF(OR(O181="",O181="REL"),"",3.6*200/O181)</f>
        <v/>
      </c>
      <c r="Q181" s="1"/>
      <c r="R181" s="1"/>
      <c r="S181" s="59" t="str">
        <f>IF(OR(R181="",R181="REL"),"",3.6*200/R181)</f>
        <v/>
      </c>
    </row>
    <row r="182" spans="1:19" x14ac:dyDescent="0.3">
      <c r="A182" s="1" t="s">
        <v>93</v>
      </c>
      <c r="B182" s="1">
        <v>2023</v>
      </c>
      <c r="C182" s="2">
        <v>45038</v>
      </c>
      <c r="D182" s="1" t="s">
        <v>72</v>
      </c>
      <c r="E182" s="1" t="s">
        <v>201</v>
      </c>
      <c r="F182" s="1">
        <v>4</v>
      </c>
      <c r="G182" s="1" t="s">
        <v>33</v>
      </c>
      <c r="H182" s="1" t="s">
        <v>27</v>
      </c>
      <c r="I182" s="1">
        <f>(C182-VLOOKUP(G182,Riders!$A$2:$C$213,2,FALSE))/365</f>
        <v>29.421917808219177</v>
      </c>
      <c r="J182" s="1">
        <v>1</v>
      </c>
      <c r="K182" s="1">
        <v>1</v>
      </c>
      <c r="L182" s="1">
        <v>11.356</v>
      </c>
      <c r="M182" s="59">
        <f>IF(OR(L182="",L182="REL"),"",3.6*200/L182)</f>
        <v>63.40260655160268</v>
      </c>
      <c r="N182" s="1"/>
      <c r="O182" s="1"/>
      <c r="P182" s="59" t="str">
        <f>IF(OR(O182="",O182="REL"),"",3.6*200/O182)</f>
        <v/>
      </c>
      <c r="Q182" s="1"/>
      <c r="R182" s="1"/>
      <c r="S182" s="59" t="str">
        <f>IF(OR(R182="",R182="REL"),"",3.6*200/R182)</f>
        <v/>
      </c>
    </row>
    <row r="183" spans="1:19" x14ac:dyDescent="0.3">
      <c r="A183" s="1" t="s">
        <v>93</v>
      </c>
      <c r="B183" s="1">
        <v>2023</v>
      </c>
      <c r="C183" s="2">
        <v>45038</v>
      </c>
      <c r="D183" s="1" t="s">
        <v>72</v>
      </c>
      <c r="E183" s="1" t="s">
        <v>201</v>
      </c>
      <c r="F183" s="1">
        <v>4</v>
      </c>
      <c r="G183" s="1" t="s">
        <v>625</v>
      </c>
      <c r="H183" s="1" t="s">
        <v>38</v>
      </c>
      <c r="I183" s="1">
        <f>(C183-VLOOKUP(G183,Riders!$A$2:$C$213,2,FALSE))/365</f>
        <v>26.12054794520548</v>
      </c>
      <c r="J183" s="1">
        <v>13</v>
      </c>
      <c r="K183" s="1">
        <v>2</v>
      </c>
      <c r="L183" s="1">
        <v>11.411999999999999</v>
      </c>
      <c r="M183" s="59">
        <f>IF(OR(L183="",L183="REL"),"",3.6*200/L183)</f>
        <v>63.091482649842277</v>
      </c>
      <c r="N183" s="1"/>
      <c r="O183" s="1"/>
      <c r="P183" s="59" t="str">
        <f>IF(OR(O183="",O183="REL"),"",3.6*200/O183)</f>
        <v/>
      </c>
      <c r="Q183" s="1"/>
      <c r="R183" s="1"/>
      <c r="S183" s="59" t="str">
        <f>IF(OR(R183="",R183="REL"),"",3.6*200/R183)</f>
        <v/>
      </c>
    </row>
    <row r="184" spans="1:19" x14ac:dyDescent="0.3">
      <c r="A184" s="1" t="s">
        <v>93</v>
      </c>
      <c r="B184" s="1">
        <v>2023</v>
      </c>
      <c r="C184" s="2">
        <v>45038</v>
      </c>
      <c r="D184" s="1" t="s">
        <v>72</v>
      </c>
      <c r="E184" s="1" t="s">
        <v>201</v>
      </c>
      <c r="F184" s="1">
        <v>5</v>
      </c>
      <c r="G184" s="1" t="s">
        <v>133</v>
      </c>
      <c r="H184" s="1" t="s">
        <v>25</v>
      </c>
      <c r="I184" s="1">
        <f>(C184-VLOOKUP(G184,Riders!$A$2:$C$213,2,FALSE))/365</f>
        <v>30.243835616438357</v>
      </c>
      <c r="J184" s="1">
        <v>8</v>
      </c>
      <c r="K184" s="1">
        <v>1</v>
      </c>
      <c r="L184" s="1">
        <v>11.298999999999999</v>
      </c>
      <c r="M184" s="59">
        <f>IF(OR(L184="",L184="REL"),"",3.6*200/L184)</f>
        <v>63.722453314452608</v>
      </c>
      <c r="N184" s="1"/>
      <c r="O184" s="1"/>
      <c r="P184" s="59" t="str">
        <f>IF(OR(O184="",O184="REL"),"",3.6*200/O184)</f>
        <v/>
      </c>
      <c r="Q184" s="1"/>
      <c r="R184" s="1"/>
      <c r="S184" s="59" t="str">
        <f>IF(OR(R184="",R184="REL"),"",3.6*200/R184)</f>
        <v/>
      </c>
    </row>
    <row r="185" spans="1:19" x14ac:dyDescent="0.3">
      <c r="A185" s="1" t="s">
        <v>93</v>
      </c>
      <c r="B185" s="1">
        <v>2023</v>
      </c>
      <c r="C185" s="2">
        <v>45038</v>
      </c>
      <c r="D185" s="1" t="s">
        <v>72</v>
      </c>
      <c r="E185" s="1" t="s">
        <v>201</v>
      </c>
      <c r="F185" s="1">
        <v>5</v>
      </c>
      <c r="G185" s="1" t="s">
        <v>900</v>
      </c>
      <c r="H185" s="1" t="s">
        <v>38</v>
      </c>
      <c r="I185" s="1">
        <f>(C185-VLOOKUP(G185,Riders!$A$2:$C$213,2,FALSE))/365</f>
        <v>19.246575342465754</v>
      </c>
      <c r="J185" s="1">
        <v>9</v>
      </c>
      <c r="K185" s="1">
        <v>2</v>
      </c>
      <c r="L185" s="1">
        <v>11.337999999999999</v>
      </c>
      <c r="M185" s="59">
        <f>IF(OR(L185="",L185="REL"),"",3.6*200/L185)</f>
        <v>63.503263362145006</v>
      </c>
      <c r="N185" s="1"/>
      <c r="O185" s="1"/>
      <c r="P185" s="59" t="str">
        <f>IF(OR(O185="",O185="REL"),"",3.6*200/O185)</f>
        <v/>
      </c>
      <c r="Q185" s="1"/>
      <c r="R185" s="1"/>
      <c r="S185" s="59" t="str">
        <f>IF(OR(R185="",R185="REL"),"",3.6*200/R185)</f>
        <v/>
      </c>
    </row>
    <row r="186" spans="1:19" x14ac:dyDescent="0.3">
      <c r="A186" s="1" t="s">
        <v>93</v>
      </c>
      <c r="B186" s="1">
        <v>2023</v>
      </c>
      <c r="C186" s="2">
        <v>45038</v>
      </c>
      <c r="D186" s="1" t="s">
        <v>72</v>
      </c>
      <c r="E186" s="1" t="s">
        <v>201</v>
      </c>
      <c r="F186" s="1">
        <v>6</v>
      </c>
      <c r="G186" s="1" t="s">
        <v>43</v>
      </c>
      <c r="H186" s="1" t="s">
        <v>44</v>
      </c>
      <c r="I186" s="1">
        <f>(C186-VLOOKUP(G186,Riders!$A$2:$C$213,2,FALSE))/365</f>
        <v>30.424657534246574</v>
      </c>
      <c r="J186" s="1">
        <v>3</v>
      </c>
      <c r="K186" s="1">
        <v>1</v>
      </c>
      <c r="L186" s="1">
        <v>11.125999999999999</v>
      </c>
      <c r="M186" s="59">
        <f>IF(OR(L186="",L186="REL"),"",3.6*200/L186)</f>
        <v>64.713284199173117</v>
      </c>
      <c r="N186" s="1"/>
      <c r="O186" s="1"/>
      <c r="P186" s="59" t="str">
        <f>IF(OR(O186="",O186="REL"),"",3.6*200/O186)</f>
        <v/>
      </c>
      <c r="Q186" s="1"/>
      <c r="R186" s="1"/>
      <c r="S186" s="59" t="str">
        <f>IF(OR(R186="",R186="REL"),"",3.6*200/R186)</f>
        <v/>
      </c>
    </row>
    <row r="187" spans="1:19" x14ac:dyDescent="0.3">
      <c r="A187" s="1" t="s">
        <v>93</v>
      </c>
      <c r="B187" s="1">
        <v>2023</v>
      </c>
      <c r="C187" s="2">
        <v>45038</v>
      </c>
      <c r="D187" s="1" t="s">
        <v>72</v>
      </c>
      <c r="E187" s="1" t="s">
        <v>201</v>
      </c>
      <c r="F187" s="1">
        <v>6</v>
      </c>
      <c r="G187" s="1" t="s">
        <v>46</v>
      </c>
      <c r="H187" s="1" t="s">
        <v>47</v>
      </c>
      <c r="I187" s="1">
        <f>(C187-VLOOKUP(G187,Riders!$A$2:$C$213,2,FALSE))/365</f>
        <v>22.849315068493151</v>
      </c>
      <c r="J187" s="1">
        <v>12</v>
      </c>
      <c r="K187" s="1">
        <v>2</v>
      </c>
      <c r="L187" s="1">
        <v>11.152999999999999</v>
      </c>
      <c r="M187" s="59">
        <f>IF(OR(L187="",L187="REL"),"",3.6*200/L187)</f>
        <v>64.556621536806247</v>
      </c>
      <c r="N187" s="1"/>
      <c r="O187" s="1"/>
      <c r="P187" s="59" t="str">
        <f>IF(OR(O187="",O187="REL"),"",3.6*200/O187)</f>
        <v/>
      </c>
      <c r="Q187" s="1"/>
      <c r="R187" s="1"/>
      <c r="S187" s="59" t="str">
        <f>IF(OR(R187="",R187="REL"),"",3.6*200/R187)</f>
        <v/>
      </c>
    </row>
    <row r="188" spans="1:19" x14ac:dyDescent="0.3">
      <c r="A188" s="1" t="s">
        <v>93</v>
      </c>
      <c r="B188" s="1">
        <v>2023</v>
      </c>
      <c r="C188" s="2">
        <v>45038</v>
      </c>
      <c r="D188" s="1" t="s">
        <v>72</v>
      </c>
      <c r="E188" s="1" t="s">
        <v>201</v>
      </c>
      <c r="F188" s="1">
        <v>7</v>
      </c>
      <c r="G188" s="1" t="s">
        <v>35</v>
      </c>
      <c r="H188" s="1" t="s">
        <v>36</v>
      </c>
      <c r="I188" s="1">
        <f>(C188-VLOOKUP(G188,Riders!$A$2:$C$213,2,FALSE))/365</f>
        <v>25.041095890410958</v>
      </c>
      <c r="J188" s="1">
        <v>7</v>
      </c>
      <c r="K188" s="1">
        <v>1</v>
      </c>
      <c r="L188" s="1">
        <v>11.058999999999999</v>
      </c>
      <c r="M188" s="59">
        <f>IF(OR(L188="",L188="REL"),"",3.6*200/L188)</f>
        <v>65.105344063658563</v>
      </c>
      <c r="N188" s="1"/>
      <c r="O188" s="1"/>
      <c r="P188" s="59" t="str">
        <f>IF(OR(O188="",O188="REL"),"",3.6*200/O188)</f>
        <v/>
      </c>
      <c r="Q188" s="1"/>
      <c r="R188" s="1"/>
      <c r="S188" s="59" t="str">
        <f>IF(OR(R188="",R188="REL"),"",3.6*200/R188)</f>
        <v/>
      </c>
    </row>
    <row r="189" spans="1:19" x14ac:dyDescent="0.3">
      <c r="A189" s="1" t="s">
        <v>93</v>
      </c>
      <c r="B189" s="1">
        <v>2023</v>
      </c>
      <c r="C189" s="2">
        <v>45038</v>
      </c>
      <c r="D189" s="1" t="s">
        <v>72</v>
      </c>
      <c r="E189" s="1" t="s">
        <v>201</v>
      </c>
      <c r="F189" s="1">
        <v>7</v>
      </c>
      <c r="G189" s="1" t="s">
        <v>391</v>
      </c>
      <c r="H189" s="1" t="s">
        <v>25</v>
      </c>
      <c r="I189" s="1">
        <f>(C189-VLOOKUP(G189,Riders!$A$2:$C$213,2,FALSE))/365</f>
        <v>24.153424657534245</v>
      </c>
      <c r="J189" s="1">
        <v>11</v>
      </c>
      <c r="K189" s="1">
        <v>2</v>
      </c>
      <c r="L189" s="1">
        <v>11.122</v>
      </c>
      <c r="M189" s="59">
        <f>IF(OR(L189="",L189="REL"),"",3.6*200/L189)</f>
        <v>64.73655817299047</v>
      </c>
      <c r="N189" s="1"/>
      <c r="O189" s="1"/>
      <c r="P189" s="59" t="str">
        <f>IF(OR(O189="",O189="REL"),"",3.6*200/O189)</f>
        <v/>
      </c>
      <c r="Q189" s="1"/>
      <c r="R189" s="1"/>
      <c r="S189" s="59" t="str">
        <f>IF(OR(R189="",R189="REL"),"",3.6*200/R189)</f>
        <v/>
      </c>
    </row>
    <row r="190" spans="1:19" x14ac:dyDescent="0.3">
      <c r="A190" s="1" t="s">
        <v>93</v>
      </c>
      <c r="B190" s="1">
        <v>2023</v>
      </c>
      <c r="C190" s="2">
        <v>45038</v>
      </c>
      <c r="D190" s="1" t="s">
        <v>72</v>
      </c>
      <c r="E190" s="1" t="s">
        <v>201</v>
      </c>
      <c r="F190" s="1">
        <v>8</v>
      </c>
      <c r="G190" s="1" t="s">
        <v>50</v>
      </c>
      <c r="H190" s="1" t="s">
        <v>51</v>
      </c>
      <c r="I190" s="1">
        <f>(C190-VLOOKUP(G190,Riders!$A$2:$C$213,2,FALSE))/365</f>
        <v>26.545205479452054</v>
      </c>
      <c r="J190" s="1">
        <v>4</v>
      </c>
      <c r="K190" s="1">
        <v>1</v>
      </c>
      <c r="L190" s="1">
        <v>11.388999999999999</v>
      </c>
      <c r="M190" s="59">
        <f>IF(OR(L190="",L190="REL"),"",3.6*200/L190)</f>
        <v>63.218895425410487</v>
      </c>
      <c r="N190" s="1"/>
      <c r="O190" s="1"/>
      <c r="P190" s="59" t="str">
        <f>IF(OR(O190="",O190="REL"),"",3.6*200/O190)</f>
        <v/>
      </c>
      <c r="Q190" s="1"/>
      <c r="R190" s="1"/>
      <c r="S190" s="59" t="str">
        <f>IF(OR(R190="",R190="REL"),"",3.6*200/R190)</f>
        <v/>
      </c>
    </row>
    <row r="191" spans="1:19" x14ac:dyDescent="0.3">
      <c r="A191" s="1" t="s">
        <v>93</v>
      </c>
      <c r="B191" s="1">
        <v>2023</v>
      </c>
      <c r="C191" s="2">
        <v>45038</v>
      </c>
      <c r="D191" s="1" t="s">
        <v>72</v>
      </c>
      <c r="E191" s="1" t="s">
        <v>201</v>
      </c>
      <c r="F191" s="1">
        <v>8</v>
      </c>
      <c r="G191" s="1" t="s">
        <v>52</v>
      </c>
      <c r="H191" s="1" t="s">
        <v>53</v>
      </c>
      <c r="I191" s="1">
        <f>(C191-VLOOKUP(G191,Riders!$A$2:$C$213,2,FALSE))/365</f>
        <v>26.117808219178084</v>
      </c>
      <c r="J191" s="1">
        <v>10</v>
      </c>
      <c r="K191" s="1">
        <v>2</v>
      </c>
      <c r="L191" s="1">
        <v>11.476999999999999</v>
      </c>
      <c r="M191" s="59">
        <f>IF(OR(L191="",L191="REL"),"",3.6*200/L191)</f>
        <v>62.734163980134191</v>
      </c>
      <c r="N191" s="1"/>
      <c r="O191" s="1"/>
      <c r="P191" s="59" t="str">
        <f>IF(OR(O191="",O191="REL"),"",3.6*200/O191)</f>
        <v/>
      </c>
      <c r="Q191" s="1"/>
      <c r="R191" s="1"/>
      <c r="S191" s="59" t="str">
        <f>IF(OR(R191="",R191="REL"),"",3.6*200/R191)</f>
        <v/>
      </c>
    </row>
    <row r="192" spans="1:19" x14ac:dyDescent="0.3">
      <c r="A192" s="1" t="s">
        <v>93</v>
      </c>
      <c r="B192" s="1">
        <v>2023</v>
      </c>
      <c r="C192" s="2">
        <v>45038</v>
      </c>
      <c r="D192" s="1" t="s">
        <v>72</v>
      </c>
      <c r="E192" s="1" t="s">
        <v>202</v>
      </c>
      <c r="F192" s="1">
        <v>1</v>
      </c>
      <c r="G192" s="1" t="s">
        <v>50</v>
      </c>
      <c r="H192" s="1" t="s">
        <v>51</v>
      </c>
      <c r="I192" s="1">
        <f>(C192-VLOOKUP(G192,Riders!$A$2:$C$213,2,FALSE))/365</f>
        <v>26.545205479452054</v>
      </c>
      <c r="J192" s="1">
        <v>4</v>
      </c>
      <c r="K192" s="1">
        <v>1</v>
      </c>
      <c r="L192" s="1">
        <v>11.542</v>
      </c>
      <c r="M192" s="59">
        <f>IF(OR(L192="",L192="REL"),"",3.6*200/L192)</f>
        <v>62.380869866574251</v>
      </c>
      <c r="N192" s="1">
        <v>1</v>
      </c>
      <c r="O192" s="1">
        <v>11.593999999999999</v>
      </c>
      <c r="P192" s="59">
        <f>IF(OR(O192="",O192="REL"),"",3.6*200/O192)</f>
        <v>62.101086769018458</v>
      </c>
      <c r="Q192" s="1"/>
      <c r="R192" s="1"/>
      <c r="S192" s="59" t="str">
        <f>IF(OR(R192="",R192="REL"),"",3.6*200/R192)</f>
        <v/>
      </c>
    </row>
    <row r="193" spans="1:19" x14ac:dyDescent="0.3">
      <c r="A193" s="1" t="s">
        <v>93</v>
      </c>
      <c r="B193" s="1">
        <v>2023</v>
      </c>
      <c r="C193" s="2">
        <v>45038</v>
      </c>
      <c r="D193" s="1" t="s">
        <v>72</v>
      </c>
      <c r="E193" s="1" t="s">
        <v>202</v>
      </c>
      <c r="F193" s="1">
        <v>1</v>
      </c>
      <c r="G193" s="1" t="s">
        <v>26</v>
      </c>
      <c r="H193" s="1" t="s">
        <v>27</v>
      </c>
      <c r="I193" s="1">
        <f>(C193-VLOOKUP(G193,Riders!$A$2:$C$213,2,FALSE))/365</f>
        <v>24.917808219178081</v>
      </c>
      <c r="J193" s="1">
        <v>5</v>
      </c>
      <c r="K193" s="1">
        <v>2</v>
      </c>
      <c r="L193" s="1">
        <v>11.813000000000001</v>
      </c>
      <c r="M193" s="59">
        <f>IF(OR(L193="",L193="REL"),"",3.6*200/L193)</f>
        <v>60.949801066621518</v>
      </c>
      <c r="N193" s="1">
        <v>2</v>
      </c>
      <c r="O193" s="1">
        <v>11.699</v>
      </c>
      <c r="P193" s="59">
        <f>IF(OR(O193="",O193="REL"),"",3.6*200/O193)</f>
        <v>61.543721685614159</v>
      </c>
      <c r="Q193" s="1"/>
      <c r="R193" s="1"/>
      <c r="S193" s="59" t="str">
        <f>IF(OR(R193="",R193="REL"),"",3.6*200/R193)</f>
        <v/>
      </c>
    </row>
    <row r="194" spans="1:19" x14ac:dyDescent="0.3">
      <c r="A194" s="1" t="s">
        <v>93</v>
      </c>
      <c r="B194" s="1">
        <v>2023</v>
      </c>
      <c r="C194" s="2">
        <v>45038</v>
      </c>
      <c r="D194" s="1" t="s">
        <v>72</v>
      </c>
      <c r="E194" s="1" t="s">
        <v>202</v>
      </c>
      <c r="F194" s="1">
        <v>2</v>
      </c>
      <c r="G194" s="1" t="s">
        <v>20</v>
      </c>
      <c r="H194" s="1" t="s">
        <v>21</v>
      </c>
      <c r="I194" s="1">
        <f>(C194-VLOOKUP(G194,Riders!$A$2:$C$213,2,FALSE))/365</f>
        <v>27.712328767123289</v>
      </c>
      <c r="J194" s="1">
        <v>2</v>
      </c>
      <c r="K194" s="1">
        <v>2</v>
      </c>
      <c r="L194" s="1">
        <v>11.262</v>
      </c>
      <c r="M194" s="59">
        <f>IF(OR(L194="",L194="REL"),"",3.6*200/L194)</f>
        <v>63.931806073521571</v>
      </c>
      <c r="N194" s="1">
        <v>1</v>
      </c>
      <c r="O194" s="1">
        <v>11.31</v>
      </c>
      <c r="P194" s="59">
        <f>IF(OR(O194="",O194="REL"),"",3.6*200/O194)</f>
        <v>63.660477453580896</v>
      </c>
      <c r="Q194" s="1">
        <v>1</v>
      </c>
      <c r="R194" s="1">
        <v>11.727</v>
      </c>
      <c r="S194" s="59">
        <f>IF(OR(R194="",R194="REL"),"",3.6*200/R194)</f>
        <v>61.396776669224863</v>
      </c>
    </row>
    <row r="195" spans="1:19" x14ac:dyDescent="0.3">
      <c r="A195" s="1" t="s">
        <v>93</v>
      </c>
      <c r="B195" s="1">
        <v>2023</v>
      </c>
      <c r="C195" s="2">
        <v>45038</v>
      </c>
      <c r="D195" s="1" t="s">
        <v>72</v>
      </c>
      <c r="E195" s="1" t="s">
        <v>202</v>
      </c>
      <c r="F195" s="1">
        <v>2</v>
      </c>
      <c r="G195" s="1" t="s">
        <v>35</v>
      </c>
      <c r="H195" s="1" t="s">
        <v>36</v>
      </c>
      <c r="I195" s="1">
        <f>(C195-VLOOKUP(G195,Riders!$A$2:$C$213,2,FALSE))/365</f>
        <v>25.041095890410958</v>
      </c>
      <c r="J195" s="1">
        <v>7</v>
      </c>
      <c r="K195" s="1">
        <v>1</v>
      </c>
      <c r="L195" s="1">
        <v>11.089</v>
      </c>
      <c r="M195" s="59">
        <f>IF(OR(L195="",L195="REL"),"",3.6*200/L195)</f>
        <v>64.929209126161055</v>
      </c>
      <c r="N195" s="1">
        <v>2</v>
      </c>
      <c r="O195" s="1">
        <v>11.319000000000001</v>
      </c>
      <c r="P195" s="59">
        <f>IF(OR(O195="",O195="REL"),"",3.6*200/O195)</f>
        <v>63.60985952822687</v>
      </c>
      <c r="Q195" s="1">
        <v>2</v>
      </c>
      <c r="R195" s="1">
        <v>11.788</v>
      </c>
      <c r="S195" s="59">
        <f>IF(OR(R195="",R195="REL"),"",3.6*200/R195)</f>
        <v>61.079063454360366</v>
      </c>
    </row>
    <row r="196" spans="1:19" x14ac:dyDescent="0.3">
      <c r="A196" s="1" t="s">
        <v>93</v>
      </c>
      <c r="B196" s="1">
        <v>2023</v>
      </c>
      <c r="C196" s="2">
        <v>45038</v>
      </c>
      <c r="D196" s="1" t="s">
        <v>72</v>
      </c>
      <c r="E196" s="1" t="s">
        <v>202</v>
      </c>
      <c r="F196" s="1">
        <v>3</v>
      </c>
      <c r="G196" s="1" t="s">
        <v>43</v>
      </c>
      <c r="H196" s="1" t="s">
        <v>44</v>
      </c>
      <c r="I196" s="1">
        <f>(C196-VLOOKUP(G196,Riders!$A$2:$C$213,2,FALSE))/365</f>
        <v>30.424657534246574</v>
      </c>
      <c r="J196" s="1">
        <v>3</v>
      </c>
      <c r="K196" s="1">
        <v>1</v>
      </c>
      <c r="L196" s="1">
        <v>10.879</v>
      </c>
      <c r="M196" s="59">
        <f>IF(OR(L196="",L196="REL"),"",3.6*200/L196)</f>
        <v>66.182553543524222</v>
      </c>
      <c r="N196" s="1">
        <v>1</v>
      </c>
      <c r="O196" s="1">
        <v>11.484999999999999</v>
      </c>
      <c r="P196" s="59">
        <f>IF(OR(O196="",O196="REL"),"",3.6*200/O196)</f>
        <v>62.690465824989118</v>
      </c>
      <c r="Q196" s="1"/>
      <c r="R196" s="1"/>
      <c r="S196" s="59" t="str">
        <f>IF(OR(R196="",R196="REL"),"",3.6*200/R196)</f>
        <v/>
      </c>
    </row>
    <row r="197" spans="1:19" x14ac:dyDescent="0.3">
      <c r="A197" s="1" t="s">
        <v>93</v>
      </c>
      <c r="B197" s="1">
        <v>2023</v>
      </c>
      <c r="C197" s="2">
        <v>45038</v>
      </c>
      <c r="D197" s="1" t="s">
        <v>72</v>
      </c>
      <c r="E197" s="1" t="s">
        <v>202</v>
      </c>
      <c r="F197" s="1">
        <v>3</v>
      </c>
      <c r="G197" s="1" t="s">
        <v>382</v>
      </c>
      <c r="H197" s="1" t="s">
        <v>15</v>
      </c>
      <c r="I197" s="1">
        <f>(C197-VLOOKUP(G197,Riders!$A$2:$C$213,2,FALSE))/365</f>
        <v>22.147945205479452</v>
      </c>
      <c r="J197" s="1">
        <v>6</v>
      </c>
      <c r="K197" s="1">
        <v>2</v>
      </c>
      <c r="L197" s="1">
        <v>10.965</v>
      </c>
      <c r="M197" s="59">
        <f>IF(OR(L197="",L197="REL"),"",3.6*200/L197)</f>
        <v>65.663474692202456</v>
      </c>
      <c r="N197" s="1">
        <v>2</v>
      </c>
      <c r="O197" s="1">
        <v>11.526999999999999</v>
      </c>
      <c r="P197" s="59">
        <f>IF(OR(O197="",O197="REL"),"",3.6*200/O197)</f>
        <v>62.462045631994449</v>
      </c>
      <c r="Q197" s="1"/>
      <c r="R197" s="1"/>
      <c r="S197" s="59" t="str">
        <f>IF(OR(R197="",R197="REL"),"",3.6*200/R197)</f>
        <v/>
      </c>
    </row>
    <row r="198" spans="1:19" x14ac:dyDescent="0.3">
      <c r="A198" s="1" t="s">
        <v>93</v>
      </c>
      <c r="B198" s="1">
        <v>2023</v>
      </c>
      <c r="C198" s="2">
        <v>45038</v>
      </c>
      <c r="D198" s="1" t="s">
        <v>72</v>
      </c>
      <c r="E198" s="1" t="s">
        <v>202</v>
      </c>
      <c r="F198" s="1">
        <v>4</v>
      </c>
      <c r="G198" s="1" t="s">
        <v>33</v>
      </c>
      <c r="H198" s="1" t="s">
        <v>27</v>
      </c>
      <c r="I198" s="1">
        <f>(C198-VLOOKUP(G198,Riders!$A$2:$C$213,2,FALSE))/365</f>
        <v>29.421917808219177</v>
      </c>
      <c r="J198" s="1">
        <v>1</v>
      </c>
      <c r="K198" s="1">
        <v>1</v>
      </c>
      <c r="L198" s="1">
        <v>11.342000000000001</v>
      </c>
      <c r="M198" s="59">
        <f>IF(OR(L198="",L198="REL"),"",3.6*200/L198)</f>
        <v>63.480867571856813</v>
      </c>
      <c r="N198" s="1">
        <v>1</v>
      </c>
      <c r="O198" s="1">
        <v>11.19</v>
      </c>
      <c r="P198" s="59">
        <f>IF(OR(O198="",O198="REL"),"",3.6*200/O198)</f>
        <v>64.343163538873995</v>
      </c>
      <c r="Q198" s="1"/>
      <c r="R198" s="1"/>
      <c r="S198" s="59" t="str">
        <f>IF(OR(R198="",R198="REL"),"",3.6*200/R198)</f>
        <v/>
      </c>
    </row>
    <row r="199" spans="1:19" x14ac:dyDescent="0.3">
      <c r="A199" s="1" t="s">
        <v>93</v>
      </c>
      <c r="B199" s="1">
        <v>2023</v>
      </c>
      <c r="C199" s="2">
        <v>45038</v>
      </c>
      <c r="D199" s="1" t="s">
        <v>72</v>
      </c>
      <c r="E199" s="1" t="s">
        <v>202</v>
      </c>
      <c r="F199" s="1">
        <v>4</v>
      </c>
      <c r="G199" s="1" t="s">
        <v>133</v>
      </c>
      <c r="H199" s="1" t="s">
        <v>25</v>
      </c>
      <c r="I199" s="1">
        <f>(C199-VLOOKUP(G199,Riders!$A$2:$C$213,2,FALSE))/365</f>
        <v>30.243835616438357</v>
      </c>
      <c r="J199" s="1">
        <v>8</v>
      </c>
      <c r="K199" s="1">
        <v>2</v>
      </c>
      <c r="L199" s="1">
        <v>11.385</v>
      </c>
      <c r="M199" s="59">
        <f>IF(OR(L199="",L199="REL"),"",3.6*200/L199)</f>
        <v>63.241106719367593</v>
      </c>
      <c r="N199" s="1">
        <v>2</v>
      </c>
      <c r="O199" s="1">
        <v>11.232999999999999</v>
      </c>
      <c r="P199" s="59">
        <f>IF(OR(O199="",O199="REL"),"",3.6*200/O199)</f>
        <v>64.096857473515541</v>
      </c>
      <c r="Q199" s="1"/>
      <c r="R199" s="1"/>
      <c r="S199" s="59" t="str">
        <f>IF(OR(R199="",R199="REL"),"",3.6*200/R199)</f>
        <v/>
      </c>
    </row>
    <row r="200" spans="1:19" x14ac:dyDescent="0.3">
      <c r="A200" s="1" t="s">
        <v>93</v>
      </c>
      <c r="B200" s="1">
        <v>2023</v>
      </c>
      <c r="C200" s="2">
        <v>45038</v>
      </c>
      <c r="D200" s="1" t="s">
        <v>72</v>
      </c>
      <c r="E200" s="1" t="s">
        <v>203</v>
      </c>
      <c r="F200" s="1">
        <v>1</v>
      </c>
      <c r="G200" s="1" t="s">
        <v>33</v>
      </c>
      <c r="H200" s="1" t="s">
        <v>27</v>
      </c>
      <c r="I200" s="1">
        <f>(C200-VLOOKUP(G200,Riders!$A$2:$C$213,2,FALSE))/365</f>
        <v>29.421917808219177</v>
      </c>
      <c r="J200" s="1">
        <v>1</v>
      </c>
      <c r="K200" s="1">
        <v>1</v>
      </c>
      <c r="L200" s="1">
        <v>11.42</v>
      </c>
      <c r="M200" s="59">
        <f>IF(OR(L200="",L200="REL"),"",3.6*200/L200)</f>
        <v>63.047285464098074</v>
      </c>
      <c r="N200" s="1">
        <v>1</v>
      </c>
      <c r="O200" s="1">
        <v>11.208</v>
      </c>
      <c r="P200" s="59">
        <f>IF(OR(O200="",O200="REL"),"",3.6*200/O200)</f>
        <v>64.239828693790145</v>
      </c>
      <c r="Q200" s="1"/>
      <c r="R200" s="1"/>
      <c r="S200" s="59" t="str">
        <f>IF(OR(R200="",R200="REL"),"",3.6*200/R200)</f>
        <v/>
      </c>
    </row>
    <row r="201" spans="1:19" x14ac:dyDescent="0.3">
      <c r="A201" s="1" t="s">
        <v>93</v>
      </c>
      <c r="B201" s="1">
        <v>2023</v>
      </c>
      <c r="C201" s="2">
        <v>45038</v>
      </c>
      <c r="D201" s="1" t="s">
        <v>72</v>
      </c>
      <c r="E201" s="1" t="s">
        <v>203</v>
      </c>
      <c r="F201" s="1">
        <v>1</v>
      </c>
      <c r="G201" s="1" t="s">
        <v>50</v>
      </c>
      <c r="H201" s="1" t="s">
        <v>51</v>
      </c>
      <c r="I201" s="1">
        <f>(C201-VLOOKUP(G201,Riders!$A$2:$C$213,2,FALSE))/365</f>
        <v>26.545205479452054</v>
      </c>
      <c r="J201" s="1">
        <v>4</v>
      </c>
      <c r="K201" s="1">
        <v>2</v>
      </c>
      <c r="L201" s="1">
        <v>11.429</v>
      </c>
      <c r="M201" s="59">
        <f>IF(OR(L201="",L201="REL"),"",3.6*200/L201)</f>
        <v>62.997637588590429</v>
      </c>
      <c r="N201" s="1">
        <v>2</v>
      </c>
      <c r="O201" s="1">
        <v>11.554</v>
      </c>
      <c r="P201" s="59">
        <f>IF(OR(O201="",O201="REL"),"",3.6*200/O201)</f>
        <v>62.316081010905314</v>
      </c>
      <c r="Q201" s="1"/>
      <c r="R201" s="1"/>
      <c r="S201" s="59" t="str">
        <f>IF(OR(R201="",R201="REL"),"",3.6*200/R201)</f>
        <v/>
      </c>
    </row>
    <row r="202" spans="1:19" x14ac:dyDescent="0.3">
      <c r="A202" s="1" t="s">
        <v>93</v>
      </c>
      <c r="B202" s="1">
        <v>2023</v>
      </c>
      <c r="C202" s="2">
        <v>45038</v>
      </c>
      <c r="D202" s="1" t="s">
        <v>72</v>
      </c>
      <c r="E202" s="1" t="s">
        <v>203</v>
      </c>
      <c r="F202" s="1">
        <v>2</v>
      </c>
      <c r="G202" s="1" t="s">
        <v>20</v>
      </c>
      <c r="H202" s="1" t="s">
        <v>21</v>
      </c>
      <c r="I202" s="1">
        <f>(C202-VLOOKUP(G202,Riders!$A$2:$C$213,2,FALSE))/365</f>
        <v>27.712328767123289</v>
      </c>
      <c r="J202" s="1">
        <v>2</v>
      </c>
      <c r="K202" s="1">
        <v>1</v>
      </c>
      <c r="L202" s="1">
        <v>11.178000000000001</v>
      </c>
      <c r="M202" s="59">
        <f>IF(OR(L202="",L202="REL"),"",3.6*200/L202)</f>
        <v>64.412238325281805</v>
      </c>
      <c r="N202" s="1">
        <v>1</v>
      </c>
      <c r="O202" s="1">
        <v>11.359</v>
      </c>
      <c r="P202" s="59">
        <f>IF(OR(O202="",O202="REL"),"",3.6*200/O202)</f>
        <v>63.385861431464036</v>
      </c>
      <c r="Q202" s="1"/>
      <c r="R202" s="1"/>
      <c r="S202" s="59" t="str">
        <f>IF(OR(R202="",R202="REL"),"",3.6*200/R202)</f>
        <v/>
      </c>
    </row>
    <row r="203" spans="1:19" x14ac:dyDescent="0.3">
      <c r="A203" s="1" t="s">
        <v>93</v>
      </c>
      <c r="B203" s="1">
        <v>2023</v>
      </c>
      <c r="C203" s="2">
        <v>45038</v>
      </c>
      <c r="D203" s="1" t="s">
        <v>72</v>
      </c>
      <c r="E203" s="1" t="s">
        <v>203</v>
      </c>
      <c r="F203" s="1">
        <v>2</v>
      </c>
      <c r="G203" s="1" t="s">
        <v>43</v>
      </c>
      <c r="H203" s="1" t="s">
        <v>44</v>
      </c>
      <c r="I203" s="1">
        <f>(C203-VLOOKUP(G203,Riders!$A$2:$C$213,2,FALSE))/365</f>
        <v>30.424657534246574</v>
      </c>
      <c r="J203" s="1">
        <v>3</v>
      </c>
      <c r="K203" s="1">
        <v>2</v>
      </c>
      <c r="L203" s="1">
        <v>11.185</v>
      </c>
      <c r="M203" s="59">
        <f>IF(OR(L203="",L203="REL"),"",3.6*200/L203)</f>
        <v>64.371926687527932</v>
      </c>
      <c r="N203" s="1">
        <v>2</v>
      </c>
      <c r="O203" s="1">
        <v>12.106</v>
      </c>
      <c r="P203" s="59">
        <f>IF(OR(O203="",O203="REL"),"",3.6*200/O203)</f>
        <v>59.474640674045929</v>
      </c>
      <c r="Q203" s="1"/>
      <c r="R203" s="1"/>
      <c r="S203" s="59" t="str">
        <f>IF(OR(R203="",R203="REL"),"",3.6*200/R203)</f>
        <v/>
      </c>
    </row>
    <row r="204" spans="1:19" x14ac:dyDescent="0.3">
      <c r="A204" s="1" t="s">
        <v>93</v>
      </c>
      <c r="B204" s="1">
        <v>2023</v>
      </c>
      <c r="C204" s="2">
        <v>45038</v>
      </c>
      <c r="D204" s="1" t="s">
        <v>72</v>
      </c>
      <c r="E204" s="1" t="s">
        <v>204</v>
      </c>
      <c r="F204" s="1" t="s">
        <v>205</v>
      </c>
      <c r="G204" s="1" t="s">
        <v>33</v>
      </c>
      <c r="H204" s="1" t="s">
        <v>27</v>
      </c>
      <c r="I204" s="1">
        <f>(C204-VLOOKUP(G204,Riders!$A$2:$C$213,2,FALSE))/365</f>
        <v>29.421917808219177</v>
      </c>
      <c r="J204" s="1">
        <v>1</v>
      </c>
      <c r="K204" s="1">
        <v>1</v>
      </c>
      <c r="L204" s="1">
        <v>11.36</v>
      </c>
      <c r="M204" s="59">
        <f>IF(OR(L204="",L204="REL"),"",3.6*200/L204)</f>
        <v>63.380281690140848</v>
      </c>
      <c r="N204" s="1">
        <v>2</v>
      </c>
      <c r="O204" s="1">
        <v>11.399000000000001</v>
      </c>
      <c r="P204" s="59">
        <f>IF(OR(O204="",O204="REL"),"",3.6*200/O204)</f>
        <v>63.163435389069214</v>
      </c>
      <c r="Q204" s="1">
        <v>1</v>
      </c>
      <c r="R204" s="1">
        <v>11.452999999999999</v>
      </c>
      <c r="S204" s="59">
        <f>IF(OR(R204="",R204="REL"),"",3.6*200/R204)</f>
        <v>62.865624727145729</v>
      </c>
    </row>
    <row r="205" spans="1:19" x14ac:dyDescent="0.3">
      <c r="A205" s="1" t="s">
        <v>93</v>
      </c>
      <c r="B205" s="1">
        <v>2023</v>
      </c>
      <c r="C205" s="2">
        <v>45038</v>
      </c>
      <c r="D205" s="1" t="s">
        <v>72</v>
      </c>
      <c r="E205" s="1" t="s">
        <v>204</v>
      </c>
      <c r="F205" s="1" t="s">
        <v>205</v>
      </c>
      <c r="G205" s="1" t="s">
        <v>20</v>
      </c>
      <c r="H205" s="1" t="s">
        <v>21</v>
      </c>
      <c r="I205" s="1">
        <f>(C205-VLOOKUP(G205,Riders!$A$2:$C$213,2,FALSE))/365</f>
        <v>27.712328767123289</v>
      </c>
      <c r="J205" s="1">
        <v>2</v>
      </c>
      <c r="K205" s="1">
        <v>2</v>
      </c>
      <c r="L205" s="1">
        <v>11.383999999999999</v>
      </c>
      <c r="M205" s="59">
        <f>IF(OR(L205="",L205="REL"),"",3.6*200/L205)</f>
        <v>63.246661981728749</v>
      </c>
      <c r="N205" s="1">
        <v>1</v>
      </c>
      <c r="O205" s="1">
        <v>11.384</v>
      </c>
      <c r="P205" s="59">
        <f>IF(OR(O205="",O205="REL"),"",3.6*200/O205)</f>
        <v>63.246661981728742</v>
      </c>
      <c r="Q205" s="1">
        <v>2</v>
      </c>
      <c r="R205" s="1">
        <v>11.536999999999999</v>
      </c>
      <c r="S205" s="59">
        <f>IF(OR(R205="",R205="REL"),"",3.6*200/R205)</f>
        <v>62.407905001300172</v>
      </c>
    </row>
    <row r="206" spans="1:19" x14ac:dyDescent="0.3">
      <c r="A206" s="1" t="s">
        <v>93</v>
      </c>
      <c r="B206" s="1">
        <v>2023</v>
      </c>
      <c r="C206" s="2">
        <v>45038</v>
      </c>
      <c r="D206" s="1" t="s">
        <v>72</v>
      </c>
      <c r="E206" s="1" t="s">
        <v>204</v>
      </c>
      <c r="F206" s="1" t="s">
        <v>206</v>
      </c>
      <c r="G206" s="1" t="s">
        <v>43</v>
      </c>
      <c r="H206" s="1" t="s">
        <v>44</v>
      </c>
      <c r="I206" s="1">
        <f>(C206-VLOOKUP(G206,Riders!$A$2:$C$213,2,FALSE))/365</f>
        <v>30.424657534246574</v>
      </c>
      <c r="J206" s="1">
        <v>3</v>
      </c>
      <c r="K206" s="1">
        <v>1</v>
      </c>
      <c r="L206" s="1">
        <v>11.294</v>
      </c>
      <c r="M206" s="59">
        <f>IF(OR(L206="",L206="REL"),"",3.6*200/L206)</f>
        <v>63.75066406941739</v>
      </c>
      <c r="N206" s="1">
        <v>1</v>
      </c>
      <c r="O206" s="1">
        <v>11.041</v>
      </c>
      <c r="P206" s="59">
        <f>IF(OR(O206="",O206="REL"),"",3.6*200/O206)</f>
        <v>65.21148446698669</v>
      </c>
      <c r="Q206" s="1"/>
      <c r="R206" s="1"/>
      <c r="S206" s="59" t="str">
        <f>IF(OR(R206="",R206="REL"),"",3.6*200/R206)</f>
        <v/>
      </c>
    </row>
    <row r="207" spans="1:19" x14ac:dyDescent="0.3">
      <c r="A207" s="1" t="s">
        <v>93</v>
      </c>
      <c r="B207" s="1">
        <v>2023</v>
      </c>
      <c r="C207" s="2">
        <v>45038</v>
      </c>
      <c r="D207" s="1" t="s">
        <v>72</v>
      </c>
      <c r="E207" s="1" t="s">
        <v>204</v>
      </c>
      <c r="F207" s="1" t="s">
        <v>206</v>
      </c>
      <c r="G207" s="1" t="s">
        <v>50</v>
      </c>
      <c r="H207" s="1" t="s">
        <v>51</v>
      </c>
      <c r="I207" s="1">
        <f>(C207-VLOOKUP(G207,Riders!$A$2:$C$213,2,FALSE))/365</f>
        <v>26.545205479452054</v>
      </c>
      <c r="J207" s="1">
        <v>4</v>
      </c>
      <c r="K207" s="1">
        <v>2</v>
      </c>
      <c r="L207" s="1">
        <v>11.312000000000001</v>
      </c>
      <c r="M207" s="59">
        <f>IF(OR(L207="",L207="REL"),"",3.6*200/L207)</f>
        <v>63.64922206506364</v>
      </c>
      <c r="N207" s="1">
        <v>2</v>
      </c>
      <c r="O207" s="1">
        <v>12.416</v>
      </c>
      <c r="P207" s="59">
        <f>IF(OR(O207="",O207="REL"),"",3.6*200/O207)</f>
        <v>57.989690721649481</v>
      </c>
      <c r="Q207" s="1"/>
      <c r="R207" s="1"/>
      <c r="S207" s="59" t="str">
        <f>IF(OR(R207="",R207="REL"),"",3.6*200/R207)</f>
        <v/>
      </c>
    </row>
    <row r="208" spans="1:19" x14ac:dyDescent="0.3">
      <c r="A208" s="1" t="s">
        <v>844</v>
      </c>
      <c r="B208" s="1">
        <v>2023</v>
      </c>
      <c r="C208" s="2">
        <v>45001</v>
      </c>
      <c r="D208" s="1" t="s">
        <v>72</v>
      </c>
      <c r="E208" s="1" t="s">
        <v>200</v>
      </c>
      <c r="F208" s="1">
        <v>1</v>
      </c>
      <c r="G208" s="1" t="s">
        <v>39</v>
      </c>
      <c r="H208" s="1" t="s">
        <v>40</v>
      </c>
      <c r="I208" s="1">
        <f>(C208-VLOOKUP(G208,Riders!$A$2:$C$213,2,FALSE))/365</f>
        <v>28.597260273972601</v>
      </c>
      <c r="J208" s="1">
        <v>6</v>
      </c>
      <c r="K208" s="1">
        <v>1</v>
      </c>
      <c r="L208" s="1">
        <v>11.752000000000001</v>
      </c>
      <c r="M208" s="59">
        <f>IF(OR(L208="",L208="REL"),"",3.6*200/L208)</f>
        <v>61.266167460857723</v>
      </c>
      <c r="N208" s="1"/>
      <c r="O208" s="1"/>
      <c r="P208" s="59" t="str">
        <f>IF(OR(O208="",O208="REL"),"",3.6*200/O208)</f>
        <v/>
      </c>
      <c r="Q208" s="1"/>
      <c r="R208" s="1"/>
      <c r="S208" s="59" t="str">
        <f>IF(OR(R208="",R208="REL"),"",3.6*200/R208)</f>
        <v/>
      </c>
    </row>
    <row r="209" spans="1:19" x14ac:dyDescent="0.3">
      <c r="A209" s="1" t="s">
        <v>844</v>
      </c>
      <c r="B209" s="1">
        <v>2023</v>
      </c>
      <c r="C209" s="2">
        <v>45001</v>
      </c>
      <c r="D209" s="1" t="s">
        <v>72</v>
      </c>
      <c r="E209" s="1" t="s">
        <v>200</v>
      </c>
      <c r="F209" s="1">
        <v>1</v>
      </c>
      <c r="G209" s="1" t="s">
        <v>889</v>
      </c>
      <c r="H209" s="1" t="s">
        <v>156</v>
      </c>
      <c r="I209" s="1">
        <f>(C209-VLOOKUP(G209,Riders!$A$2:$C$213,2,FALSE))/365</f>
        <v>20.087671232876712</v>
      </c>
      <c r="J209" s="1">
        <v>28</v>
      </c>
      <c r="K209" s="1">
        <v>2</v>
      </c>
      <c r="L209" s="1">
        <v>12.207000000000001</v>
      </c>
      <c r="M209" s="59">
        <f>IF(OR(L209="",L209="REL"),"",3.6*200/L209)</f>
        <v>58.982550995330541</v>
      </c>
      <c r="N209" s="1"/>
      <c r="O209" s="1"/>
      <c r="P209" s="59" t="str">
        <f>IF(OR(O209="",O209="REL"),"",3.6*200/O209)</f>
        <v/>
      </c>
      <c r="Q209" s="1"/>
      <c r="R209" s="1"/>
      <c r="S209" s="59" t="str">
        <f>IF(OR(R209="",R209="REL"),"",3.6*200/R209)</f>
        <v/>
      </c>
    </row>
    <row r="210" spans="1:19" x14ac:dyDescent="0.3">
      <c r="A210" s="1" t="s">
        <v>844</v>
      </c>
      <c r="B210" s="1">
        <v>2023</v>
      </c>
      <c r="C210" s="2">
        <v>45001</v>
      </c>
      <c r="D210" s="1" t="s">
        <v>72</v>
      </c>
      <c r="E210" s="1" t="s">
        <v>200</v>
      </c>
      <c r="F210" s="1">
        <v>2</v>
      </c>
      <c r="G210" s="1" t="s">
        <v>23</v>
      </c>
      <c r="H210" s="1" t="s">
        <v>15</v>
      </c>
      <c r="I210" s="1">
        <f>(C210-VLOOKUP(G210,Riders!$A$2:$C$213,2,FALSE))/365</f>
        <v>25.509589041095889</v>
      </c>
      <c r="J210" s="1">
        <v>3</v>
      </c>
      <c r="K210" s="1">
        <v>1</v>
      </c>
      <c r="L210" s="1">
        <v>11.44</v>
      </c>
      <c r="M210" s="59">
        <f>IF(OR(L210="",L210="REL"),"",3.6*200/L210)</f>
        <v>62.93706293706294</v>
      </c>
      <c r="N210" s="1"/>
      <c r="O210" s="1"/>
      <c r="P210" s="59" t="str">
        <f>IF(OR(O210="",O210="REL"),"",3.6*200/O210)</f>
        <v/>
      </c>
      <c r="Q210" s="1"/>
      <c r="R210" s="1"/>
      <c r="S210" s="59" t="str">
        <f>IF(OR(R210="",R210="REL"),"",3.6*200/R210)</f>
        <v/>
      </c>
    </row>
    <row r="211" spans="1:19" x14ac:dyDescent="0.3">
      <c r="A211" s="1" t="s">
        <v>844</v>
      </c>
      <c r="B211" s="1">
        <v>2023</v>
      </c>
      <c r="C211" s="2">
        <v>45001</v>
      </c>
      <c r="D211" s="1" t="s">
        <v>72</v>
      </c>
      <c r="E211" s="1" t="s">
        <v>200</v>
      </c>
      <c r="F211" s="1">
        <v>2</v>
      </c>
      <c r="G211" s="1" t="s">
        <v>48</v>
      </c>
      <c r="H211" s="1" t="s">
        <v>49</v>
      </c>
      <c r="I211" s="1" t="e">
        <f>(C211-VLOOKUP(G211,Riders!$A$2:$C$213,2,FALSE))/365</f>
        <v>#N/A</v>
      </c>
      <c r="J211" s="1">
        <v>27</v>
      </c>
      <c r="K211" s="1">
        <v>2</v>
      </c>
      <c r="L211" s="1">
        <v>12.555</v>
      </c>
      <c r="M211" s="59">
        <f>IF(OR(L211="",L211="REL"),"",3.6*200/L211)</f>
        <v>57.347670250896059</v>
      </c>
      <c r="N211" s="1"/>
      <c r="O211" s="1"/>
      <c r="P211" s="59" t="str">
        <f>IF(OR(O211="",O211="REL"),"",3.6*200/O211)</f>
        <v/>
      </c>
      <c r="Q211" s="1"/>
      <c r="R211" s="1"/>
      <c r="S211" s="59" t="str">
        <f>IF(OR(R211="",R211="REL"),"",3.6*200/R211)</f>
        <v/>
      </c>
    </row>
    <row r="212" spans="1:19" x14ac:dyDescent="0.3">
      <c r="A212" s="1" t="s">
        <v>844</v>
      </c>
      <c r="B212" s="1">
        <v>2023</v>
      </c>
      <c r="C212" s="2">
        <v>45001</v>
      </c>
      <c r="D212" s="1" t="s">
        <v>72</v>
      </c>
      <c r="E212" s="1" t="s">
        <v>200</v>
      </c>
      <c r="F212" s="1">
        <v>3</v>
      </c>
      <c r="G212" s="1" t="s">
        <v>18</v>
      </c>
      <c r="H212" s="1" t="s">
        <v>19</v>
      </c>
      <c r="I212" s="1">
        <f>(C212-VLOOKUP(G212,Riders!$A$2:$C$213,2,FALSE))/365</f>
        <v>24.813698630136987</v>
      </c>
      <c r="J212" s="1">
        <v>7</v>
      </c>
      <c r="K212" s="1">
        <v>1</v>
      </c>
      <c r="L212" s="1">
        <v>11.678000000000001</v>
      </c>
      <c r="M212" s="59">
        <f>IF(OR(L212="",L212="REL"),"",3.6*200/L212)</f>
        <v>61.654392875492377</v>
      </c>
      <c r="N212" s="1"/>
      <c r="O212" s="1"/>
      <c r="P212" s="59" t="str">
        <f>IF(OR(O212="",O212="REL"),"",3.6*200/O212)</f>
        <v/>
      </c>
      <c r="Q212" s="1"/>
      <c r="R212" s="1"/>
      <c r="S212" s="59" t="str">
        <f>IF(OR(R212="",R212="REL"),"",3.6*200/R212)</f>
        <v/>
      </c>
    </row>
    <row r="213" spans="1:19" x14ac:dyDescent="0.3">
      <c r="A213" s="1" t="s">
        <v>844</v>
      </c>
      <c r="B213" s="1">
        <v>2023</v>
      </c>
      <c r="C213" s="2">
        <v>45001</v>
      </c>
      <c r="D213" s="1" t="s">
        <v>72</v>
      </c>
      <c r="E213" s="1" t="s">
        <v>200</v>
      </c>
      <c r="F213" s="1">
        <v>3</v>
      </c>
      <c r="G213" s="1" t="s">
        <v>66</v>
      </c>
      <c r="H213" s="1" t="s">
        <v>67</v>
      </c>
      <c r="I213" s="1">
        <f>(C213-VLOOKUP(G213,Riders!$A$2:$C$213,2,FALSE))/365</f>
        <v>20.378082191780823</v>
      </c>
      <c r="J213" s="1">
        <v>26</v>
      </c>
      <c r="K213" s="1">
        <v>2</v>
      </c>
      <c r="L213" s="1">
        <v>12.112</v>
      </c>
      <c r="M213" s="59">
        <f>IF(OR(L213="",L213="REL"),"",3.6*200/L213)</f>
        <v>59.445178335535005</v>
      </c>
      <c r="N213" s="1"/>
      <c r="O213" s="1"/>
      <c r="P213" s="59" t="str">
        <f>IF(OR(O213="",O213="REL"),"",3.6*200/O213)</f>
        <v/>
      </c>
      <c r="Q213" s="1"/>
      <c r="R213" s="1"/>
      <c r="S213" s="59" t="str">
        <f>IF(OR(R213="",R213="REL"),"",3.6*200/R213)</f>
        <v/>
      </c>
    </row>
    <row r="214" spans="1:19" x14ac:dyDescent="0.3">
      <c r="A214" s="1" t="s">
        <v>844</v>
      </c>
      <c r="B214" s="1">
        <v>2023</v>
      </c>
      <c r="C214" s="2">
        <v>45001</v>
      </c>
      <c r="D214" s="1" t="s">
        <v>72</v>
      </c>
      <c r="E214" s="1" t="s">
        <v>200</v>
      </c>
      <c r="F214" s="1">
        <v>4</v>
      </c>
      <c r="G214" s="1" t="s">
        <v>37</v>
      </c>
      <c r="H214" s="1" t="s">
        <v>38</v>
      </c>
      <c r="I214" s="1">
        <f>(C214-VLOOKUP(G214,Riders!$A$2:$C$213,2,FALSE))/365</f>
        <v>17.934246575342467</v>
      </c>
      <c r="J214" s="1">
        <v>9</v>
      </c>
      <c r="K214" s="1">
        <v>1</v>
      </c>
      <c r="L214" s="1">
        <v>11.381</v>
      </c>
      <c r="M214" s="59">
        <f>IF(OR(L214="",L214="REL"),"",3.6*200/L214)</f>
        <v>63.263333626219136</v>
      </c>
      <c r="N214" s="1"/>
      <c r="O214" s="1"/>
      <c r="P214" s="59" t="str">
        <f>IF(OR(O214="",O214="REL"),"",3.6*200/O214)</f>
        <v/>
      </c>
      <c r="Q214" s="1"/>
      <c r="R214" s="1"/>
      <c r="S214" s="59" t="str">
        <f>IF(OR(R214="",R214="REL"),"",3.6*200/R214)</f>
        <v/>
      </c>
    </row>
    <row r="215" spans="1:19" x14ac:dyDescent="0.3">
      <c r="A215" s="1" t="s">
        <v>844</v>
      </c>
      <c r="B215" s="1">
        <v>2023</v>
      </c>
      <c r="C215" s="2">
        <v>45001</v>
      </c>
      <c r="D215" s="1" t="s">
        <v>72</v>
      </c>
      <c r="E215" s="1" t="s">
        <v>200</v>
      </c>
      <c r="F215" s="1">
        <v>4</v>
      </c>
      <c r="G215" s="1" t="s">
        <v>54</v>
      </c>
      <c r="H215" s="1" t="s">
        <v>44</v>
      </c>
      <c r="I215" s="1">
        <f>(C215-VLOOKUP(G215,Riders!$A$2:$C$213,2,FALSE))/365</f>
        <v>25.728767123287671</v>
      </c>
      <c r="J215" s="1">
        <v>25</v>
      </c>
      <c r="K215" s="1">
        <v>2</v>
      </c>
      <c r="L215" s="1">
        <v>11.449</v>
      </c>
      <c r="M215" s="59">
        <f>IF(OR(L215="",L215="REL"),"",3.6*200/L215)</f>
        <v>62.88758843567124</v>
      </c>
      <c r="N215" s="1"/>
      <c r="O215" s="1"/>
      <c r="P215" s="59" t="str">
        <f>IF(OR(O215="",O215="REL"),"",3.6*200/O215)</f>
        <v/>
      </c>
      <c r="Q215" s="1"/>
      <c r="R215" s="1"/>
      <c r="S215" s="59" t="str">
        <f>IF(OR(R215="",R215="REL"),"",3.6*200/R215)</f>
        <v/>
      </c>
    </row>
    <row r="216" spans="1:19" x14ac:dyDescent="0.3">
      <c r="A216" s="1" t="s">
        <v>844</v>
      </c>
      <c r="B216" s="1">
        <v>2023</v>
      </c>
      <c r="C216" s="2">
        <v>45001</v>
      </c>
      <c r="D216" s="1" t="s">
        <v>72</v>
      </c>
      <c r="E216" s="1" t="s">
        <v>200</v>
      </c>
      <c r="F216" s="1">
        <v>5</v>
      </c>
      <c r="G216" s="1" t="s">
        <v>28</v>
      </c>
      <c r="H216" s="1" t="s">
        <v>29</v>
      </c>
      <c r="I216" s="1">
        <f>(C216-VLOOKUP(G216,Riders!$A$2:$C$213,2,FALSE))/365</f>
        <v>23.221917808219178</v>
      </c>
      <c r="J216" s="1">
        <v>8</v>
      </c>
      <c r="K216" s="1">
        <v>1</v>
      </c>
      <c r="L216" s="1">
        <v>11.401999999999999</v>
      </c>
      <c r="M216" s="59">
        <f>IF(OR(L216="",L216="REL"),"",3.6*200/L216)</f>
        <v>63.146816348009125</v>
      </c>
      <c r="N216" s="1"/>
      <c r="O216" s="1"/>
      <c r="P216" s="59" t="str">
        <f>IF(OR(O216="",O216="REL"),"",3.6*200/O216)</f>
        <v/>
      </c>
      <c r="Q216" s="1"/>
      <c r="R216" s="1"/>
      <c r="S216" s="59" t="str">
        <f>IF(OR(R216="",R216="REL"),"",3.6*200/R216)</f>
        <v/>
      </c>
    </row>
    <row r="217" spans="1:19" x14ac:dyDescent="0.3">
      <c r="A217" s="1" t="s">
        <v>844</v>
      </c>
      <c r="B217" s="1">
        <v>2023</v>
      </c>
      <c r="C217" s="2">
        <v>45001</v>
      </c>
      <c r="D217" s="1" t="s">
        <v>72</v>
      </c>
      <c r="E217" s="1" t="s">
        <v>200</v>
      </c>
      <c r="F217" s="1">
        <v>5</v>
      </c>
      <c r="G217" s="1" t="s">
        <v>46</v>
      </c>
      <c r="H217" s="1" t="s">
        <v>47</v>
      </c>
      <c r="I217" s="1">
        <f>(C217-VLOOKUP(G217,Riders!$A$2:$C$213,2,FALSE))/365</f>
        <v>22.747945205479454</v>
      </c>
      <c r="J217" s="1">
        <v>24</v>
      </c>
      <c r="K217" s="1">
        <v>2</v>
      </c>
      <c r="L217" s="1">
        <v>11.479999999999999</v>
      </c>
      <c r="M217" s="59">
        <f>IF(OR(L217="",L217="REL"),"",3.6*200/L217)</f>
        <v>62.717770034843213</v>
      </c>
      <c r="N217" s="1"/>
      <c r="O217" s="1"/>
      <c r="P217" s="59" t="str">
        <f>IF(OR(O217="",O217="REL"),"",3.6*200/O217)</f>
        <v/>
      </c>
      <c r="Q217" s="1"/>
      <c r="R217" s="1"/>
      <c r="S217" s="59" t="str">
        <f>IF(OR(R217="",R217="REL"),"",3.6*200/R217)</f>
        <v/>
      </c>
    </row>
    <row r="218" spans="1:19" x14ac:dyDescent="0.3">
      <c r="A218" s="1" t="s">
        <v>844</v>
      </c>
      <c r="B218" s="1">
        <v>2023</v>
      </c>
      <c r="C218" s="2">
        <v>45001</v>
      </c>
      <c r="D218" s="1" t="s">
        <v>72</v>
      </c>
      <c r="E218" s="1" t="s">
        <v>200</v>
      </c>
      <c r="F218" s="1">
        <v>6</v>
      </c>
      <c r="G218" s="1" t="s">
        <v>20</v>
      </c>
      <c r="H218" s="1" t="s">
        <v>21</v>
      </c>
      <c r="I218" s="1">
        <f>(C218-VLOOKUP(G218,Riders!$A$2:$C$213,2,FALSE))/365</f>
        <v>27.610958904109587</v>
      </c>
      <c r="J218" s="1">
        <v>10</v>
      </c>
      <c r="K218" s="1">
        <v>1</v>
      </c>
      <c r="L218" s="1">
        <v>11.71</v>
      </c>
      <c r="M218" s="59">
        <f>IF(OR(L218="",L218="REL"),"",3.6*200/L218)</f>
        <v>61.485909479077705</v>
      </c>
      <c r="N218" s="1"/>
      <c r="O218" s="1"/>
      <c r="P218" s="59" t="str">
        <f>IF(OR(O218="",O218="REL"),"",3.6*200/O218)</f>
        <v/>
      </c>
      <c r="Q218" s="1"/>
      <c r="R218" s="1"/>
      <c r="S218" s="59" t="str">
        <f>IF(OR(R218="",R218="REL"),"",3.6*200/R218)</f>
        <v/>
      </c>
    </row>
    <row r="219" spans="1:19" x14ac:dyDescent="0.3">
      <c r="A219" s="1" t="s">
        <v>844</v>
      </c>
      <c r="B219" s="1">
        <v>2023</v>
      </c>
      <c r="C219" s="2">
        <v>45001</v>
      </c>
      <c r="D219" s="1" t="s">
        <v>72</v>
      </c>
      <c r="E219" s="1" t="s">
        <v>200</v>
      </c>
      <c r="F219" s="1">
        <v>6</v>
      </c>
      <c r="G219" s="1" t="s">
        <v>95</v>
      </c>
      <c r="H219" s="1" t="s">
        <v>19</v>
      </c>
      <c r="I219" s="1">
        <f>(C219-VLOOKUP(G219,Riders!$A$2:$C$213,2,FALSE))/365</f>
        <v>23.528767123287672</v>
      </c>
      <c r="J219" s="1">
        <v>23</v>
      </c>
      <c r="K219" s="1">
        <v>2</v>
      </c>
      <c r="L219" s="1">
        <v>11.726000000000001</v>
      </c>
      <c r="M219" s="59">
        <f>IF(OR(L219="",L219="REL"),"",3.6*200/L219)</f>
        <v>61.402012621524811</v>
      </c>
      <c r="N219" s="1"/>
      <c r="O219" s="1"/>
      <c r="P219" s="59" t="str">
        <f>IF(OR(O219="",O219="REL"),"",3.6*200/O219)</f>
        <v/>
      </c>
      <c r="Q219" s="1"/>
      <c r="R219" s="1"/>
      <c r="S219" s="59" t="str">
        <f>IF(OR(R219="",R219="REL"),"",3.6*200/R219)</f>
        <v/>
      </c>
    </row>
    <row r="220" spans="1:19" x14ac:dyDescent="0.3">
      <c r="A220" s="1" t="s">
        <v>844</v>
      </c>
      <c r="B220" s="1">
        <v>2023</v>
      </c>
      <c r="C220" s="2">
        <v>45001</v>
      </c>
      <c r="D220" s="1" t="s">
        <v>72</v>
      </c>
      <c r="E220" s="1" t="s">
        <v>200</v>
      </c>
      <c r="F220" s="1">
        <v>7</v>
      </c>
      <c r="G220" s="1" t="s">
        <v>42</v>
      </c>
      <c r="H220" s="1" t="s">
        <v>97</v>
      </c>
      <c r="I220" s="1">
        <f>(C220-VLOOKUP(G220,Riders!$A$2:$C$213,2,FALSE))/365</f>
        <v>24.287671232876711</v>
      </c>
      <c r="J220" s="1">
        <v>11</v>
      </c>
      <c r="K220" s="1">
        <v>1</v>
      </c>
      <c r="L220" s="1">
        <v>11.981999999999999</v>
      </c>
      <c r="M220" s="59">
        <f>IF(OR(L220="",L220="REL"),"",3.6*200/L220)</f>
        <v>60.090135202804213</v>
      </c>
      <c r="N220" s="1"/>
      <c r="O220" s="1"/>
      <c r="P220" s="59" t="str">
        <f>IF(OR(O220="",O220="REL"),"",3.6*200/O220)</f>
        <v/>
      </c>
      <c r="Q220" s="1"/>
      <c r="R220" s="1"/>
      <c r="S220" s="59" t="str">
        <f>IF(OR(R220="",R220="REL"),"",3.6*200/R220)</f>
        <v/>
      </c>
    </row>
    <row r="221" spans="1:19" x14ac:dyDescent="0.3">
      <c r="A221" s="1" t="s">
        <v>844</v>
      </c>
      <c r="B221" s="1">
        <v>2023</v>
      </c>
      <c r="C221" s="2">
        <v>45001</v>
      </c>
      <c r="D221" s="1" t="s">
        <v>72</v>
      </c>
      <c r="E221" s="1" t="s">
        <v>200</v>
      </c>
      <c r="F221" s="1">
        <v>7</v>
      </c>
      <c r="G221" s="1" t="s">
        <v>107</v>
      </c>
      <c r="H221" s="1" t="s">
        <v>59</v>
      </c>
      <c r="I221" s="1">
        <f>(C221-VLOOKUP(G221,Riders!$A$2:$C$213,2,FALSE))/365</f>
        <v>19.523287671232875</v>
      </c>
      <c r="J221" s="1">
        <v>22</v>
      </c>
      <c r="K221" s="1">
        <v>2</v>
      </c>
      <c r="L221" s="1">
        <v>12.067</v>
      </c>
      <c r="M221" s="59">
        <f>IF(OR(L221="",L221="REL"),"",3.6*200/L221)</f>
        <v>59.666860031490842</v>
      </c>
      <c r="N221" s="1"/>
      <c r="O221" s="1"/>
      <c r="P221" s="59" t="str">
        <f>IF(OR(O221="",O221="REL"),"",3.6*200/O221)</f>
        <v/>
      </c>
      <c r="Q221" s="1"/>
      <c r="R221" s="1"/>
      <c r="S221" s="59" t="str">
        <f>IF(OR(R221="",R221="REL"),"",3.6*200/R221)</f>
        <v/>
      </c>
    </row>
    <row r="222" spans="1:19" x14ac:dyDescent="0.3">
      <c r="A222" s="1" t="s">
        <v>844</v>
      </c>
      <c r="B222" s="1">
        <v>2023</v>
      </c>
      <c r="C222" s="2">
        <v>45001</v>
      </c>
      <c r="D222" s="1" t="s">
        <v>72</v>
      </c>
      <c r="E222" s="1" t="s">
        <v>200</v>
      </c>
      <c r="F222" s="1">
        <v>8</v>
      </c>
      <c r="G222" s="1" t="s">
        <v>57</v>
      </c>
      <c r="H222" s="1" t="s">
        <v>47</v>
      </c>
      <c r="I222" s="1">
        <f>(C222-VLOOKUP(G222,Riders!$A$2:$C$213,2,FALSE))/365</f>
        <v>23.12876712328767</v>
      </c>
      <c r="J222" s="1">
        <v>16</v>
      </c>
      <c r="K222" s="1">
        <v>1</v>
      </c>
      <c r="L222" s="1">
        <v>11.439</v>
      </c>
      <c r="M222" s="59">
        <f>IF(OR(L222="",L222="REL"),"",3.6*200/L222)</f>
        <v>62.942564909520065</v>
      </c>
      <c r="N222" s="1"/>
      <c r="O222" s="1"/>
      <c r="P222" s="59" t="str">
        <f>IF(OR(O222="",O222="REL"),"",3.6*200/O222)</f>
        <v/>
      </c>
      <c r="Q222" s="1"/>
      <c r="R222" s="1"/>
      <c r="S222" s="59" t="str">
        <f>IF(OR(R222="",R222="REL"),"",3.6*200/R222)</f>
        <v/>
      </c>
    </row>
    <row r="223" spans="1:19" x14ac:dyDescent="0.3">
      <c r="A223" s="1" t="s">
        <v>844</v>
      </c>
      <c r="B223" s="1">
        <v>2023</v>
      </c>
      <c r="C223" s="2">
        <v>45001</v>
      </c>
      <c r="D223" s="1" t="s">
        <v>72</v>
      </c>
      <c r="E223" s="1" t="s">
        <v>200</v>
      </c>
      <c r="F223" s="1">
        <v>8</v>
      </c>
      <c r="G223" s="1" t="s">
        <v>98</v>
      </c>
      <c r="H223" s="1" t="s">
        <v>67</v>
      </c>
      <c r="I223" s="1">
        <f>(C223-VLOOKUP(G223,Riders!$A$2:$C$213,2,FALSE))/365</f>
        <v>31.627397260273973</v>
      </c>
      <c r="J223" s="1">
        <v>17</v>
      </c>
      <c r="K223" s="1">
        <v>2</v>
      </c>
      <c r="L223" s="1">
        <v>11.609</v>
      </c>
      <c r="M223" s="59">
        <f>IF(OR(L223="",L223="REL"),"",3.6*200/L223)</f>
        <v>62.020845895425964</v>
      </c>
      <c r="N223" s="1"/>
      <c r="O223" s="1"/>
      <c r="P223" s="59" t="str">
        <f>IF(OR(O223="",O223="REL"),"",3.6*200/O223)</f>
        <v/>
      </c>
      <c r="Q223" s="1"/>
      <c r="R223" s="1"/>
      <c r="S223" s="59" t="str">
        <f>IF(OR(R223="",R223="REL"),"",3.6*200/R223)</f>
        <v/>
      </c>
    </row>
    <row r="224" spans="1:19" x14ac:dyDescent="0.3">
      <c r="A224" s="1" t="s">
        <v>844</v>
      </c>
      <c r="B224" s="1">
        <v>2023</v>
      </c>
      <c r="C224" s="2">
        <v>45001</v>
      </c>
      <c r="D224" s="1" t="s">
        <v>72</v>
      </c>
      <c r="E224" s="1" t="s">
        <v>200</v>
      </c>
      <c r="F224" s="1">
        <v>9</v>
      </c>
      <c r="G224" s="1" t="s">
        <v>43</v>
      </c>
      <c r="H224" s="1" t="s">
        <v>44</v>
      </c>
      <c r="I224" s="1">
        <f>(C224-VLOOKUP(G224,Riders!$A$2:$C$213,2,FALSE))/365</f>
        <v>30.323287671232876</v>
      </c>
      <c r="J224" s="1">
        <v>15</v>
      </c>
      <c r="K224" s="1">
        <v>1</v>
      </c>
      <c r="L224" s="1">
        <v>11.472</v>
      </c>
      <c r="M224" s="59">
        <f>IF(OR(L224="",L224="REL"),"",3.6*200/L224)</f>
        <v>62.761506276150634</v>
      </c>
      <c r="N224" s="1"/>
      <c r="O224" s="1"/>
      <c r="P224" s="59" t="str">
        <f>IF(OR(O224="",O224="REL"),"",3.6*200/O224)</f>
        <v/>
      </c>
      <c r="Q224" s="1"/>
      <c r="R224" s="1"/>
      <c r="S224" s="59" t="str">
        <f>IF(OR(R224="",R224="REL"),"",3.6*200/R224)</f>
        <v/>
      </c>
    </row>
    <row r="225" spans="1:19" x14ac:dyDescent="0.3">
      <c r="A225" s="1" t="s">
        <v>844</v>
      </c>
      <c r="B225" s="1">
        <v>2023</v>
      </c>
      <c r="C225" s="2">
        <v>45001</v>
      </c>
      <c r="D225" s="1" t="s">
        <v>72</v>
      </c>
      <c r="E225" s="1" t="s">
        <v>200</v>
      </c>
      <c r="F225" s="1">
        <v>9</v>
      </c>
      <c r="G225" s="1" t="s">
        <v>80</v>
      </c>
      <c r="H225" s="1" t="s">
        <v>17</v>
      </c>
      <c r="I225" s="1">
        <f>(C225-VLOOKUP(G225,Riders!$A$2:$C$213,2,FALSE))/365</f>
        <v>21.101369863013698</v>
      </c>
      <c r="J225" s="1">
        <v>18</v>
      </c>
      <c r="K225" s="1">
        <v>2</v>
      </c>
      <c r="L225" s="1">
        <v>11.49</v>
      </c>
      <c r="M225" s="59">
        <f>IF(OR(L225="",L225="REL"),"",3.6*200/L225)</f>
        <v>62.663185378590079</v>
      </c>
      <c r="N225" s="1"/>
      <c r="O225" s="1"/>
      <c r="P225" s="59" t="str">
        <f>IF(OR(O225="",O225="REL"),"",3.6*200/O225)</f>
        <v/>
      </c>
      <c r="Q225" s="1"/>
      <c r="R225" s="1"/>
      <c r="S225" s="59" t="str">
        <f>IF(OR(R225="",R225="REL"),"",3.6*200/R225)</f>
        <v/>
      </c>
    </row>
    <row r="226" spans="1:19" x14ac:dyDescent="0.3">
      <c r="A226" s="1" t="s">
        <v>844</v>
      </c>
      <c r="B226" s="1">
        <v>2023</v>
      </c>
      <c r="C226" s="2">
        <v>45001</v>
      </c>
      <c r="D226" s="1" t="s">
        <v>72</v>
      </c>
      <c r="E226" s="1" t="s">
        <v>200</v>
      </c>
      <c r="F226" s="1">
        <v>10</v>
      </c>
      <c r="G226" s="1" t="s">
        <v>382</v>
      </c>
      <c r="H226" s="1" t="s">
        <v>15</v>
      </c>
      <c r="I226" s="1">
        <f>(C226-VLOOKUP(G226,Riders!$A$2:$C$213,2,FALSE))/365</f>
        <v>22.046575342465754</v>
      </c>
      <c r="J226" s="1">
        <v>12</v>
      </c>
      <c r="K226" s="1">
        <v>1</v>
      </c>
      <c r="L226" s="1">
        <v>11.435</v>
      </c>
      <c r="M226" s="59">
        <f>IF(OR(L226="",L226="REL"),"",3.6*200/L226)</f>
        <v>62.964582422387402</v>
      </c>
      <c r="N226" s="1"/>
      <c r="O226" s="1"/>
      <c r="P226" s="59" t="str">
        <f>IF(OR(O226="",O226="REL"),"",3.6*200/O226)</f>
        <v/>
      </c>
      <c r="Q226" s="1"/>
      <c r="R226" s="1"/>
      <c r="S226" s="59" t="str">
        <f>IF(OR(R226="",R226="REL"),"",3.6*200/R226)</f>
        <v/>
      </c>
    </row>
    <row r="227" spans="1:19" x14ac:dyDescent="0.3">
      <c r="A227" s="1" t="s">
        <v>844</v>
      </c>
      <c r="B227" s="1">
        <v>2023</v>
      </c>
      <c r="C227" s="2">
        <v>45001</v>
      </c>
      <c r="D227" s="1" t="s">
        <v>72</v>
      </c>
      <c r="E227" s="1" t="s">
        <v>200</v>
      </c>
      <c r="F227" s="1">
        <v>10</v>
      </c>
      <c r="G227" s="1" t="s">
        <v>846</v>
      </c>
      <c r="H227" s="1" t="s">
        <v>120</v>
      </c>
      <c r="I227" s="1">
        <f>(C227-VLOOKUP(G227,Riders!$A$2:$C$213,2,FALSE))/365</f>
        <v>27.032876712328768</v>
      </c>
      <c r="J227" s="1">
        <v>21</v>
      </c>
      <c r="K227" s="1">
        <v>2</v>
      </c>
      <c r="L227" s="1">
        <v>11.584</v>
      </c>
      <c r="M227" s="59">
        <f>IF(OR(L227="",L227="REL"),"",3.6*200/L227)</f>
        <v>62.15469613259669</v>
      </c>
      <c r="N227" s="1"/>
      <c r="O227" s="1"/>
      <c r="P227" s="59" t="str">
        <f>IF(OR(O227="",O227="REL"),"",3.6*200/O227)</f>
        <v/>
      </c>
      <c r="Q227" s="1"/>
      <c r="R227" s="1"/>
      <c r="S227" s="59" t="str">
        <f>IF(OR(R227="",R227="REL"),"",3.6*200/R227)</f>
        <v/>
      </c>
    </row>
    <row r="228" spans="1:19" x14ac:dyDescent="0.3">
      <c r="A228" s="1" t="s">
        <v>844</v>
      </c>
      <c r="B228" s="1">
        <v>2023</v>
      </c>
      <c r="C228" s="2">
        <v>45001</v>
      </c>
      <c r="D228" s="1" t="s">
        <v>72</v>
      </c>
      <c r="E228" s="1" t="s">
        <v>200</v>
      </c>
      <c r="F228" s="1">
        <v>11</v>
      </c>
      <c r="G228" s="1" t="s">
        <v>626</v>
      </c>
      <c r="H228" s="1" t="s">
        <v>38</v>
      </c>
      <c r="I228" s="1">
        <f>(C228-VLOOKUP(G228,Riders!$A$2:$C$213,2,FALSE))/365</f>
        <v>26.663013698630138</v>
      </c>
      <c r="J228" s="1">
        <v>14</v>
      </c>
      <c r="K228" s="1">
        <v>1</v>
      </c>
      <c r="L228" s="1">
        <v>11.49</v>
      </c>
      <c r="M228" s="59">
        <f>IF(OR(L228="",L228="REL"),"",3.6*200/L228)</f>
        <v>62.663185378590079</v>
      </c>
      <c r="N228" s="1"/>
      <c r="O228" s="1"/>
      <c r="P228" s="59" t="str">
        <f>IF(OR(O228="",O228="REL"),"",3.6*200/O228)</f>
        <v/>
      </c>
      <c r="Q228" s="1"/>
      <c r="R228" s="1"/>
      <c r="S228" s="59" t="str">
        <f>IF(OR(R228="",R228="REL"),"",3.6*200/R228)</f>
        <v/>
      </c>
    </row>
    <row r="229" spans="1:19" x14ac:dyDescent="0.3">
      <c r="A229" s="1" t="s">
        <v>844</v>
      </c>
      <c r="B229" s="1">
        <v>2023</v>
      </c>
      <c r="C229" s="2">
        <v>45001</v>
      </c>
      <c r="D229" s="1" t="s">
        <v>72</v>
      </c>
      <c r="E229" s="1" t="s">
        <v>200</v>
      </c>
      <c r="F229" s="1">
        <v>11</v>
      </c>
      <c r="G229" s="1" t="s">
        <v>45</v>
      </c>
      <c r="H229" s="1" t="s">
        <v>40</v>
      </c>
      <c r="I229" s="1">
        <f>(C229-VLOOKUP(G229,Riders!$A$2:$C$213,2,FALSE))/365</f>
        <v>32.063013698630137</v>
      </c>
      <c r="J229" s="1">
        <v>19</v>
      </c>
      <c r="K229" s="1">
        <v>2</v>
      </c>
      <c r="L229" s="1">
        <v>11.555</v>
      </c>
      <c r="M229" s="59">
        <f>IF(OR(L229="",L229="REL"),"",3.6*200/L229)</f>
        <v>62.310688013846821</v>
      </c>
      <c r="N229" s="1"/>
      <c r="O229" s="1"/>
      <c r="P229" s="59" t="str">
        <f>IF(OR(O229="",O229="REL"),"",3.6*200/O229)</f>
        <v/>
      </c>
      <c r="Q229" s="1"/>
      <c r="R229" s="1"/>
      <c r="S229" s="59" t="str">
        <f>IF(OR(R229="",R229="REL"),"",3.6*200/R229)</f>
        <v/>
      </c>
    </row>
    <row r="230" spans="1:19" x14ac:dyDescent="0.3">
      <c r="A230" s="1" t="s">
        <v>844</v>
      </c>
      <c r="B230" s="1">
        <v>2023</v>
      </c>
      <c r="C230" s="2">
        <v>45001</v>
      </c>
      <c r="D230" s="1" t="s">
        <v>72</v>
      </c>
      <c r="E230" s="1" t="s">
        <v>200</v>
      </c>
      <c r="F230" s="1">
        <v>12</v>
      </c>
      <c r="G230" s="1" t="s">
        <v>50</v>
      </c>
      <c r="H230" s="1" t="s">
        <v>51</v>
      </c>
      <c r="I230" s="1">
        <f>(C230-VLOOKUP(G230,Riders!$A$2:$C$213,2,FALSE))/365</f>
        <v>26.443835616438356</v>
      </c>
      <c r="J230" s="1">
        <v>13</v>
      </c>
      <c r="K230" s="1">
        <v>1</v>
      </c>
      <c r="L230" s="1">
        <v>11.504</v>
      </c>
      <c r="M230" s="59">
        <f>IF(OR(L230="",L230="REL"),"",3.6*200/L230)</f>
        <v>62.586926286509041</v>
      </c>
      <c r="N230" s="1"/>
      <c r="O230" s="1"/>
      <c r="P230" s="59" t="str">
        <f>IF(OR(O230="",O230="REL"),"",3.6*200/O230)</f>
        <v/>
      </c>
      <c r="Q230" s="1"/>
      <c r="R230" s="1"/>
      <c r="S230" s="59" t="str">
        <f>IF(OR(R230="",R230="REL"),"",3.6*200/R230)</f>
        <v/>
      </c>
    </row>
    <row r="231" spans="1:19" x14ac:dyDescent="0.3">
      <c r="A231" s="1" t="s">
        <v>844</v>
      </c>
      <c r="B231" s="1">
        <v>2023</v>
      </c>
      <c r="C231" s="2">
        <v>45001</v>
      </c>
      <c r="D231" s="1" t="s">
        <v>72</v>
      </c>
      <c r="E231" s="1" t="s">
        <v>200</v>
      </c>
      <c r="F231" s="1">
        <v>12</v>
      </c>
      <c r="G231" s="1" t="s">
        <v>113</v>
      </c>
      <c r="H231" s="1" t="s">
        <v>31</v>
      </c>
      <c r="I231" s="1">
        <f>(C231-VLOOKUP(G231,Riders!$A$2:$C$213,2,FALSE))/365</f>
        <v>19.838356164383562</v>
      </c>
      <c r="J231" s="1">
        <v>20</v>
      </c>
      <c r="K231" s="1">
        <v>2</v>
      </c>
      <c r="L231" s="1">
        <v>11.565999999999999</v>
      </c>
      <c r="M231" s="59">
        <f>IF(OR(L231="",L231="REL"),"",3.6*200/L231)</f>
        <v>62.251426595192811</v>
      </c>
      <c r="N231" s="1"/>
      <c r="O231" s="1"/>
      <c r="P231" s="59" t="str">
        <f>IF(OR(O231="",O231="REL"),"",3.6*200/O231)</f>
        <v/>
      </c>
      <c r="Q231" s="1"/>
      <c r="R231" s="1"/>
      <c r="S231" s="59" t="str">
        <f>IF(OR(R231="",R231="REL"),"",3.6*200/R231)</f>
        <v/>
      </c>
    </row>
    <row r="232" spans="1:19" x14ac:dyDescent="0.3">
      <c r="A232" s="1" t="s">
        <v>844</v>
      </c>
      <c r="B232" s="1">
        <v>2023</v>
      </c>
      <c r="C232" s="2">
        <v>45001</v>
      </c>
      <c r="D232" s="1" t="s">
        <v>72</v>
      </c>
      <c r="E232" s="1" t="s">
        <v>201</v>
      </c>
      <c r="F232" s="1">
        <v>1</v>
      </c>
      <c r="G232" s="1" t="s">
        <v>52</v>
      </c>
      <c r="H232" s="1" t="s">
        <v>53</v>
      </c>
      <c r="I232" s="1">
        <f>(C232-VLOOKUP(G232,Riders!$A$2:$C$213,2,FALSE))/365</f>
        <v>26.016438356164382</v>
      </c>
      <c r="J232" s="1">
        <v>4</v>
      </c>
      <c r="K232" s="1">
        <v>1</v>
      </c>
      <c r="L232" s="1">
        <v>11.61</v>
      </c>
      <c r="M232" s="59">
        <f>IF(OR(L232="",L232="REL"),"",3.6*200/L232)</f>
        <v>62.015503875968996</v>
      </c>
      <c r="N232" s="1"/>
      <c r="O232" s="1"/>
      <c r="P232" s="59" t="str">
        <f>IF(OR(O232="",O232="REL"),"",3.6*200/O232)</f>
        <v/>
      </c>
      <c r="Q232" s="1"/>
      <c r="R232" s="1"/>
      <c r="S232" s="59" t="str">
        <f>IF(OR(R232="",R232="REL"),"",3.6*200/R232)</f>
        <v/>
      </c>
    </row>
    <row r="233" spans="1:19" x14ac:dyDescent="0.3">
      <c r="A233" s="1" t="s">
        <v>844</v>
      </c>
      <c r="B233" s="1">
        <v>2023</v>
      </c>
      <c r="C233" s="2">
        <v>45001</v>
      </c>
      <c r="D233" s="1" t="s">
        <v>72</v>
      </c>
      <c r="E233" s="1" t="s">
        <v>201</v>
      </c>
      <c r="F233" s="1">
        <v>1</v>
      </c>
      <c r="G233" s="1" t="s">
        <v>50</v>
      </c>
      <c r="H233" s="1" t="s">
        <v>51</v>
      </c>
      <c r="I233" s="1">
        <f>(C233-VLOOKUP(G233,Riders!$A$2:$C$213,2,FALSE))/365</f>
        <v>26.443835616438356</v>
      </c>
      <c r="J233" s="1">
        <v>13</v>
      </c>
      <c r="K233" s="1">
        <v>2</v>
      </c>
      <c r="L233" s="1">
        <v>11.661</v>
      </c>
      <c r="M233" s="59">
        <f>IF(OR(L233="",L233="REL"),"",3.6*200/L233)</f>
        <v>61.744275791098538</v>
      </c>
      <c r="N233" s="1"/>
      <c r="O233" s="1"/>
      <c r="P233" s="59" t="str">
        <f>IF(OR(O233="",O233="REL"),"",3.6*200/O233)</f>
        <v/>
      </c>
      <c r="Q233" s="1"/>
      <c r="R233" s="1"/>
      <c r="S233" s="59" t="str">
        <f>IF(OR(R233="",R233="REL"),"",3.6*200/R233)</f>
        <v/>
      </c>
    </row>
    <row r="234" spans="1:19" x14ac:dyDescent="0.3">
      <c r="A234" s="1" t="s">
        <v>844</v>
      </c>
      <c r="B234" s="1">
        <v>2023</v>
      </c>
      <c r="C234" s="2">
        <v>45001</v>
      </c>
      <c r="D234" s="1" t="s">
        <v>72</v>
      </c>
      <c r="E234" s="1" t="s">
        <v>201</v>
      </c>
      <c r="F234" s="1">
        <v>2</v>
      </c>
      <c r="G234" s="1" t="s">
        <v>381</v>
      </c>
      <c r="H234" s="1" t="s">
        <v>25</v>
      </c>
      <c r="I234" s="1">
        <f>(C234-VLOOKUP(G234,Riders!$A$2:$C$213,2,FALSE))/365</f>
        <v>20.243835616438357</v>
      </c>
      <c r="J234" s="1">
        <v>1</v>
      </c>
      <c r="K234" s="1">
        <v>1</v>
      </c>
      <c r="L234" s="1">
        <v>11.449</v>
      </c>
      <c r="M234" s="59">
        <f>IF(OR(L234="",L234="REL"),"",3.6*200/L234)</f>
        <v>62.88758843567124</v>
      </c>
      <c r="N234" s="1"/>
      <c r="O234" s="1"/>
      <c r="P234" s="59" t="str">
        <f>IF(OR(O234="",O234="REL"),"",3.6*200/O234)</f>
        <v/>
      </c>
      <c r="Q234" s="1"/>
      <c r="R234" s="1"/>
      <c r="S234" s="59" t="str">
        <f>IF(OR(R234="",R234="REL"),"",3.6*200/R234)</f>
        <v/>
      </c>
    </row>
    <row r="235" spans="1:19" x14ac:dyDescent="0.3">
      <c r="A235" s="1" t="s">
        <v>844</v>
      </c>
      <c r="B235" s="1">
        <v>2023</v>
      </c>
      <c r="C235" s="2">
        <v>45001</v>
      </c>
      <c r="D235" s="1" t="s">
        <v>72</v>
      </c>
      <c r="E235" s="1" t="s">
        <v>201</v>
      </c>
      <c r="F235" s="1">
        <v>2</v>
      </c>
      <c r="G235" s="1" t="s">
        <v>626</v>
      </c>
      <c r="H235" s="1" t="s">
        <v>38</v>
      </c>
      <c r="I235" s="1">
        <f>(C235-VLOOKUP(G235,Riders!$A$2:$C$213,2,FALSE))/365</f>
        <v>26.663013698630138</v>
      </c>
      <c r="J235" s="1">
        <v>14</v>
      </c>
      <c r="K235" s="1">
        <v>2</v>
      </c>
      <c r="L235" s="1">
        <v>12.683</v>
      </c>
      <c r="M235" s="59">
        <f>IF(OR(L235="",L235="REL"),"",3.6*200/L235)</f>
        <v>56.76890325632737</v>
      </c>
      <c r="N235" s="1"/>
      <c r="O235" s="1"/>
      <c r="P235" s="59" t="str">
        <f>IF(OR(O235="",O235="REL"),"",3.6*200/O235)</f>
        <v/>
      </c>
      <c r="Q235" s="1"/>
      <c r="R235" s="1"/>
      <c r="S235" s="59" t="str">
        <f>IF(OR(R235="",R235="REL"),"",3.6*200/R235)</f>
        <v/>
      </c>
    </row>
    <row r="236" spans="1:19" x14ac:dyDescent="0.3">
      <c r="A236" s="1" t="s">
        <v>844</v>
      </c>
      <c r="B236" s="1">
        <v>2023</v>
      </c>
      <c r="C236" s="2">
        <v>45001</v>
      </c>
      <c r="D236" s="1" t="s">
        <v>72</v>
      </c>
      <c r="E236" s="1" t="s">
        <v>201</v>
      </c>
      <c r="F236" s="1">
        <v>3</v>
      </c>
      <c r="G236" s="1" t="s">
        <v>32</v>
      </c>
      <c r="H236" s="1" t="s">
        <v>17</v>
      </c>
      <c r="I236" s="1">
        <f>(C236-VLOOKUP(G236,Riders!$A$2:$C$213,2,FALSE))/365</f>
        <v>20.641095890410959</v>
      </c>
      <c r="J236" s="1">
        <v>5</v>
      </c>
      <c r="K236" s="1">
        <v>1</v>
      </c>
      <c r="L236" s="1">
        <v>11.472</v>
      </c>
      <c r="M236" s="59">
        <f>IF(OR(L236="",L236="REL"),"",3.6*200/L236)</f>
        <v>62.761506276150634</v>
      </c>
      <c r="N236" s="1"/>
      <c r="O236" s="1"/>
      <c r="P236" s="59" t="str">
        <f>IF(OR(O236="",O236="REL"),"",3.6*200/O236)</f>
        <v/>
      </c>
      <c r="Q236" s="1"/>
      <c r="R236" s="1"/>
      <c r="S236" s="59" t="str">
        <f>IF(OR(R236="",R236="REL"),"",3.6*200/R236)</f>
        <v/>
      </c>
    </row>
    <row r="237" spans="1:19" x14ac:dyDescent="0.3">
      <c r="A237" s="1" t="s">
        <v>844</v>
      </c>
      <c r="B237" s="1">
        <v>2023</v>
      </c>
      <c r="C237" s="2">
        <v>45001</v>
      </c>
      <c r="D237" s="1" t="s">
        <v>72</v>
      </c>
      <c r="E237" s="1" t="s">
        <v>201</v>
      </c>
      <c r="F237" s="1">
        <v>3</v>
      </c>
      <c r="G237" s="1" t="s">
        <v>382</v>
      </c>
      <c r="H237" s="1" t="s">
        <v>15</v>
      </c>
      <c r="I237" s="1">
        <f>(C237-VLOOKUP(G237,Riders!$A$2:$C$213,2,FALSE))/365</f>
        <v>22.046575342465754</v>
      </c>
      <c r="J237" s="1">
        <v>12</v>
      </c>
      <c r="K237" s="1">
        <v>2</v>
      </c>
      <c r="L237" s="1">
        <v>11.504</v>
      </c>
      <c r="M237" s="59">
        <f>IF(OR(L237="",L237="REL"),"",3.6*200/L237)</f>
        <v>62.586926286509041</v>
      </c>
      <c r="N237" s="1"/>
      <c r="O237" s="1"/>
      <c r="P237" s="59" t="str">
        <f>IF(OR(O237="",O237="REL"),"",3.6*200/O237)</f>
        <v/>
      </c>
      <c r="Q237" s="1"/>
      <c r="R237" s="1"/>
      <c r="S237" s="59" t="str">
        <f>IF(OR(R237="",R237="REL"),"",3.6*200/R237)</f>
        <v/>
      </c>
    </row>
    <row r="238" spans="1:19" x14ac:dyDescent="0.3">
      <c r="A238" s="1" t="s">
        <v>844</v>
      </c>
      <c r="B238" s="1">
        <v>2023</v>
      </c>
      <c r="C238" s="2">
        <v>45001</v>
      </c>
      <c r="D238" s="1" t="s">
        <v>72</v>
      </c>
      <c r="E238" s="1" t="s">
        <v>201</v>
      </c>
      <c r="F238" s="1">
        <v>4</v>
      </c>
      <c r="G238" s="1" t="s">
        <v>24</v>
      </c>
      <c r="H238" s="1" t="s">
        <v>25</v>
      </c>
      <c r="I238" s="1">
        <f>(C238-VLOOKUP(G238,Riders!$A$2:$C$213,2,FALSE))/365</f>
        <v>24.545205479452054</v>
      </c>
      <c r="J238" s="1">
        <v>2</v>
      </c>
      <c r="K238" s="1">
        <v>1</v>
      </c>
      <c r="L238" s="1">
        <v>11.457000000000001</v>
      </c>
      <c r="M238" s="59">
        <f>IF(OR(L238="",L238="REL"),"",3.6*200/L238)</f>
        <v>62.843676355066769</v>
      </c>
      <c r="N238" s="1"/>
      <c r="O238" s="1"/>
      <c r="P238" s="59" t="str">
        <f>IF(OR(O238="",O238="REL"),"",3.6*200/O238)</f>
        <v/>
      </c>
      <c r="Q238" s="1"/>
      <c r="R238" s="1"/>
      <c r="S238" s="59" t="str">
        <f>IF(OR(R238="",R238="REL"),"",3.6*200/R238)</f>
        <v/>
      </c>
    </row>
    <row r="239" spans="1:19" x14ac:dyDescent="0.3">
      <c r="A239" s="1" t="s">
        <v>844</v>
      </c>
      <c r="B239" s="1">
        <v>2023</v>
      </c>
      <c r="C239" s="2">
        <v>45001</v>
      </c>
      <c r="D239" s="1" t="s">
        <v>72</v>
      </c>
      <c r="E239" s="1" t="s">
        <v>201</v>
      </c>
      <c r="F239" s="1">
        <v>4</v>
      </c>
      <c r="G239" s="1" t="s">
        <v>43</v>
      </c>
      <c r="H239" s="1" t="s">
        <v>44</v>
      </c>
      <c r="I239" s="1">
        <f>(C239-VLOOKUP(G239,Riders!$A$2:$C$213,2,FALSE))/365</f>
        <v>30.323287671232876</v>
      </c>
      <c r="J239" s="1">
        <v>15</v>
      </c>
      <c r="K239" s="1">
        <v>2</v>
      </c>
      <c r="L239" s="1">
        <v>11.519</v>
      </c>
      <c r="M239" s="59">
        <f>IF(OR(L239="",L239="REL"),"",3.6*200/L239)</f>
        <v>62.505425818213389</v>
      </c>
      <c r="N239" s="1"/>
      <c r="O239" s="1"/>
      <c r="P239" s="59" t="str">
        <f>IF(OR(O239="",O239="REL"),"",3.6*200/O239)</f>
        <v/>
      </c>
      <c r="Q239" s="1"/>
      <c r="R239" s="1"/>
      <c r="S239" s="59" t="str">
        <f>IF(OR(R239="",R239="REL"),"",3.6*200/R239)</f>
        <v/>
      </c>
    </row>
    <row r="240" spans="1:19" x14ac:dyDescent="0.3">
      <c r="A240" s="1" t="s">
        <v>844</v>
      </c>
      <c r="B240" s="1">
        <v>2023</v>
      </c>
      <c r="C240" s="2">
        <v>45001</v>
      </c>
      <c r="D240" s="1" t="s">
        <v>72</v>
      </c>
      <c r="E240" s="1" t="s">
        <v>201</v>
      </c>
      <c r="F240" s="1">
        <v>5</v>
      </c>
      <c r="G240" s="1" t="s">
        <v>39</v>
      </c>
      <c r="H240" s="1" t="s">
        <v>40</v>
      </c>
      <c r="I240" s="1">
        <f>(C240-VLOOKUP(G240,Riders!$A$2:$C$213,2,FALSE))/365</f>
        <v>28.597260273972601</v>
      </c>
      <c r="J240" s="1">
        <v>6</v>
      </c>
      <c r="K240" s="1">
        <v>1</v>
      </c>
      <c r="L240" s="1">
        <v>11.46</v>
      </c>
      <c r="M240" s="59">
        <f>IF(OR(L240="",L240="REL"),"",3.6*200/L240)</f>
        <v>62.827225130890049</v>
      </c>
      <c r="N240" s="1"/>
      <c r="O240" s="1"/>
      <c r="P240" s="59" t="str">
        <f>IF(OR(O240="",O240="REL"),"",3.6*200/O240)</f>
        <v/>
      </c>
      <c r="Q240" s="1"/>
      <c r="R240" s="1"/>
      <c r="S240" s="59" t="str">
        <f>IF(OR(R240="",R240="REL"),"",3.6*200/R240)</f>
        <v/>
      </c>
    </row>
    <row r="241" spans="1:19" x14ac:dyDescent="0.3">
      <c r="A241" s="1" t="s">
        <v>844</v>
      </c>
      <c r="B241" s="1">
        <v>2023</v>
      </c>
      <c r="C241" s="2">
        <v>45001</v>
      </c>
      <c r="D241" s="1" t="s">
        <v>72</v>
      </c>
      <c r="E241" s="1" t="s">
        <v>201</v>
      </c>
      <c r="F241" s="1">
        <v>5</v>
      </c>
      <c r="G241" s="1" t="s">
        <v>57</v>
      </c>
      <c r="H241" s="1" t="s">
        <v>47</v>
      </c>
      <c r="I241" s="1">
        <f>(C241-VLOOKUP(G241,Riders!$A$2:$C$213,2,FALSE))/365</f>
        <v>23.12876712328767</v>
      </c>
      <c r="J241" s="1">
        <v>16</v>
      </c>
      <c r="K241" s="1">
        <v>2</v>
      </c>
      <c r="L241" s="1">
        <v>11.47</v>
      </c>
      <c r="M241" s="59">
        <f>IF(OR(L241="",L241="REL"),"",3.6*200/L241)</f>
        <v>62.772449869224062</v>
      </c>
      <c r="N241" s="1"/>
      <c r="O241" s="1"/>
      <c r="P241" s="59" t="str">
        <f>IF(OR(O241="",O241="REL"),"",3.6*200/O241)</f>
        <v/>
      </c>
      <c r="Q241" s="1"/>
      <c r="R241" s="1"/>
      <c r="S241" s="59" t="str">
        <f>IF(OR(R241="",R241="REL"),"",3.6*200/R241)</f>
        <v/>
      </c>
    </row>
    <row r="242" spans="1:19" x14ac:dyDescent="0.3">
      <c r="A242" s="1" t="s">
        <v>844</v>
      </c>
      <c r="B242" s="1">
        <v>2023</v>
      </c>
      <c r="C242" s="2">
        <v>45001</v>
      </c>
      <c r="D242" s="1" t="s">
        <v>72</v>
      </c>
      <c r="E242" s="1" t="s">
        <v>201</v>
      </c>
      <c r="F242" s="1">
        <v>6</v>
      </c>
      <c r="G242" s="1" t="s">
        <v>23</v>
      </c>
      <c r="H242" s="1" t="s">
        <v>15</v>
      </c>
      <c r="I242" s="1">
        <f>(C242-VLOOKUP(G242,Riders!$A$2:$C$213,2,FALSE))/365</f>
        <v>25.509589041095889</v>
      </c>
      <c r="J242" s="1">
        <v>3</v>
      </c>
      <c r="K242" s="1">
        <v>1</v>
      </c>
      <c r="L242" s="1">
        <v>11.419</v>
      </c>
      <c r="M242" s="59">
        <f>IF(OR(L242="",L242="REL"),"",3.6*200/L242)</f>
        <v>63.052806725632713</v>
      </c>
      <c r="N242" s="1"/>
      <c r="O242" s="1"/>
      <c r="P242" s="59" t="str">
        <f>IF(OR(O242="",O242="REL"),"",3.6*200/O242)</f>
        <v/>
      </c>
      <c r="Q242" s="1"/>
      <c r="R242" s="1"/>
      <c r="S242" s="59" t="str">
        <f>IF(OR(R242="",R242="REL"),"",3.6*200/R242)</f>
        <v/>
      </c>
    </row>
    <row r="243" spans="1:19" x14ac:dyDescent="0.3">
      <c r="A243" s="1" t="s">
        <v>844</v>
      </c>
      <c r="B243" s="1">
        <v>2023</v>
      </c>
      <c r="C243" s="2">
        <v>45001</v>
      </c>
      <c r="D243" s="1" t="s">
        <v>72</v>
      </c>
      <c r="E243" s="1" t="s">
        <v>201</v>
      </c>
      <c r="F243" s="1">
        <v>6</v>
      </c>
      <c r="G243" s="1" t="s">
        <v>42</v>
      </c>
      <c r="H243" s="1" t="s">
        <v>97</v>
      </c>
      <c r="I243" s="1">
        <f>(C243-VLOOKUP(G243,Riders!$A$2:$C$213,2,FALSE))/365</f>
        <v>24.287671232876711</v>
      </c>
      <c r="J243" s="1">
        <v>11</v>
      </c>
      <c r="K243" s="1">
        <v>2</v>
      </c>
      <c r="L243" s="1">
        <v>11.574</v>
      </c>
      <c r="M243" s="59">
        <f>IF(OR(L243="",L243="REL"),"",3.6*200/L243)</f>
        <v>62.208398133748055</v>
      </c>
      <c r="N243" s="1"/>
      <c r="O243" s="1"/>
      <c r="P243" s="59" t="str">
        <f>IF(OR(O243="",O243="REL"),"",3.6*200/O243)</f>
        <v/>
      </c>
      <c r="Q243" s="1"/>
      <c r="R243" s="1"/>
      <c r="S243" s="59" t="str">
        <f>IF(OR(R243="",R243="REL"),"",3.6*200/R243)</f>
        <v/>
      </c>
    </row>
    <row r="244" spans="1:19" x14ac:dyDescent="0.3">
      <c r="A244" s="1" t="s">
        <v>844</v>
      </c>
      <c r="B244" s="1">
        <v>2023</v>
      </c>
      <c r="C244" s="2">
        <v>45001</v>
      </c>
      <c r="D244" s="1" t="s">
        <v>72</v>
      </c>
      <c r="E244" s="1" t="s">
        <v>201</v>
      </c>
      <c r="F244" s="1">
        <v>7</v>
      </c>
      <c r="G244" s="1" t="s">
        <v>18</v>
      </c>
      <c r="H244" s="1" t="s">
        <v>19</v>
      </c>
      <c r="I244" s="1">
        <f>(C244-VLOOKUP(G244,Riders!$A$2:$C$213,2,FALSE))/365</f>
        <v>24.813698630136987</v>
      </c>
      <c r="J244" s="1">
        <v>7</v>
      </c>
      <c r="K244" s="1">
        <v>1</v>
      </c>
      <c r="L244" s="1">
        <v>11.635999999999999</v>
      </c>
      <c r="M244" s="59">
        <f>IF(OR(L244="",L244="REL"),"",3.6*200/L244)</f>
        <v>61.876933654176696</v>
      </c>
      <c r="N244" s="1"/>
      <c r="O244" s="1"/>
      <c r="P244" s="59" t="str">
        <f>IF(OR(O244="",O244="REL"),"",3.6*200/O244)</f>
        <v/>
      </c>
      <c r="Q244" s="1"/>
      <c r="R244" s="1"/>
      <c r="S244" s="59" t="str">
        <f>IF(OR(R244="",R244="REL"),"",3.6*200/R244)</f>
        <v/>
      </c>
    </row>
    <row r="245" spans="1:19" x14ac:dyDescent="0.3">
      <c r="A245" s="1" t="s">
        <v>844</v>
      </c>
      <c r="B245" s="1">
        <v>2023</v>
      </c>
      <c r="C245" s="2">
        <v>45001</v>
      </c>
      <c r="D245" s="1" t="s">
        <v>72</v>
      </c>
      <c r="E245" s="1" t="s">
        <v>201</v>
      </c>
      <c r="F245" s="1">
        <v>7</v>
      </c>
      <c r="G245" s="1" t="s">
        <v>20</v>
      </c>
      <c r="H245" s="1" t="s">
        <v>21</v>
      </c>
      <c r="I245" s="1">
        <f>(C245-VLOOKUP(G245,Riders!$A$2:$C$213,2,FALSE))/365</f>
        <v>27.610958904109587</v>
      </c>
      <c r="J245" s="1">
        <v>10</v>
      </c>
      <c r="K245" s="1">
        <v>2</v>
      </c>
      <c r="L245" s="1">
        <v>11.719999999999999</v>
      </c>
      <c r="M245" s="59">
        <f>IF(OR(L245="",L245="REL"),"",3.6*200/L245)</f>
        <v>61.433447098976117</v>
      </c>
      <c r="N245" s="1"/>
      <c r="O245" s="1"/>
      <c r="P245" s="59" t="str">
        <f>IF(OR(O245="",O245="REL"),"",3.6*200/O245)</f>
        <v/>
      </c>
      <c r="Q245" s="1"/>
      <c r="R245" s="1"/>
      <c r="S245" s="59" t="str">
        <f>IF(OR(R245="",R245="REL"),"",3.6*200/R245)</f>
        <v/>
      </c>
    </row>
    <row r="246" spans="1:19" x14ac:dyDescent="0.3">
      <c r="A246" s="1" t="s">
        <v>844</v>
      </c>
      <c r="B246" s="1">
        <v>2023</v>
      </c>
      <c r="C246" s="2">
        <v>45001</v>
      </c>
      <c r="D246" s="1" t="s">
        <v>72</v>
      </c>
      <c r="E246" s="1" t="s">
        <v>201</v>
      </c>
      <c r="F246" s="1">
        <v>8</v>
      </c>
      <c r="G246" s="1" t="s">
        <v>28</v>
      </c>
      <c r="H246" s="1" t="s">
        <v>29</v>
      </c>
      <c r="I246" s="1">
        <f>(C246-VLOOKUP(G246,Riders!$A$2:$C$213,2,FALSE))/365</f>
        <v>23.221917808219178</v>
      </c>
      <c r="J246" s="1">
        <v>8</v>
      </c>
      <c r="K246" s="1">
        <v>1</v>
      </c>
      <c r="L246" s="1">
        <v>11.228</v>
      </c>
      <c r="M246" s="59">
        <f>IF(OR(L246="",L246="REL"),"",3.6*200/L246)</f>
        <v>64.125400783754898</v>
      </c>
      <c r="N246" s="1"/>
      <c r="O246" s="1"/>
      <c r="P246" s="59" t="str">
        <f>IF(OR(O246="",O246="REL"),"",3.6*200/O246)</f>
        <v/>
      </c>
      <c r="Q246" s="1"/>
      <c r="R246" s="1"/>
      <c r="S246" s="59" t="str">
        <f>IF(OR(R246="",R246="REL"),"",3.6*200/R246)</f>
        <v/>
      </c>
    </row>
    <row r="247" spans="1:19" x14ac:dyDescent="0.3">
      <c r="A247" s="1" t="s">
        <v>844</v>
      </c>
      <c r="B247" s="1">
        <v>2023</v>
      </c>
      <c r="C247" s="2">
        <v>45001</v>
      </c>
      <c r="D247" s="1" t="s">
        <v>72</v>
      </c>
      <c r="E247" s="1" t="s">
        <v>201</v>
      </c>
      <c r="F247" s="1">
        <v>8</v>
      </c>
      <c r="G247" s="1" t="s">
        <v>37</v>
      </c>
      <c r="H247" s="1" t="s">
        <v>38</v>
      </c>
      <c r="I247" s="1">
        <f>(C247-VLOOKUP(G247,Riders!$A$2:$C$213,2,FALSE))/365</f>
        <v>17.934246575342467</v>
      </c>
      <c r="J247" s="1">
        <v>9</v>
      </c>
      <c r="K247" s="1">
        <v>2</v>
      </c>
      <c r="L247" s="1">
        <v>11.286</v>
      </c>
      <c r="M247" s="59">
        <f>IF(OR(L247="",L247="REL"),"",3.6*200/L247)</f>
        <v>63.795853269537481</v>
      </c>
      <c r="N247" s="1"/>
      <c r="O247" s="1"/>
      <c r="P247" s="59" t="str">
        <f>IF(OR(O247="",O247="REL"),"",3.6*200/O247)</f>
        <v/>
      </c>
      <c r="Q247" s="1"/>
      <c r="R247" s="1"/>
      <c r="S247" s="59" t="str">
        <f>IF(OR(R247="",R247="REL"),"",3.6*200/R247)</f>
        <v/>
      </c>
    </row>
    <row r="248" spans="1:19" x14ac:dyDescent="0.3">
      <c r="A248" s="1" t="s">
        <v>844</v>
      </c>
      <c r="B248" s="1">
        <v>2023</v>
      </c>
      <c r="C248" s="2">
        <v>45001</v>
      </c>
      <c r="D248" s="1" t="s">
        <v>72</v>
      </c>
      <c r="E248" s="1" t="s">
        <v>202</v>
      </c>
      <c r="F248" s="1">
        <v>1</v>
      </c>
      <c r="G248" s="1" t="s">
        <v>52</v>
      </c>
      <c r="H248" s="1" t="s">
        <v>53</v>
      </c>
      <c r="I248" s="1">
        <f>(C248-VLOOKUP(G248,Riders!$A$2:$C$213,2,FALSE))/365</f>
        <v>26.016438356164382</v>
      </c>
      <c r="J248" s="1">
        <v>4</v>
      </c>
      <c r="K248" s="1">
        <v>1</v>
      </c>
      <c r="L248" s="1">
        <v>11.388999999999999</v>
      </c>
      <c r="M248" s="59">
        <f>IF(OR(L248="",L248="REL"),"",3.6*200/L248)</f>
        <v>63.218895425410487</v>
      </c>
      <c r="N248" s="1">
        <v>1</v>
      </c>
      <c r="O248" s="1">
        <v>11.625999999999999</v>
      </c>
      <c r="P248" s="59">
        <f>IF(OR(O248="",O248="REL"),"",3.6*200/O248)</f>
        <v>61.930156545673491</v>
      </c>
      <c r="Q248" s="1"/>
      <c r="R248" s="1"/>
      <c r="S248" s="59" t="str">
        <f>IF(OR(R248="",R248="REL"),"",3.6*200/R248)</f>
        <v/>
      </c>
    </row>
    <row r="249" spans="1:19" x14ac:dyDescent="0.3">
      <c r="A249" s="1" t="s">
        <v>844</v>
      </c>
      <c r="B249" s="1">
        <v>2023</v>
      </c>
      <c r="C249" s="2">
        <v>45001</v>
      </c>
      <c r="D249" s="1" t="s">
        <v>72</v>
      </c>
      <c r="E249" s="1" t="s">
        <v>202</v>
      </c>
      <c r="F249" s="1">
        <v>1</v>
      </c>
      <c r="G249" s="1" t="s">
        <v>28</v>
      </c>
      <c r="H249" s="1" t="s">
        <v>29</v>
      </c>
      <c r="I249" s="1">
        <f>(C249-VLOOKUP(G249,Riders!$A$2:$C$213,2,FALSE))/365</f>
        <v>23.221917808219178</v>
      </c>
      <c r="J249" s="1">
        <v>8</v>
      </c>
      <c r="K249" s="1">
        <v>2</v>
      </c>
      <c r="L249" s="1">
        <v>11.394</v>
      </c>
      <c r="M249" s="59">
        <f>IF(OR(L249="",L249="REL"),"",3.6*200/L249)</f>
        <v>63.191153238546605</v>
      </c>
      <c r="N249" s="1">
        <v>2</v>
      </c>
      <c r="O249" s="1">
        <v>11.661999999999999</v>
      </c>
      <c r="P249" s="59">
        <f>IF(OR(O249="",O249="REL"),"",3.6*200/O249)</f>
        <v>61.738981306808441</v>
      </c>
      <c r="Q249" s="1"/>
      <c r="R249" s="1"/>
      <c r="S249" s="59" t="str">
        <f>IF(OR(R249="",R249="REL"),"",3.6*200/R249)</f>
        <v/>
      </c>
    </row>
    <row r="250" spans="1:19" x14ac:dyDescent="0.3">
      <c r="A250" s="1" t="s">
        <v>844</v>
      </c>
      <c r="B250" s="1">
        <v>2023</v>
      </c>
      <c r="C250" s="2">
        <v>45001</v>
      </c>
      <c r="D250" s="1" t="s">
        <v>72</v>
      </c>
      <c r="E250" s="1" t="s">
        <v>202</v>
      </c>
      <c r="F250" s="1">
        <v>2</v>
      </c>
      <c r="G250" s="1" t="s">
        <v>381</v>
      </c>
      <c r="H250" s="1" t="s">
        <v>25</v>
      </c>
      <c r="I250" s="1">
        <f>(C250-VLOOKUP(G250,Riders!$A$2:$C$213,2,FALSE))/365</f>
        <v>20.243835616438357</v>
      </c>
      <c r="J250" s="1">
        <v>1</v>
      </c>
      <c r="K250" s="1">
        <v>1</v>
      </c>
      <c r="L250" s="1">
        <v>11.1</v>
      </c>
      <c r="M250" s="59">
        <f>IF(OR(L250="",L250="REL"),"",3.6*200/L250)</f>
        <v>64.86486486486487</v>
      </c>
      <c r="N250" s="1">
        <v>1</v>
      </c>
      <c r="O250" s="1">
        <v>11.446999999999999</v>
      </c>
      <c r="P250" s="59">
        <f>IF(OR(O250="",O250="REL"),"",3.6*200/O250)</f>
        <v>62.898576046125626</v>
      </c>
      <c r="Q250" s="1"/>
      <c r="R250" s="1"/>
      <c r="S250" s="59" t="str">
        <f>IF(OR(R250="",R250="REL"),"",3.6*200/R250)</f>
        <v/>
      </c>
    </row>
    <row r="251" spans="1:19" x14ac:dyDescent="0.3">
      <c r="A251" s="1" t="s">
        <v>844</v>
      </c>
      <c r="B251" s="1">
        <v>2023</v>
      </c>
      <c r="C251" s="2">
        <v>45001</v>
      </c>
      <c r="D251" s="1" t="s">
        <v>72</v>
      </c>
      <c r="E251" s="1" t="s">
        <v>202</v>
      </c>
      <c r="F251" s="1">
        <v>2</v>
      </c>
      <c r="G251" s="1" t="s">
        <v>18</v>
      </c>
      <c r="H251" s="1" t="s">
        <v>19</v>
      </c>
      <c r="I251" s="1">
        <f>(C251-VLOOKUP(G251,Riders!$A$2:$C$213,2,FALSE))/365</f>
        <v>24.813698630136987</v>
      </c>
      <c r="J251" s="1">
        <v>7</v>
      </c>
      <c r="K251" s="1">
        <v>2</v>
      </c>
      <c r="L251" s="1">
        <v>11.246</v>
      </c>
      <c r="M251" s="59">
        <f>IF(OR(L251="",L251="REL"),"",3.6*200/L251)</f>
        <v>64.022763649297531</v>
      </c>
      <c r="N251" s="1">
        <v>2</v>
      </c>
      <c r="O251" s="1">
        <v>11.460999999999999</v>
      </c>
      <c r="P251" s="59">
        <f>IF(OR(O251="",O251="REL"),"",3.6*200/O251)</f>
        <v>62.821743303376678</v>
      </c>
      <c r="Q251" s="1"/>
      <c r="R251" s="1"/>
      <c r="S251" s="59" t="str">
        <f>IF(OR(R251="",R251="REL"),"",3.6*200/R251)</f>
        <v/>
      </c>
    </row>
    <row r="252" spans="1:19" x14ac:dyDescent="0.3">
      <c r="A252" s="1" t="s">
        <v>844</v>
      </c>
      <c r="B252" s="1">
        <v>2023</v>
      </c>
      <c r="C252" s="2">
        <v>45001</v>
      </c>
      <c r="D252" s="1" t="s">
        <v>72</v>
      </c>
      <c r="E252" s="1" t="s">
        <v>202</v>
      </c>
      <c r="F252" s="1">
        <v>3</v>
      </c>
      <c r="G252" s="1" t="s">
        <v>23</v>
      </c>
      <c r="H252" s="1" t="s">
        <v>15</v>
      </c>
      <c r="I252" s="1">
        <f>(C252-VLOOKUP(G252,Riders!$A$2:$C$213,2,FALSE))/365</f>
        <v>25.509589041095889</v>
      </c>
      <c r="J252" s="1">
        <v>3</v>
      </c>
      <c r="K252" s="1">
        <v>1</v>
      </c>
      <c r="L252" s="1">
        <v>11.159000000000001</v>
      </c>
      <c r="M252" s="59">
        <f>IF(OR(L252="",L252="REL"),"",3.6*200/L252)</f>
        <v>64.521910565462846</v>
      </c>
      <c r="N252" s="1">
        <v>1</v>
      </c>
      <c r="O252" s="1">
        <v>11.571999999999999</v>
      </c>
      <c r="P252" s="59">
        <f>IF(OR(O252="",O252="REL"),"",3.6*200/O252)</f>
        <v>62.21914967162116</v>
      </c>
      <c r="Q252" s="1"/>
      <c r="R252" s="1"/>
      <c r="S252" s="59" t="str">
        <f>IF(OR(R252="",R252="REL"),"",3.6*200/R252)</f>
        <v/>
      </c>
    </row>
    <row r="253" spans="1:19" x14ac:dyDescent="0.3">
      <c r="A253" s="1" t="s">
        <v>844</v>
      </c>
      <c r="B253" s="1">
        <v>2023</v>
      </c>
      <c r="C253" s="2">
        <v>45001</v>
      </c>
      <c r="D253" s="1" t="s">
        <v>72</v>
      </c>
      <c r="E253" s="1" t="s">
        <v>202</v>
      </c>
      <c r="F253" s="1">
        <v>3</v>
      </c>
      <c r="G253" s="1" t="s">
        <v>32</v>
      </c>
      <c r="H253" s="1" t="s">
        <v>17</v>
      </c>
      <c r="I253" s="1">
        <f>(C253-VLOOKUP(G253,Riders!$A$2:$C$213,2,FALSE))/365</f>
        <v>20.641095890410959</v>
      </c>
      <c r="J253" s="1">
        <v>5</v>
      </c>
      <c r="K253" s="1">
        <v>2</v>
      </c>
      <c r="L253" s="1">
        <v>11.375</v>
      </c>
      <c r="M253" s="59">
        <f>IF(OR(L253="",L253="REL"),"",3.6*200/L253)</f>
        <v>63.296703296703299</v>
      </c>
      <c r="N253" s="1">
        <v>2</v>
      </c>
      <c r="O253" s="1">
        <v>11.590999999999999</v>
      </c>
      <c r="P253" s="59">
        <f>IF(OR(O253="",O253="REL"),"",3.6*200/O253)</f>
        <v>62.117159865412823</v>
      </c>
      <c r="Q253" s="1"/>
      <c r="R253" s="1"/>
      <c r="S253" s="59" t="str">
        <f>IF(OR(R253="",R253="REL"),"",3.6*200/R253)</f>
        <v/>
      </c>
    </row>
    <row r="254" spans="1:19" x14ac:dyDescent="0.3">
      <c r="A254" s="1" t="s">
        <v>844</v>
      </c>
      <c r="B254" s="1">
        <v>2023</v>
      </c>
      <c r="C254" s="2">
        <v>45001</v>
      </c>
      <c r="D254" s="1" t="s">
        <v>72</v>
      </c>
      <c r="E254" s="1" t="s">
        <v>202</v>
      </c>
      <c r="F254" s="1">
        <v>4</v>
      </c>
      <c r="G254" s="1" t="s">
        <v>24</v>
      </c>
      <c r="H254" s="1" t="s">
        <v>25</v>
      </c>
      <c r="I254" s="1">
        <f>(C254-VLOOKUP(G254,Riders!$A$2:$C$213,2,FALSE))/365</f>
        <v>24.545205479452054</v>
      </c>
      <c r="J254" s="1">
        <v>2</v>
      </c>
      <c r="K254" s="1">
        <v>2</v>
      </c>
      <c r="L254" s="1">
        <v>11.319999999999999</v>
      </c>
      <c r="M254" s="59">
        <f>IF(OR(L254="",L254="REL"),"",3.6*200/L254)</f>
        <v>63.604240282685524</v>
      </c>
      <c r="N254" s="1">
        <v>1</v>
      </c>
      <c r="O254" s="1">
        <v>11.446</v>
      </c>
      <c r="P254" s="59">
        <f>IF(OR(O254="",O254="REL"),"",3.6*200/O254)</f>
        <v>62.9040712912808</v>
      </c>
      <c r="Q254" s="1">
        <v>1</v>
      </c>
      <c r="R254" s="1">
        <v>11.173999999999999</v>
      </c>
      <c r="S254" s="59">
        <f>IF(OR(R254="",R254="REL"),"",3.6*200/R254)</f>
        <v>64.435296223375701</v>
      </c>
    </row>
    <row r="255" spans="1:19" x14ac:dyDescent="0.3">
      <c r="A255" s="1" t="s">
        <v>844</v>
      </c>
      <c r="B255" s="1">
        <v>2023</v>
      </c>
      <c r="C255" s="2">
        <v>45001</v>
      </c>
      <c r="D255" s="1" t="s">
        <v>72</v>
      </c>
      <c r="E255" s="1" t="s">
        <v>202</v>
      </c>
      <c r="F255" s="1">
        <v>4</v>
      </c>
      <c r="G255" s="1" t="s">
        <v>39</v>
      </c>
      <c r="H255" s="1" t="s">
        <v>40</v>
      </c>
      <c r="I255" s="1">
        <f>(C255-VLOOKUP(G255,Riders!$A$2:$C$213,2,FALSE))/365</f>
        <v>28.597260273972601</v>
      </c>
      <c r="J255" s="1">
        <v>6</v>
      </c>
      <c r="K255" s="1">
        <v>1</v>
      </c>
      <c r="L255" s="1">
        <v>11.311999999999999</v>
      </c>
      <c r="M255" s="59">
        <f>IF(OR(L255="",L255="REL"),"",3.6*200/L255)</f>
        <v>63.649222065063654</v>
      </c>
      <c r="N255" s="1">
        <v>2</v>
      </c>
      <c r="O255" s="1">
        <v>11.632999999999999</v>
      </c>
      <c r="P255" s="59">
        <f>IF(OR(O255="",O255="REL"),"",3.6*200/O255)</f>
        <v>61.892890913779766</v>
      </c>
      <c r="Q255" s="1">
        <v>2</v>
      </c>
      <c r="R255" s="1">
        <v>11.429</v>
      </c>
      <c r="S255" s="59">
        <f>IF(OR(R255="",R255="REL"),"",3.6*200/R255)</f>
        <v>62.997637588590429</v>
      </c>
    </row>
    <row r="256" spans="1:19" x14ac:dyDescent="0.3">
      <c r="A256" s="1" t="s">
        <v>844</v>
      </c>
      <c r="B256" s="1">
        <v>2023</v>
      </c>
      <c r="C256" s="2">
        <v>45001</v>
      </c>
      <c r="D256" s="1" t="s">
        <v>72</v>
      </c>
      <c r="E256" s="1" t="s">
        <v>203</v>
      </c>
      <c r="F256" s="1">
        <v>1</v>
      </c>
      <c r="G256" s="1" t="s">
        <v>24</v>
      </c>
      <c r="H256" s="1" t="s">
        <v>25</v>
      </c>
      <c r="I256" s="1">
        <f>(C256-VLOOKUP(G256,Riders!$A$2:$C$213,2,FALSE))/365</f>
        <v>24.545205479452054</v>
      </c>
      <c r="J256" s="1">
        <v>2</v>
      </c>
      <c r="K256" s="1">
        <v>1</v>
      </c>
      <c r="L256" s="1">
        <v>12.12</v>
      </c>
      <c r="M256" s="59">
        <f>IF(OR(L256="",L256="REL"),"",3.6*200/L256)</f>
        <v>59.405940594059409</v>
      </c>
      <c r="N256" s="1">
        <v>1</v>
      </c>
      <c r="O256" s="1">
        <v>11.763999999999999</v>
      </c>
      <c r="P256" s="59">
        <f>IF(OR(O256="",O256="REL"),"",3.6*200/O256)</f>
        <v>61.203672220333225</v>
      </c>
      <c r="Q256" s="1"/>
      <c r="R256" s="1"/>
      <c r="S256" s="59" t="str">
        <f>IF(OR(R256="",R256="REL"),"",3.6*200/R256)</f>
        <v/>
      </c>
    </row>
    <row r="257" spans="1:19" x14ac:dyDescent="0.3">
      <c r="A257" s="1" t="s">
        <v>844</v>
      </c>
      <c r="B257" s="1">
        <v>2023</v>
      </c>
      <c r="C257" s="2">
        <v>45001</v>
      </c>
      <c r="D257" s="1" t="s">
        <v>72</v>
      </c>
      <c r="E257" s="1" t="s">
        <v>203</v>
      </c>
      <c r="F257" s="1">
        <v>1</v>
      </c>
      <c r="G257" s="1" t="s">
        <v>52</v>
      </c>
      <c r="H257" s="1" t="s">
        <v>53</v>
      </c>
      <c r="I257" s="1">
        <f>(C257-VLOOKUP(G257,Riders!$A$2:$C$213,2,FALSE))/365</f>
        <v>26.016438356164382</v>
      </c>
      <c r="J257" s="1">
        <v>4</v>
      </c>
      <c r="K257" s="1">
        <v>2</v>
      </c>
      <c r="L257" s="1">
        <v>12.370999999999999</v>
      </c>
      <c r="M257" s="59">
        <f>IF(OR(L257="",L257="REL"),"",3.6*200/L257)</f>
        <v>58.2006305068305</v>
      </c>
      <c r="N257" s="1">
        <v>2</v>
      </c>
      <c r="O257" s="1">
        <v>11.783999999999999</v>
      </c>
      <c r="P257" s="59">
        <f>IF(OR(O257="",O257="REL"),"",3.6*200/O257)</f>
        <v>61.099796334012225</v>
      </c>
      <c r="Q257" s="1"/>
      <c r="R257" s="1"/>
      <c r="S257" s="59" t="str">
        <f>IF(OR(R257="",R257="REL"),"",3.6*200/R257)</f>
        <v/>
      </c>
    </row>
    <row r="258" spans="1:19" x14ac:dyDescent="0.3">
      <c r="A258" s="1" t="s">
        <v>844</v>
      </c>
      <c r="B258" s="1">
        <v>2023</v>
      </c>
      <c r="C258" s="2">
        <v>45001</v>
      </c>
      <c r="D258" s="1" t="s">
        <v>72</v>
      </c>
      <c r="E258" s="1" t="s">
        <v>203</v>
      </c>
      <c r="F258" s="1">
        <v>2</v>
      </c>
      <c r="G258" s="1" t="s">
        <v>381</v>
      </c>
      <c r="H258" s="1" t="s">
        <v>25</v>
      </c>
      <c r="I258" s="1">
        <f>(C258-VLOOKUP(G258,Riders!$A$2:$C$213,2,FALSE))/365</f>
        <v>20.243835616438357</v>
      </c>
      <c r="J258" s="1">
        <v>1</v>
      </c>
      <c r="K258" s="1">
        <v>1</v>
      </c>
      <c r="L258" s="1">
        <v>11.319000000000001</v>
      </c>
      <c r="M258" s="59">
        <f>IF(OR(L258="",L258="REL"),"",3.6*200/L258)</f>
        <v>63.60985952822687</v>
      </c>
      <c r="N258" s="1">
        <v>1</v>
      </c>
      <c r="O258" s="1">
        <v>11.429</v>
      </c>
      <c r="P258" s="59">
        <f>IF(OR(O258="",O258="REL"),"",3.6*200/O258)</f>
        <v>62.997637588590429</v>
      </c>
      <c r="Q258" s="1"/>
      <c r="R258" s="1"/>
      <c r="S258" s="59" t="str">
        <f>IF(OR(R258="",R258="REL"),"",3.6*200/R258)</f>
        <v/>
      </c>
    </row>
    <row r="259" spans="1:19" x14ac:dyDescent="0.3">
      <c r="A259" s="1" t="s">
        <v>844</v>
      </c>
      <c r="B259" s="1">
        <v>2023</v>
      </c>
      <c r="C259" s="2">
        <v>45001</v>
      </c>
      <c r="D259" s="1" t="s">
        <v>72</v>
      </c>
      <c r="E259" s="1" t="s">
        <v>203</v>
      </c>
      <c r="F259" s="1">
        <v>2</v>
      </c>
      <c r="G259" s="1" t="s">
        <v>23</v>
      </c>
      <c r="H259" s="1" t="s">
        <v>15</v>
      </c>
      <c r="I259" s="1">
        <f>(C259-VLOOKUP(G259,Riders!$A$2:$C$213,2,FALSE))/365</f>
        <v>25.509589041095889</v>
      </c>
      <c r="J259" s="1">
        <v>3</v>
      </c>
      <c r="K259" s="1">
        <v>2</v>
      </c>
      <c r="L259" s="1">
        <v>11.504000000000001</v>
      </c>
      <c r="M259" s="59">
        <f>IF(OR(L259="",L259="REL"),"",3.6*200/L259)</f>
        <v>62.586926286509033</v>
      </c>
      <c r="N259" s="1">
        <v>2</v>
      </c>
      <c r="O259" s="1">
        <v>11.445</v>
      </c>
      <c r="P259" s="59">
        <f>IF(OR(O259="",O259="REL"),"",3.6*200/O259)</f>
        <v>62.909567496723461</v>
      </c>
      <c r="Q259" s="1"/>
      <c r="R259" s="1"/>
      <c r="S259" s="59" t="str">
        <f>IF(OR(R259="",R259="REL"),"",3.6*200/R259)</f>
        <v/>
      </c>
    </row>
    <row r="260" spans="1:19" x14ac:dyDescent="0.3">
      <c r="A260" s="1" t="s">
        <v>844</v>
      </c>
      <c r="B260" s="1">
        <v>2023</v>
      </c>
      <c r="C260" s="2">
        <v>45001</v>
      </c>
      <c r="D260" s="1" t="s">
        <v>72</v>
      </c>
      <c r="E260" s="1" t="s">
        <v>204</v>
      </c>
      <c r="F260" s="1" t="s">
        <v>205</v>
      </c>
      <c r="G260" s="1" t="s">
        <v>381</v>
      </c>
      <c r="H260" s="1" t="s">
        <v>25</v>
      </c>
      <c r="I260" s="1">
        <f>(C260-VLOOKUP(G260,Riders!$A$2:$C$213,2,FALSE))/365</f>
        <v>20.243835616438357</v>
      </c>
      <c r="J260" s="1">
        <v>1</v>
      </c>
      <c r="K260" s="1">
        <v>1</v>
      </c>
      <c r="L260" s="1">
        <v>11.5</v>
      </c>
      <c r="M260" s="59">
        <f>IF(OR(L260="",L260="REL"),"",3.6*200/L260)</f>
        <v>62.608695652173914</v>
      </c>
      <c r="N260" s="1">
        <v>1</v>
      </c>
      <c r="O260" s="1">
        <v>11.44</v>
      </c>
      <c r="P260" s="59">
        <f>IF(OR(O260="",O260="REL"),"",3.6*200/O260)</f>
        <v>62.93706293706294</v>
      </c>
      <c r="Q260" s="1"/>
      <c r="R260" s="1"/>
      <c r="S260" s="59" t="str">
        <f>IF(OR(R260="",R260="REL"),"",3.6*200/R260)</f>
        <v/>
      </c>
    </row>
    <row r="261" spans="1:19" x14ac:dyDescent="0.3">
      <c r="A261" s="1" t="s">
        <v>844</v>
      </c>
      <c r="B261" s="1">
        <v>2023</v>
      </c>
      <c r="C261" s="2">
        <v>45001</v>
      </c>
      <c r="D261" s="1" t="s">
        <v>72</v>
      </c>
      <c r="E261" s="1" t="s">
        <v>204</v>
      </c>
      <c r="F261" s="1" t="s">
        <v>205</v>
      </c>
      <c r="G261" s="1" t="s">
        <v>24</v>
      </c>
      <c r="H261" s="1" t="s">
        <v>25</v>
      </c>
      <c r="I261" s="1">
        <f>(C261-VLOOKUP(G261,Riders!$A$2:$C$213,2,FALSE))/365</f>
        <v>24.545205479452054</v>
      </c>
      <c r="J261" s="1">
        <v>2</v>
      </c>
      <c r="K261" s="1">
        <v>2</v>
      </c>
      <c r="L261" s="1">
        <v>11.503</v>
      </c>
      <c r="M261" s="59">
        <f>IF(OR(L261="",L261="REL"),"",3.6*200/L261)</f>
        <v>62.592367208554286</v>
      </c>
      <c r="N261" s="1">
        <v>2</v>
      </c>
      <c r="O261" s="1">
        <v>11.583</v>
      </c>
      <c r="P261" s="59">
        <f>IF(OR(O261="",O261="REL"),"",3.6*200/O261)</f>
        <v>62.160062160062161</v>
      </c>
      <c r="Q261" s="1"/>
      <c r="R261" s="1"/>
      <c r="S261" s="59" t="str">
        <f>IF(OR(R261="",R261="REL"),"",3.6*200/R261)</f>
        <v/>
      </c>
    </row>
    <row r="262" spans="1:19" x14ac:dyDescent="0.3">
      <c r="A262" s="1" t="s">
        <v>844</v>
      </c>
      <c r="B262" s="1">
        <v>2023</v>
      </c>
      <c r="C262" s="2">
        <v>45001</v>
      </c>
      <c r="D262" s="1" t="s">
        <v>72</v>
      </c>
      <c r="E262" s="1" t="s">
        <v>204</v>
      </c>
      <c r="F262" s="1" t="s">
        <v>206</v>
      </c>
      <c r="G262" s="1" t="s">
        <v>23</v>
      </c>
      <c r="H262" s="1" t="s">
        <v>15</v>
      </c>
      <c r="I262" s="1">
        <f>(C262-VLOOKUP(G262,Riders!$A$2:$C$213,2,FALSE))/365</f>
        <v>25.509589041095889</v>
      </c>
      <c r="J262" s="1">
        <v>3</v>
      </c>
      <c r="K262" s="1">
        <v>1</v>
      </c>
      <c r="L262" s="1">
        <v>11.416</v>
      </c>
      <c r="M262" s="59">
        <f>IF(OR(L262="",L262="REL"),"",3.6*200/L262)</f>
        <v>63.069376313945341</v>
      </c>
      <c r="N262" s="1">
        <v>1</v>
      </c>
      <c r="O262" s="1">
        <v>11.503</v>
      </c>
      <c r="P262" s="59">
        <f>IF(OR(O262="",O262="REL"),"",3.6*200/O262)</f>
        <v>62.592367208554286</v>
      </c>
      <c r="Q262" s="1"/>
      <c r="R262" s="1"/>
      <c r="S262" s="59" t="str">
        <f>IF(OR(R262="",R262="REL"),"",3.6*200/R262)</f>
        <v/>
      </c>
    </row>
    <row r="263" spans="1:19" x14ac:dyDescent="0.3">
      <c r="A263" s="1" t="s">
        <v>844</v>
      </c>
      <c r="B263" s="1">
        <v>2023</v>
      </c>
      <c r="C263" s="2">
        <v>45001</v>
      </c>
      <c r="D263" s="1" t="s">
        <v>72</v>
      </c>
      <c r="E263" s="1" t="s">
        <v>204</v>
      </c>
      <c r="F263" s="1" t="s">
        <v>206</v>
      </c>
      <c r="G263" s="1" t="s">
        <v>52</v>
      </c>
      <c r="H263" s="1" t="s">
        <v>53</v>
      </c>
      <c r="I263" s="1">
        <f>(C263-VLOOKUP(G263,Riders!$A$2:$C$213,2,FALSE))/365</f>
        <v>26.016438356164382</v>
      </c>
      <c r="J263" s="1">
        <v>4</v>
      </c>
      <c r="K263" s="1">
        <v>2</v>
      </c>
      <c r="L263" s="1">
        <v>11.602</v>
      </c>
      <c r="M263" s="59">
        <f>IF(OR(L263="",L263="REL"),"",3.6*200/L263)</f>
        <v>62.058265816238581</v>
      </c>
      <c r="N263" s="1">
        <v>2</v>
      </c>
      <c r="O263" s="1">
        <v>11.561999999999999</v>
      </c>
      <c r="P263" s="59">
        <f>IF(OR(O263="",O263="REL"),"",3.6*200/O263)</f>
        <v>62.272963155163467</v>
      </c>
      <c r="Q263" s="1"/>
      <c r="R263" s="1"/>
      <c r="S263" s="59" t="str">
        <f>IF(OR(R263="",R263="REL"),"",3.6*200/R263)</f>
        <v/>
      </c>
    </row>
    <row r="264" spans="1:19" x14ac:dyDescent="0.3">
      <c r="A264" s="1" t="s">
        <v>415</v>
      </c>
      <c r="B264" s="1">
        <v>2023</v>
      </c>
      <c r="C264" s="2">
        <v>44982</v>
      </c>
      <c r="D264" s="1" t="s">
        <v>72</v>
      </c>
      <c r="E264" s="1" t="s">
        <v>200</v>
      </c>
      <c r="F264" s="1">
        <v>1</v>
      </c>
      <c r="G264" s="1" t="s">
        <v>18</v>
      </c>
      <c r="H264" s="1" t="s">
        <v>19</v>
      </c>
      <c r="I264" s="1">
        <f>(C264-VLOOKUP(G264,Riders!$A$2:$C$213,2,FALSE))/365</f>
        <v>24.761643835616439</v>
      </c>
      <c r="J264" s="1">
        <v>5</v>
      </c>
      <c r="K264" s="1">
        <v>1</v>
      </c>
      <c r="L264" s="1">
        <v>11.606</v>
      </c>
      <c r="M264" s="59">
        <f>IF(OR(L264="",L264="REL"),"",3.6*200/L264)</f>
        <v>62.036877477166982</v>
      </c>
      <c r="N264" s="1"/>
      <c r="O264" s="1"/>
      <c r="P264" s="59" t="str">
        <f>IF(OR(O264="",O264="REL"),"",3.6*200/O264)</f>
        <v/>
      </c>
      <c r="Q264" s="1"/>
      <c r="R264" s="1"/>
      <c r="S264" s="59" t="str">
        <f>IF(OR(R264="",R264="REL"),"",3.6*200/R264)</f>
        <v/>
      </c>
    </row>
    <row r="265" spans="1:19" x14ac:dyDescent="0.3">
      <c r="A265" s="1" t="s">
        <v>415</v>
      </c>
      <c r="B265" s="1">
        <v>2023</v>
      </c>
      <c r="C265" s="2">
        <v>44982</v>
      </c>
      <c r="D265" s="1" t="s">
        <v>72</v>
      </c>
      <c r="E265" s="1" t="s">
        <v>200</v>
      </c>
      <c r="F265" s="1">
        <v>1</v>
      </c>
      <c r="G265" s="1" t="s">
        <v>46</v>
      </c>
      <c r="H265" s="1" t="s">
        <v>47</v>
      </c>
      <c r="I265" s="1">
        <f>(C265-VLOOKUP(G265,Riders!$A$2:$C$213,2,FALSE))/365</f>
        <v>22.695890410958903</v>
      </c>
      <c r="J265" s="1">
        <v>28</v>
      </c>
      <c r="K265" s="1">
        <v>2</v>
      </c>
      <c r="L265" s="1">
        <v>11.818999999999999</v>
      </c>
      <c r="M265" s="59">
        <f>IF(OR(L265="",L265="REL"),"",3.6*200/L265)</f>
        <v>60.9188594635756</v>
      </c>
      <c r="N265" s="1"/>
      <c r="O265" s="1"/>
      <c r="P265" s="59" t="str">
        <f>IF(OR(O265="",O265="REL"),"",3.6*200/O265)</f>
        <v/>
      </c>
      <c r="Q265" s="1"/>
      <c r="R265" s="1"/>
      <c r="S265" s="59" t="str">
        <f>IF(OR(R265="",R265="REL"),"",3.6*200/R265)</f>
        <v/>
      </c>
    </row>
    <row r="266" spans="1:19" x14ac:dyDescent="0.3">
      <c r="A266" s="30" t="s">
        <v>415</v>
      </c>
      <c r="B266" s="30">
        <v>2023</v>
      </c>
      <c r="C266" s="132">
        <v>44982</v>
      </c>
      <c r="D266" s="30" t="s">
        <v>72</v>
      </c>
      <c r="E266" s="30" t="s">
        <v>200</v>
      </c>
      <c r="F266" s="30">
        <v>2</v>
      </c>
      <c r="G266" s="30" t="s">
        <v>32</v>
      </c>
      <c r="H266" s="30" t="s">
        <v>17</v>
      </c>
      <c r="I266" s="30">
        <f>(C266-VLOOKUP(G266,Riders!$A$2:$C$213,2,FALSE))/365</f>
        <v>20.589041095890412</v>
      </c>
      <c r="J266" s="30">
        <v>6</v>
      </c>
      <c r="K266" s="30">
        <v>1</v>
      </c>
      <c r="L266" s="30">
        <v>11.250999999999999</v>
      </c>
      <c r="M266" s="59">
        <f>IF(OR(L266="",L266="REL"),"",3.6*200/L266)</f>
        <v>63.994311616745179</v>
      </c>
      <c r="N266" s="30"/>
      <c r="O266" s="30"/>
      <c r="P266" s="59" t="str">
        <f>IF(OR(O266="",O266="REL"),"",3.6*200/O266)</f>
        <v/>
      </c>
      <c r="Q266" s="30"/>
      <c r="R266" s="30"/>
      <c r="S266" s="59" t="str">
        <f>IF(OR(R266="",R266="REL"),"",3.6*200/R266)</f>
        <v/>
      </c>
    </row>
    <row r="267" spans="1:19" x14ac:dyDescent="0.3">
      <c r="A267" s="30" t="s">
        <v>415</v>
      </c>
      <c r="B267" s="30">
        <v>2023</v>
      </c>
      <c r="C267" s="132">
        <v>44982</v>
      </c>
      <c r="D267" s="30" t="s">
        <v>72</v>
      </c>
      <c r="E267" s="30" t="s">
        <v>200</v>
      </c>
      <c r="F267" s="30">
        <v>2</v>
      </c>
      <c r="G267" s="30" t="s">
        <v>113</v>
      </c>
      <c r="H267" s="30" t="s">
        <v>31</v>
      </c>
      <c r="I267" s="30">
        <f>(C267-VLOOKUP(G267,Riders!$A$2:$C$213,2,FALSE))/365</f>
        <v>19.786301369863015</v>
      </c>
      <c r="J267" s="30">
        <v>27</v>
      </c>
      <c r="K267" s="30">
        <v>2</v>
      </c>
      <c r="L267" s="30">
        <v>11.32</v>
      </c>
      <c r="M267" s="59">
        <f>IF(OR(L267="",L267="REL"),"",3.6*200/L267)</f>
        <v>63.60424028268551</v>
      </c>
      <c r="N267" s="30"/>
      <c r="O267" s="30"/>
      <c r="P267" s="59" t="str">
        <f>IF(OR(O267="",O267="REL"),"",3.6*200/O267)</f>
        <v/>
      </c>
      <c r="Q267" s="30"/>
      <c r="R267" s="30"/>
      <c r="S267" s="59" t="str">
        <f>IF(OR(R267="",R267="REL"),"",3.6*200/R267)</f>
        <v/>
      </c>
    </row>
    <row r="268" spans="1:19" x14ac:dyDescent="0.3">
      <c r="A268" s="30" t="s">
        <v>415</v>
      </c>
      <c r="B268" s="30">
        <v>2023</v>
      </c>
      <c r="C268" s="132">
        <v>44982</v>
      </c>
      <c r="D268" s="30" t="s">
        <v>72</v>
      </c>
      <c r="E268" s="30" t="s">
        <v>200</v>
      </c>
      <c r="F268" s="30">
        <v>3</v>
      </c>
      <c r="G268" s="30" t="s">
        <v>20</v>
      </c>
      <c r="H268" s="30" t="s">
        <v>21</v>
      </c>
      <c r="I268" s="30">
        <f>(C268-VLOOKUP(G268,Riders!$A$2:$C$213,2,FALSE))/365</f>
        <v>27.55890410958904</v>
      </c>
      <c r="J268" s="30">
        <v>9</v>
      </c>
      <c r="K268" s="30">
        <v>1</v>
      </c>
      <c r="L268" s="30">
        <v>11.282</v>
      </c>
      <c r="M268" s="59">
        <f>IF(OR(L268="",L268="REL"),"",3.6*200/L268)</f>
        <v>63.818471902145006</v>
      </c>
      <c r="N268" s="30"/>
      <c r="O268" s="30"/>
      <c r="P268" s="59" t="str">
        <f>IF(OR(O268="",O268="REL"),"",3.6*200/O268)</f>
        <v/>
      </c>
      <c r="Q268" s="30"/>
      <c r="R268" s="30"/>
      <c r="S268" s="59" t="str">
        <f>IF(OR(R268="",R268="REL"),"",3.6*200/R268)</f>
        <v/>
      </c>
    </row>
    <row r="269" spans="1:19" x14ac:dyDescent="0.3">
      <c r="A269" s="30" t="s">
        <v>415</v>
      </c>
      <c r="B269" s="30">
        <v>2023</v>
      </c>
      <c r="C269" s="132">
        <v>44982</v>
      </c>
      <c r="D269" s="30" t="s">
        <v>72</v>
      </c>
      <c r="E269" s="30" t="s">
        <v>200</v>
      </c>
      <c r="F269" s="30">
        <v>3</v>
      </c>
      <c r="G269" s="30" t="s">
        <v>48</v>
      </c>
      <c r="H269" s="30" t="s">
        <v>49</v>
      </c>
      <c r="I269" s="30" t="e">
        <f>(C269-VLOOKUP(G269,Riders!$A$2:$C$213,2,FALSE))/365</f>
        <v>#N/A</v>
      </c>
      <c r="J269" s="30">
        <v>26</v>
      </c>
      <c r="K269" s="30">
        <v>2</v>
      </c>
      <c r="L269" s="30">
        <v>11.282</v>
      </c>
      <c r="M269" s="59">
        <f>IF(OR(L269="",L269="REL"),"",3.6*200/L269)</f>
        <v>63.818471902145006</v>
      </c>
      <c r="N269" s="30"/>
      <c r="O269" s="30"/>
      <c r="P269" s="59" t="str">
        <f>IF(OR(O269="",O269="REL"),"",3.6*200/O269)</f>
        <v/>
      </c>
      <c r="Q269" s="30"/>
      <c r="R269" s="30"/>
      <c r="S269" s="59" t="str">
        <f>IF(OR(R269="",R269="REL"),"",3.6*200/R269)</f>
        <v/>
      </c>
    </row>
    <row r="270" spans="1:19" x14ac:dyDescent="0.3">
      <c r="A270" s="30" t="s">
        <v>415</v>
      </c>
      <c r="B270" s="30">
        <v>2023</v>
      </c>
      <c r="C270" s="132">
        <v>44982</v>
      </c>
      <c r="D270" s="30" t="s">
        <v>72</v>
      </c>
      <c r="E270" s="30" t="s">
        <v>200</v>
      </c>
      <c r="F270" s="30">
        <v>4</v>
      </c>
      <c r="G270" s="30" t="s">
        <v>42</v>
      </c>
      <c r="H270" s="30" t="s">
        <v>40</v>
      </c>
      <c r="I270" s="30">
        <f>(C270-VLOOKUP(G270,Riders!$A$2:$C$213,2,FALSE))/365</f>
        <v>24.235616438356164</v>
      </c>
      <c r="J270" s="30">
        <v>7</v>
      </c>
      <c r="K270" s="30">
        <v>1</v>
      </c>
      <c r="L270" s="30">
        <v>11.422000000000001</v>
      </c>
      <c r="M270" s="59">
        <f>IF(OR(L270="",L270="REL"),"",3.6*200/L270)</f>
        <v>63.036245841358777</v>
      </c>
      <c r="N270" s="30"/>
      <c r="O270" s="30"/>
      <c r="P270" s="59" t="str">
        <f>IF(OR(O270="",O270="REL"),"",3.6*200/O270)</f>
        <v/>
      </c>
      <c r="Q270" s="30"/>
      <c r="R270" s="30"/>
      <c r="S270" s="59" t="str">
        <f>IF(OR(R270="",R270="REL"),"",3.6*200/R270)</f>
        <v/>
      </c>
    </row>
    <row r="271" spans="1:19" x14ac:dyDescent="0.3">
      <c r="A271" s="30" t="s">
        <v>415</v>
      </c>
      <c r="B271" s="30">
        <v>2023</v>
      </c>
      <c r="C271" s="132">
        <v>44982</v>
      </c>
      <c r="D271" s="30" t="s">
        <v>72</v>
      </c>
      <c r="E271" s="30" t="s">
        <v>200</v>
      </c>
      <c r="F271" s="30">
        <v>4</v>
      </c>
      <c r="G271" s="30" t="s">
        <v>107</v>
      </c>
      <c r="H271" s="30" t="s">
        <v>59</v>
      </c>
      <c r="I271" s="30">
        <f>(C271-VLOOKUP(G271,Riders!$A$2:$C$213,2,FALSE))/365</f>
        <v>19.471232876712328</v>
      </c>
      <c r="J271" s="30">
        <v>25</v>
      </c>
      <c r="K271" s="30">
        <v>2</v>
      </c>
      <c r="L271" s="30">
        <v>11.893000000000001</v>
      </c>
      <c r="M271" s="59">
        <f>IF(OR(L271="",L271="REL"),"",3.6*200/L271)</f>
        <v>60.539813335575545</v>
      </c>
      <c r="N271" s="30"/>
      <c r="O271" s="30"/>
      <c r="P271" s="59" t="str">
        <f>IF(OR(O271="",O271="REL"),"",3.6*200/O271)</f>
        <v/>
      </c>
      <c r="Q271" s="30"/>
      <c r="R271" s="30"/>
      <c r="S271" s="59" t="str">
        <f>IF(OR(R271="",R271="REL"),"",3.6*200/R271)</f>
        <v/>
      </c>
    </row>
    <row r="272" spans="1:19" x14ac:dyDescent="0.3">
      <c r="A272" s="30" t="s">
        <v>415</v>
      </c>
      <c r="B272" s="30">
        <v>2023</v>
      </c>
      <c r="C272" s="132">
        <v>44982</v>
      </c>
      <c r="D272" s="30" t="s">
        <v>72</v>
      </c>
      <c r="E272" s="30" t="s">
        <v>200</v>
      </c>
      <c r="F272" s="30">
        <v>5</v>
      </c>
      <c r="G272" s="30" t="s">
        <v>26</v>
      </c>
      <c r="H272" s="30" t="s">
        <v>27</v>
      </c>
      <c r="I272" s="30">
        <f>(C272-VLOOKUP(G272,Riders!$A$2:$C$213,2,FALSE))/365</f>
        <v>24.764383561643836</v>
      </c>
      <c r="J272" s="30">
        <v>10</v>
      </c>
      <c r="K272" s="30">
        <v>1</v>
      </c>
      <c r="L272" s="30">
        <v>11.516</v>
      </c>
      <c r="M272" s="59">
        <f>IF(OR(L272="",L272="REL"),"",3.6*200/L272)</f>
        <v>62.521708926710666</v>
      </c>
      <c r="N272" s="30"/>
      <c r="O272" s="30"/>
      <c r="P272" s="59" t="str">
        <f>IF(OR(O272="",O272="REL"),"",3.6*200/O272)</f>
        <v/>
      </c>
      <c r="Q272" s="30"/>
      <c r="R272" s="30"/>
      <c r="S272" s="59" t="str">
        <f>IF(OR(R272="",R272="REL"),"",3.6*200/R272)</f>
        <v/>
      </c>
    </row>
    <row r="273" spans="1:19" x14ac:dyDescent="0.3">
      <c r="A273" s="30" t="s">
        <v>415</v>
      </c>
      <c r="B273" s="30">
        <v>2023</v>
      </c>
      <c r="C273" s="132">
        <v>44982</v>
      </c>
      <c r="D273" s="30" t="s">
        <v>72</v>
      </c>
      <c r="E273" s="30" t="s">
        <v>200</v>
      </c>
      <c r="F273" s="30">
        <v>5</v>
      </c>
      <c r="G273" s="30" t="s">
        <v>98</v>
      </c>
      <c r="H273" s="30" t="s">
        <v>67</v>
      </c>
      <c r="I273" s="30">
        <f>(C273-VLOOKUP(G273,Riders!$A$2:$C$213,2,FALSE))/365</f>
        <v>31.575342465753426</v>
      </c>
      <c r="J273" s="30">
        <v>24</v>
      </c>
      <c r="K273" s="30">
        <v>2</v>
      </c>
      <c r="L273" s="30">
        <v>11.577999999999999</v>
      </c>
      <c r="M273" s="59">
        <f>IF(OR(L273="",L273="REL"),"",3.6*200/L273)</f>
        <v>62.186906201416484</v>
      </c>
      <c r="N273" s="30"/>
      <c r="O273" s="30"/>
      <c r="P273" s="59" t="str">
        <f>IF(OR(O273="",O273="REL"),"",3.6*200/O273)</f>
        <v/>
      </c>
      <c r="Q273" s="30"/>
      <c r="R273" s="30"/>
      <c r="S273" s="59" t="str">
        <f>IF(OR(R273="",R273="REL"),"",3.6*200/R273)</f>
        <v/>
      </c>
    </row>
    <row r="274" spans="1:19" x14ac:dyDescent="0.3">
      <c r="A274" s="30" t="s">
        <v>415</v>
      </c>
      <c r="B274" s="30">
        <v>2023</v>
      </c>
      <c r="C274" s="132">
        <v>44982</v>
      </c>
      <c r="D274" s="30" t="s">
        <v>72</v>
      </c>
      <c r="E274" s="30" t="s">
        <v>200</v>
      </c>
      <c r="F274" s="30">
        <v>6</v>
      </c>
      <c r="G274" s="30" t="s">
        <v>39</v>
      </c>
      <c r="H274" s="30" t="s">
        <v>40</v>
      </c>
      <c r="I274" s="30">
        <f>(C274-VLOOKUP(G274,Riders!$A$2:$C$213,2,FALSE))/365</f>
        <v>28.545205479452054</v>
      </c>
      <c r="J274" s="30">
        <v>8</v>
      </c>
      <c r="K274" s="30">
        <v>1</v>
      </c>
      <c r="L274" s="30">
        <v>11.239000000000001</v>
      </c>
      <c r="M274" s="59">
        <f>IF(OR(L274="",L274="REL"),"",3.6*200/L274)</f>
        <v>64.062639024824264</v>
      </c>
      <c r="N274" s="30"/>
      <c r="O274" s="30"/>
      <c r="P274" s="59" t="str">
        <f>IF(OR(O274="",O274="REL"),"",3.6*200/O274)</f>
        <v/>
      </c>
      <c r="Q274" s="30"/>
      <c r="R274" s="30"/>
      <c r="S274" s="59" t="str">
        <f>IF(OR(R274="",R274="REL"),"",3.6*200/R274)</f>
        <v/>
      </c>
    </row>
    <row r="275" spans="1:19" x14ac:dyDescent="0.3">
      <c r="A275" s="30" t="s">
        <v>415</v>
      </c>
      <c r="B275" s="30">
        <v>2023</v>
      </c>
      <c r="C275" s="132">
        <v>44982</v>
      </c>
      <c r="D275" s="30" t="s">
        <v>72</v>
      </c>
      <c r="E275" s="30" t="s">
        <v>200</v>
      </c>
      <c r="F275" s="30">
        <v>6</v>
      </c>
      <c r="G275" s="30" t="s">
        <v>55</v>
      </c>
      <c r="H275" s="30" t="s">
        <v>56</v>
      </c>
      <c r="I275" s="30">
        <f>(C275-VLOOKUP(G275,Riders!$A$2:$C$213,2,FALSE))/365</f>
        <v>33.821917808219176</v>
      </c>
      <c r="J275" s="30">
        <v>23</v>
      </c>
      <c r="K275" s="30">
        <v>2</v>
      </c>
      <c r="L275" s="30">
        <v>11.39</v>
      </c>
      <c r="M275" s="59">
        <f>IF(OR(L275="",L275="REL"),"",3.6*200/L275)</f>
        <v>63.21334503950834</v>
      </c>
      <c r="N275" s="30"/>
      <c r="O275" s="30"/>
      <c r="P275" s="59" t="str">
        <f>IF(OR(O275="",O275="REL"),"",3.6*200/O275)</f>
        <v/>
      </c>
      <c r="Q275" s="30"/>
      <c r="R275" s="30"/>
      <c r="S275" s="59" t="str">
        <f>IF(OR(R275="",R275="REL"),"",3.6*200/R275)</f>
        <v/>
      </c>
    </row>
    <row r="276" spans="1:19" x14ac:dyDescent="0.3">
      <c r="A276" s="30" t="s">
        <v>415</v>
      </c>
      <c r="B276" s="30">
        <v>2023</v>
      </c>
      <c r="C276" s="132">
        <v>44982</v>
      </c>
      <c r="D276" s="30" t="s">
        <v>72</v>
      </c>
      <c r="E276" s="30" t="s">
        <v>200</v>
      </c>
      <c r="F276" s="30">
        <v>7</v>
      </c>
      <c r="G276" s="30" t="s">
        <v>382</v>
      </c>
      <c r="H276" s="30" t="s">
        <v>15</v>
      </c>
      <c r="I276" s="30">
        <f>(C276-VLOOKUP(G276,Riders!$A$2:$C$213,2,FALSE))/365</f>
        <v>21.994520547945207</v>
      </c>
      <c r="J276" s="30">
        <v>11</v>
      </c>
      <c r="K276" s="30">
        <v>1</v>
      </c>
      <c r="L276" s="30">
        <v>11.321999999999999</v>
      </c>
      <c r="M276" s="59">
        <f>IF(OR(L276="",L276="REL"),"",3.6*200/L276)</f>
        <v>63.593004769475364</v>
      </c>
      <c r="N276" s="30"/>
      <c r="O276" s="30"/>
      <c r="P276" s="59" t="str">
        <f>IF(OR(O276="",O276="REL"),"",3.6*200/O276)</f>
        <v/>
      </c>
      <c r="Q276" s="30"/>
      <c r="R276" s="30"/>
      <c r="S276" s="59" t="str">
        <f>IF(OR(R276="",R276="REL"),"",3.6*200/R276)</f>
        <v/>
      </c>
    </row>
    <row r="277" spans="1:19" x14ac:dyDescent="0.3">
      <c r="A277" s="30" t="s">
        <v>415</v>
      </c>
      <c r="B277" s="30">
        <v>2023</v>
      </c>
      <c r="C277" s="132">
        <v>44982</v>
      </c>
      <c r="D277" s="30" t="s">
        <v>72</v>
      </c>
      <c r="E277" s="30" t="s">
        <v>200</v>
      </c>
      <c r="F277" s="30">
        <v>7</v>
      </c>
      <c r="G277" s="30" t="s">
        <v>33</v>
      </c>
      <c r="H277" s="30" t="s">
        <v>27</v>
      </c>
      <c r="I277" s="30">
        <f>(C277-VLOOKUP(G277,Riders!$A$2:$C$213,2,FALSE))/365</f>
        <v>29.268493150684932</v>
      </c>
      <c r="J277" s="30">
        <v>22</v>
      </c>
      <c r="K277" s="30">
        <v>2</v>
      </c>
      <c r="L277" s="30">
        <v>11.382999999999999</v>
      </c>
      <c r="M277" s="59">
        <f>IF(OR(L277="",L277="REL"),"",3.6*200/L277)</f>
        <v>63.252218220152862</v>
      </c>
      <c r="N277" s="30"/>
      <c r="O277" s="30"/>
      <c r="P277" s="59" t="str">
        <f>IF(OR(O277="",O277="REL"),"",3.6*200/O277)</f>
        <v/>
      </c>
      <c r="Q277" s="30"/>
      <c r="R277" s="30"/>
      <c r="S277" s="59" t="str">
        <f>IF(OR(R277="",R277="REL"),"",3.6*200/R277)</f>
        <v/>
      </c>
    </row>
    <row r="278" spans="1:19" x14ac:dyDescent="0.3">
      <c r="A278" s="30" t="s">
        <v>415</v>
      </c>
      <c r="B278" s="30">
        <v>2023</v>
      </c>
      <c r="C278" s="132">
        <v>44982</v>
      </c>
      <c r="D278" s="30" t="s">
        <v>72</v>
      </c>
      <c r="E278" s="30" t="s">
        <v>200</v>
      </c>
      <c r="F278" s="30">
        <v>8</v>
      </c>
      <c r="G278" s="30" t="s">
        <v>101</v>
      </c>
      <c r="H278" s="30" t="s">
        <v>151</v>
      </c>
      <c r="I278" s="30">
        <f>(C278-VLOOKUP(G278,Riders!$A$2:$C$213,2,FALSE))/365</f>
        <v>23.405479452054795</v>
      </c>
      <c r="J278" s="30">
        <v>12</v>
      </c>
      <c r="K278" s="30">
        <v>1</v>
      </c>
      <c r="L278" s="30">
        <v>11.567</v>
      </c>
      <c r="M278" s="59">
        <f>IF(OR(L278="",L278="REL"),"",3.6*200/L278)</f>
        <v>62.246044782571104</v>
      </c>
      <c r="N278" s="30"/>
      <c r="O278" s="30"/>
      <c r="P278" s="59" t="str">
        <f>IF(OR(O278="",O278="REL"),"",3.6*200/O278)</f>
        <v/>
      </c>
      <c r="Q278" s="30"/>
      <c r="R278" s="30"/>
      <c r="S278" s="59" t="str">
        <f>IF(OR(R278="",R278="REL"),"",3.6*200/R278)</f>
        <v/>
      </c>
    </row>
    <row r="279" spans="1:19" x14ac:dyDescent="0.3">
      <c r="A279" s="30" t="s">
        <v>415</v>
      </c>
      <c r="B279" s="30">
        <v>2023</v>
      </c>
      <c r="C279" s="132">
        <v>44982</v>
      </c>
      <c r="D279" s="30" t="s">
        <v>72</v>
      </c>
      <c r="E279" s="30" t="s">
        <v>200</v>
      </c>
      <c r="F279" s="30">
        <v>8</v>
      </c>
      <c r="G279" s="30" t="s">
        <v>35</v>
      </c>
      <c r="H279" s="30" t="s">
        <v>36</v>
      </c>
      <c r="I279" s="30">
        <f>(C279-VLOOKUP(G279,Riders!$A$2:$C$213,2,FALSE))/365</f>
        <v>24.887671232876713</v>
      </c>
      <c r="J279" s="30">
        <v>21</v>
      </c>
      <c r="K279" s="30">
        <v>2</v>
      </c>
      <c r="L279" s="30">
        <v>11.58</v>
      </c>
      <c r="M279" s="59">
        <f>IF(OR(L279="",L279="REL"),"",3.6*200/L279)</f>
        <v>62.176165803108809</v>
      </c>
      <c r="N279" s="30"/>
      <c r="O279" s="30"/>
      <c r="P279" s="59" t="str">
        <f>IF(OR(O279="",O279="REL"),"",3.6*200/O279)</f>
        <v/>
      </c>
      <c r="Q279" s="30"/>
      <c r="R279" s="30"/>
      <c r="S279" s="59" t="str">
        <f>IF(OR(R279="",R279="REL"),"",3.6*200/R279)</f>
        <v/>
      </c>
    </row>
    <row r="280" spans="1:19" x14ac:dyDescent="0.3">
      <c r="A280" s="30" t="s">
        <v>415</v>
      </c>
      <c r="B280" s="30">
        <v>2023</v>
      </c>
      <c r="C280" s="132">
        <v>44982</v>
      </c>
      <c r="D280" s="30" t="s">
        <v>72</v>
      </c>
      <c r="E280" s="30" t="s">
        <v>200</v>
      </c>
      <c r="F280" s="30">
        <v>9</v>
      </c>
      <c r="G280" s="30" t="s">
        <v>50</v>
      </c>
      <c r="H280" s="30" t="s">
        <v>51</v>
      </c>
      <c r="I280" s="30">
        <f>(C280-VLOOKUP(G280,Riders!$A$2:$C$213,2,FALSE))/365</f>
        <v>26.391780821917809</v>
      </c>
      <c r="J280" s="30">
        <v>13</v>
      </c>
      <c r="K280" s="30">
        <v>1</v>
      </c>
      <c r="L280" s="30">
        <v>11.276999999999999</v>
      </c>
      <c r="M280" s="59">
        <f>IF(OR(L280="",L280="REL"),"",3.6*200/L280)</f>
        <v>63.846767757382288</v>
      </c>
      <c r="N280" s="30"/>
      <c r="O280" s="30"/>
      <c r="P280" s="59" t="str">
        <f>IF(OR(O280="",O280="REL"),"",3.6*200/O280)</f>
        <v/>
      </c>
      <c r="Q280" s="30"/>
      <c r="R280" s="30"/>
      <c r="S280" s="59" t="str">
        <f>IF(OR(R280="",R280="REL"),"",3.6*200/R280)</f>
        <v/>
      </c>
    </row>
    <row r="281" spans="1:19" x14ac:dyDescent="0.3">
      <c r="A281" s="30" t="s">
        <v>415</v>
      </c>
      <c r="B281" s="30">
        <v>2023</v>
      </c>
      <c r="C281" s="132">
        <v>44982</v>
      </c>
      <c r="D281" s="30" t="s">
        <v>72</v>
      </c>
      <c r="E281" s="30" t="s">
        <v>200</v>
      </c>
      <c r="F281" s="30">
        <v>9</v>
      </c>
      <c r="G281" s="30" t="s">
        <v>94</v>
      </c>
      <c r="H281" s="30" t="s">
        <v>38</v>
      </c>
      <c r="I281" s="30">
        <f>(C281-VLOOKUP(G281,Riders!$A$2:$C$213,2,FALSE))/365</f>
        <v>25.328767123287673</v>
      </c>
      <c r="J281" s="30">
        <v>20</v>
      </c>
      <c r="K281" s="30">
        <v>2</v>
      </c>
      <c r="L281" s="30">
        <v>11.441999999999998</v>
      </c>
      <c r="M281" s="59">
        <f>IF(OR(L281="",L281="REL"),"",3.6*200/L281)</f>
        <v>62.926061877294188</v>
      </c>
      <c r="N281" s="30"/>
      <c r="O281" s="30"/>
      <c r="P281" s="59" t="str">
        <f>IF(OR(O281="",O281="REL"),"",3.6*200/O281)</f>
        <v/>
      </c>
      <c r="Q281" s="30"/>
      <c r="R281" s="30"/>
      <c r="S281" s="59" t="str">
        <f>IF(OR(R281="",R281="REL"),"",3.6*200/R281)</f>
        <v/>
      </c>
    </row>
    <row r="282" spans="1:19" x14ac:dyDescent="0.3">
      <c r="A282" s="30" t="s">
        <v>415</v>
      </c>
      <c r="B282" s="30">
        <v>2023</v>
      </c>
      <c r="C282" s="132">
        <v>44982</v>
      </c>
      <c r="D282" s="30" t="s">
        <v>72</v>
      </c>
      <c r="E282" s="30" t="s">
        <v>200</v>
      </c>
      <c r="F282" s="30">
        <v>10</v>
      </c>
      <c r="G282" s="30" t="s">
        <v>28</v>
      </c>
      <c r="H282" s="30" t="s">
        <v>29</v>
      </c>
      <c r="I282" s="30">
        <f>(C282-VLOOKUP(G282,Riders!$A$2:$C$213,2,FALSE))/365</f>
        <v>23.169863013698631</v>
      </c>
      <c r="J282" s="30">
        <v>16</v>
      </c>
      <c r="K282" s="30">
        <v>1</v>
      </c>
      <c r="L282" s="30">
        <v>11.428000000000001</v>
      </c>
      <c r="M282" s="59">
        <f>IF(OR(L282="",L282="REL"),"",3.6*200/L282)</f>
        <v>63.003150157507868</v>
      </c>
      <c r="N282" s="30"/>
      <c r="O282" s="30"/>
      <c r="P282" s="59" t="str">
        <f>IF(OR(O282="",O282="REL"),"",3.6*200/O282)</f>
        <v/>
      </c>
      <c r="Q282" s="30"/>
      <c r="R282" s="30"/>
      <c r="S282" s="59" t="str">
        <f>IF(OR(R282="",R282="REL"),"",3.6*200/R282)</f>
        <v/>
      </c>
    </row>
    <row r="283" spans="1:19" x14ac:dyDescent="0.3">
      <c r="A283" s="30" t="s">
        <v>415</v>
      </c>
      <c r="B283" s="30">
        <v>2023</v>
      </c>
      <c r="C283" s="132">
        <v>44982</v>
      </c>
      <c r="D283" s="30" t="s">
        <v>72</v>
      </c>
      <c r="E283" s="30" t="s">
        <v>200</v>
      </c>
      <c r="F283" s="30">
        <v>10</v>
      </c>
      <c r="G283" s="30" t="s">
        <v>43</v>
      </c>
      <c r="H283" s="30" t="s">
        <v>44</v>
      </c>
      <c r="I283" s="30">
        <f>(C283-VLOOKUP(G283,Riders!$A$2:$C$213,2,FALSE))/365</f>
        <v>30.271232876712329</v>
      </c>
      <c r="J283" s="30">
        <v>17</v>
      </c>
      <c r="K283" s="30">
        <v>2</v>
      </c>
      <c r="L283" s="30">
        <v>11.509</v>
      </c>
      <c r="M283" s="59">
        <f>IF(OR(L283="",L283="REL"),"",3.6*200/L283)</f>
        <v>62.559735858893042</v>
      </c>
      <c r="N283" s="30"/>
      <c r="O283" s="30"/>
      <c r="P283" s="59" t="str">
        <f>IF(OR(O283="",O283="REL"),"",3.6*200/O283)</f>
        <v/>
      </c>
      <c r="Q283" s="30"/>
      <c r="R283" s="30"/>
      <c r="S283" s="59" t="str">
        <f>IF(OR(R283="",R283="REL"),"",3.6*200/R283)</f>
        <v/>
      </c>
    </row>
    <row r="284" spans="1:19" x14ac:dyDescent="0.3">
      <c r="A284" s="30" t="s">
        <v>415</v>
      </c>
      <c r="B284" s="30">
        <v>2023</v>
      </c>
      <c r="C284" s="132">
        <v>44982</v>
      </c>
      <c r="D284" s="30" t="s">
        <v>72</v>
      </c>
      <c r="E284" s="30" t="s">
        <v>200</v>
      </c>
      <c r="F284" s="30">
        <v>11</v>
      </c>
      <c r="G284" s="30" t="s">
        <v>52</v>
      </c>
      <c r="H284" s="30" t="s">
        <v>53</v>
      </c>
      <c r="I284" s="30">
        <f>(C284-VLOOKUP(G284,Riders!$A$2:$C$213,2,FALSE))/365</f>
        <v>25.964383561643835</v>
      </c>
      <c r="J284" s="30">
        <v>14</v>
      </c>
      <c r="K284" s="30">
        <v>1</v>
      </c>
      <c r="L284" s="30">
        <v>11.246</v>
      </c>
      <c r="M284" s="59">
        <f>IF(OR(L284="",L284="REL"),"",3.6*200/L284)</f>
        <v>64.022763649297531</v>
      </c>
      <c r="N284" s="30"/>
      <c r="O284" s="30"/>
      <c r="P284" s="59" t="str">
        <f>IF(OR(O284="",O284="REL"),"",3.6*200/O284)</f>
        <v/>
      </c>
      <c r="Q284" s="30"/>
      <c r="R284" s="30"/>
      <c r="S284" s="59" t="str">
        <f>IF(OR(R284="",R284="REL"),"",3.6*200/R284)</f>
        <v/>
      </c>
    </row>
    <row r="285" spans="1:19" x14ac:dyDescent="0.3">
      <c r="A285" s="30" t="s">
        <v>415</v>
      </c>
      <c r="B285" s="30">
        <v>2023</v>
      </c>
      <c r="C285" s="132">
        <v>44982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97</v>
      </c>
      <c r="I285" s="30">
        <f>(C285-VLOOKUP(G285,Riders!$A$2:$C$213,2,FALSE))/365</f>
        <v>32.010958904109586</v>
      </c>
      <c r="J285" s="30">
        <v>19</v>
      </c>
      <c r="K285" s="30">
        <v>2</v>
      </c>
      <c r="L285" s="30">
        <v>11.255000000000001</v>
      </c>
      <c r="M285" s="59">
        <f>IF(OR(L285="",L285="REL"),"",3.6*200/L285)</f>
        <v>63.971568191914699</v>
      </c>
      <c r="N285" s="30"/>
      <c r="O285" s="30"/>
      <c r="P285" s="59" t="str">
        <f>IF(OR(O285="",O285="REL"),"",3.6*200/O285)</f>
        <v/>
      </c>
      <c r="Q285" s="30"/>
      <c r="R285" s="30"/>
      <c r="S285" s="59" t="str">
        <f>IF(OR(R285="",R285="REL"),"",3.6*200/R285)</f>
        <v/>
      </c>
    </row>
    <row r="286" spans="1:19" x14ac:dyDescent="0.3">
      <c r="A286" s="30" t="s">
        <v>415</v>
      </c>
      <c r="B286" s="30">
        <v>2023</v>
      </c>
      <c r="C286" s="132">
        <v>44982</v>
      </c>
      <c r="D286" s="30" t="s">
        <v>72</v>
      </c>
      <c r="E286" s="30" t="s">
        <v>200</v>
      </c>
      <c r="F286" s="30">
        <v>12</v>
      </c>
      <c r="G286" s="30" t="s">
        <v>95</v>
      </c>
      <c r="H286" s="30" t="s">
        <v>19</v>
      </c>
      <c r="I286" s="30">
        <f>(C286-VLOOKUP(G286,Riders!$A$2:$C$213,2,FALSE))/365</f>
        <v>23.476712328767125</v>
      </c>
      <c r="J286" s="30">
        <v>15</v>
      </c>
      <c r="K286" s="30">
        <v>1</v>
      </c>
      <c r="L286" s="30">
        <v>11.27</v>
      </c>
      <c r="M286" s="59">
        <f>IF(OR(L286="",L286="REL"),"",3.6*200/L286)</f>
        <v>63.886424134871341</v>
      </c>
      <c r="N286" s="30"/>
      <c r="O286" s="30"/>
      <c r="P286" s="59" t="str">
        <f>IF(OR(O286="",O286="REL"),"",3.6*200/O286)</f>
        <v/>
      </c>
      <c r="Q286" s="30"/>
      <c r="R286" s="30"/>
      <c r="S286" s="59" t="str">
        <f>IF(OR(R286="",R286="REL"),"",3.6*200/R286)</f>
        <v/>
      </c>
    </row>
    <row r="287" spans="1:19" x14ac:dyDescent="0.3">
      <c r="A287" s="30" t="s">
        <v>415</v>
      </c>
      <c r="B287" s="30">
        <v>2023</v>
      </c>
      <c r="C287" s="132">
        <v>44982</v>
      </c>
      <c r="D287" s="30" t="s">
        <v>72</v>
      </c>
      <c r="E287" s="30" t="s">
        <v>200</v>
      </c>
      <c r="F287" s="30">
        <v>12</v>
      </c>
      <c r="G287" s="30" t="s">
        <v>37</v>
      </c>
      <c r="H287" s="30" t="s">
        <v>38</v>
      </c>
      <c r="I287" s="30">
        <f>(C287-VLOOKUP(G287,Riders!$A$2:$C$213,2,FALSE))/365</f>
        <v>17.882191780821916</v>
      </c>
      <c r="J287" s="30">
        <v>18</v>
      </c>
      <c r="K287" s="30">
        <v>2</v>
      </c>
      <c r="L287" s="30">
        <v>11.299999999999999</v>
      </c>
      <c r="M287" s="59">
        <f>IF(OR(L287="",L287="REL"),"",3.6*200/L287)</f>
        <v>63.716814159292042</v>
      </c>
      <c r="N287" s="30"/>
      <c r="O287" s="30"/>
      <c r="P287" s="59" t="str">
        <f>IF(OR(O287="",O287="REL"),"",3.6*200/O287)</f>
        <v/>
      </c>
      <c r="Q287" s="30"/>
      <c r="R287" s="30"/>
      <c r="S287" s="59" t="str">
        <f>IF(OR(R287="",R287="REL"),"",3.6*200/R287)</f>
        <v/>
      </c>
    </row>
    <row r="288" spans="1:19" x14ac:dyDescent="0.3">
      <c r="A288" s="30" t="s">
        <v>415</v>
      </c>
      <c r="B288" s="30">
        <v>2023</v>
      </c>
      <c r="C288" s="132">
        <v>44982</v>
      </c>
      <c r="D288" s="30" t="s">
        <v>72</v>
      </c>
      <c r="E288" s="30" t="s">
        <v>201</v>
      </c>
      <c r="F288" s="30">
        <v>1</v>
      </c>
      <c r="G288" s="30" t="s">
        <v>16</v>
      </c>
      <c r="H288" s="30" t="s">
        <v>17</v>
      </c>
      <c r="I288" s="30">
        <f>(C288-VLOOKUP(G288,Riders!$A$2:$C$213,2,FALSE))/365</f>
        <v>23.849315068493151</v>
      </c>
      <c r="J288" s="30">
        <v>1</v>
      </c>
      <c r="K288" s="30">
        <v>1</v>
      </c>
      <c r="L288" s="30">
        <v>11.329000000000001</v>
      </c>
      <c r="M288" s="59">
        <f>IF(OR(L288="",L288="REL"),"",3.6*200/L288)</f>
        <v>63.553711713302143</v>
      </c>
      <c r="N288" s="30"/>
      <c r="O288" s="30"/>
      <c r="P288" s="59" t="str">
        <f>IF(OR(O288="",O288="REL"),"",3.6*200/O288)</f>
        <v/>
      </c>
      <c r="Q288" s="30"/>
      <c r="R288" s="30"/>
      <c r="S288" s="59" t="str">
        <f>IF(OR(R288="",R288="REL"),"",3.6*200/R288)</f>
        <v/>
      </c>
    </row>
    <row r="289" spans="1:19" x14ac:dyDescent="0.3">
      <c r="A289" s="30" t="s">
        <v>415</v>
      </c>
      <c r="B289" s="30">
        <v>2023</v>
      </c>
      <c r="C289" s="132">
        <v>44982</v>
      </c>
      <c r="D289" s="30" t="s">
        <v>72</v>
      </c>
      <c r="E289" s="30" t="s">
        <v>201</v>
      </c>
      <c r="F289" s="30">
        <v>1</v>
      </c>
      <c r="G289" s="30" t="s">
        <v>95</v>
      </c>
      <c r="H289" s="30" t="s">
        <v>19</v>
      </c>
      <c r="I289" s="30">
        <f>(C289-VLOOKUP(G289,Riders!$A$2:$C$213,2,FALSE))/365</f>
        <v>23.476712328767125</v>
      </c>
      <c r="J289" s="30">
        <v>15</v>
      </c>
      <c r="K289" s="30">
        <v>2</v>
      </c>
      <c r="L289" s="30">
        <v>11.402000000000001</v>
      </c>
      <c r="M289" s="59">
        <f>IF(OR(L289="",L289="REL"),"",3.6*200/L289)</f>
        <v>63.146816348009118</v>
      </c>
      <c r="N289" s="30"/>
      <c r="O289" s="30"/>
      <c r="P289" s="59" t="str">
        <f>IF(OR(O289="",O289="REL"),"",3.6*200/O289)</f>
        <v/>
      </c>
      <c r="Q289" s="30"/>
      <c r="R289" s="30"/>
      <c r="S289" s="59" t="str">
        <f>IF(OR(R289="",R289="REL"),"",3.6*200/R289)</f>
        <v/>
      </c>
    </row>
    <row r="290" spans="1:19" x14ac:dyDescent="0.3">
      <c r="A290" s="30" t="s">
        <v>415</v>
      </c>
      <c r="B290" s="30">
        <v>2023</v>
      </c>
      <c r="C290" s="132">
        <v>44982</v>
      </c>
      <c r="D290" s="30" t="s">
        <v>72</v>
      </c>
      <c r="E290" s="30" t="s">
        <v>201</v>
      </c>
      <c r="F290" s="30">
        <v>2</v>
      </c>
      <c r="G290" s="30" t="s">
        <v>24</v>
      </c>
      <c r="H290" s="30" t="s">
        <v>25</v>
      </c>
      <c r="I290" s="30">
        <f>(C290-VLOOKUP(G290,Riders!$A$2:$C$213,2,FALSE))/365</f>
        <v>24.493150684931507</v>
      </c>
      <c r="J290" s="30">
        <v>4</v>
      </c>
      <c r="K290" s="30">
        <v>1</v>
      </c>
      <c r="L290" s="30">
        <v>11.138999999999999</v>
      </c>
      <c r="M290" s="59">
        <f>IF(OR(L290="",L290="REL"),"",3.6*200/L290)</f>
        <v>64.637759224346894</v>
      </c>
      <c r="N290" s="30"/>
      <c r="O290" s="30"/>
      <c r="P290" s="59" t="str">
        <f>IF(OR(O290="",O290="REL"),"",3.6*200/O290)</f>
        <v/>
      </c>
      <c r="Q290" s="30"/>
      <c r="R290" s="30"/>
      <c r="S290" s="59" t="str">
        <f>IF(OR(R290="",R290="REL"),"",3.6*200/R290)</f>
        <v/>
      </c>
    </row>
    <row r="291" spans="1:19" x14ac:dyDescent="0.3">
      <c r="A291" s="30" t="s">
        <v>415</v>
      </c>
      <c r="B291" s="30">
        <v>2023</v>
      </c>
      <c r="C291" s="132">
        <v>44982</v>
      </c>
      <c r="D291" s="30" t="s">
        <v>72</v>
      </c>
      <c r="E291" s="30" t="s">
        <v>201</v>
      </c>
      <c r="F291" s="30">
        <v>2</v>
      </c>
      <c r="G291" s="30" t="s">
        <v>52</v>
      </c>
      <c r="H291" s="30" t="s">
        <v>53</v>
      </c>
      <c r="I291" s="30">
        <f>(C291-VLOOKUP(G291,Riders!$A$2:$C$213,2,FALSE))/365</f>
        <v>25.964383561643835</v>
      </c>
      <c r="J291" s="30">
        <v>14</v>
      </c>
      <c r="K291" s="30">
        <v>2</v>
      </c>
      <c r="L291" s="30">
        <v>11.279</v>
      </c>
      <c r="M291" s="59">
        <f>IF(OR(L291="",L291="REL"),"",3.6*200/L291)</f>
        <v>63.835446404823124</v>
      </c>
      <c r="N291" s="30"/>
      <c r="O291" s="30"/>
      <c r="P291" s="59" t="str">
        <f>IF(OR(O291="",O291="REL"),"",3.6*200/O291)</f>
        <v/>
      </c>
      <c r="Q291" s="30"/>
      <c r="R291" s="30"/>
      <c r="S291" s="59" t="str">
        <f>IF(OR(R291="",R291="REL"),"",3.6*200/R291)</f>
        <v/>
      </c>
    </row>
    <row r="292" spans="1:19" x14ac:dyDescent="0.3">
      <c r="A292" s="30" t="s">
        <v>415</v>
      </c>
      <c r="B292" s="30">
        <v>2023</v>
      </c>
      <c r="C292" s="132">
        <v>44982</v>
      </c>
      <c r="D292" s="30" t="s">
        <v>72</v>
      </c>
      <c r="E292" s="30" t="s">
        <v>201</v>
      </c>
      <c r="F292" s="30">
        <v>3</v>
      </c>
      <c r="G292" s="30" t="s">
        <v>14</v>
      </c>
      <c r="H292" s="30" t="s">
        <v>15</v>
      </c>
      <c r="I292" s="30">
        <f>(C292-VLOOKUP(G292,Riders!$A$2:$C$213,2,FALSE))/365</f>
        <v>23.150684931506849</v>
      </c>
      <c r="J292" s="30">
        <v>2</v>
      </c>
      <c r="K292" s="30">
        <v>1</v>
      </c>
      <c r="L292" s="30">
        <v>11.154</v>
      </c>
      <c r="M292" s="59">
        <f>IF(OR(L292="",L292="REL"),"",3.6*200/L292)</f>
        <v>64.550833781603018</v>
      </c>
      <c r="N292" s="30"/>
      <c r="O292" s="30"/>
      <c r="P292" s="59" t="str">
        <f>IF(OR(O292="",O292="REL"),"",3.6*200/O292)</f>
        <v/>
      </c>
      <c r="Q292" s="30"/>
      <c r="R292" s="30"/>
      <c r="S292" s="59" t="str">
        <f>IF(OR(R292="",R292="REL"),"",3.6*200/R292)</f>
        <v/>
      </c>
    </row>
    <row r="293" spans="1:19" x14ac:dyDescent="0.3">
      <c r="A293" s="30" t="s">
        <v>415</v>
      </c>
      <c r="B293" s="30">
        <v>2023</v>
      </c>
      <c r="C293" s="132">
        <v>44982</v>
      </c>
      <c r="D293" s="30" t="s">
        <v>72</v>
      </c>
      <c r="E293" s="30" t="s">
        <v>201</v>
      </c>
      <c r="F293" s="30">
        <v>3</v>
      </c>
      <c r="G293" s="30" t="s">
        <v>28</v>
      </c>
      <c r="H293" s="30" t="s">
        <v>29</v>
      </c>
      <c r="I293" s="30">
        <f>(C293-VLOOKUP(G293,Riders!$A$2:$C$213,2,FALSE))/365</f>
        <v>23.169863013698631</v>
      </c>
      <c r="J293" s="30">
        <v>16</v>
      </c>
      <c r="K293" s="30">
        <v>2</v>
      </c>
      <c r="L293" s="30">
        <v>11.154</v>
      </c>
      <c r="M293" s="59">
        <f>IF(OR(L293="",L293="REL"),"",3.6*200/L293)</f>
        <v>64.550833781603018</v>
      </c>
      <c r="N293" s="30"/>
      <c r="O293" s="30"/>
      <c r="P293" s="59" t="str">
        <f>IF(OR(O293="",O293="REL"),"",3.6*200/O293)</f>
        <v/>
      </c>
      <c r="Q293" s="30"/>
      <c r="R293" s="30"/>
      <c r="S293" s="59" t="str">
        <f>IF(OR(R293="",R293="REL"),"",3.6*200/R293)</f>
        <v/>
      </c>
    </row>
    <row r="294" spans="1:19" x14ac:dyDescent="0.3">
      <c r="A294" s="30" t="s">
        <v>415</v>
      </c>
      <c r="B294" s="30">
        <v>2023</v>
      </c>
      <c r="C294" s="132">
        <v>44982</v>
      </c>
      <c r="D294" s="30" t="s">
        <v>72</v>
      </c>
      <c r="E294" s="30" t="s">
        <v>201</v>
      </c>
      <c r="F294" s="30">
        <v>4</v>
      </c>
      <c r="G294" s="30" t="s">
        <v>381</v>
      </c>
      <c r="H294" s="30" t="s">
        <v>25</v>
      </c>
      <c r="I294" s="30">
        <f>(C294-VLOOKUP(G294,Riders!$A$2:$C$213,2,FALSE))/365</f>
        <v>20.19178082191781</v>
      </c>
      <c r="J294" s="30">
        <v>3</v>
      </c>
      <c r="K294" s="30">
        <v>1</v>
      </c>
      <c r="L294" s="30">
        <v>11.539</v>
      </c>
      <c r="M294" s="59">
        <f>IF(OR(L294="",L294="REL"),"",3.6*200/L294)</f>
        <v>62.397088135886996</v>
      </c>
      <c r="N294" s="30"/>
      <c r="O294" s="30"/>
      <c r="P294" s="59" t="str">
        <f>IF(OR(O294="",O294="REL"),"",3.6*200/O294)</f>
        <v/>
      </c>
      <c r="Q294" s="30"/>
      <c r="R294" s="30"/>
      <c r="S294" s="59" t="str">
        <f>IF(OR(R294="",R294="REL"),"",3.6*200/R294)</f>
        <v/>
      </c>
    </row>
    <row r="295" spans="1:19" x14ac:dyDescent="0.3">
      <c r="A295" s="30" t="s">
        <v>415</v>
      </c>
      <c r="B295" s="30">
        <v>2023</v>
      </c>
      <c r="C295" s="132">
        <v>44982</v>
      </c>
      <c r="D295" s="30" t="s">
        <v>72</v>
      </c>
      <c r="E295" s="30" t="s">
        <v>201</v>
      </c>
      <c r="F295" s="30">
        <v>4</v>
      </c>
      <c r="G295" s="30" t="s">
        <v>50</v>
      </c>
      <c r="H295" s="30" t="s">
        <v>51</v>
      </c>
      <c r="I295" s="30">
        <f>(C295-VLOOKUP(G295,Riders!$A$2:$C$213,2,FALSE))/365</f>
        <v>26.391780821917809</v>
      </c>
      <c r="J295" s="30">
        <v>13</v>
      </c>
      <c r="K295" s="30">
        <v>2</v>
      </c>
      <c r="L295" s="30">
        <v>11.544</v>
      </c>
      <c r="M295" s="59">
        <f>IF(OR(L295="",L295="REL"),"",3.6*200/L295)</f>
        <v>62.370062370062371</v>
      </c>
      <c r="N295" s="30"/>
      <c r="O295" s="30"/>
      <c r="P295" s="59" t="str">
        <f>IF(OR(O295="",O295="REL"),"",3.6*200/O295)</f>
        <v/>
      </c>
      <c r="Q295" s="30"/>
      <c r="R295" s="30"/>
      <c r="S295" s="59" t="str">
        <f>IF(OR(R295="",R295="REL"),"",3.6*200/R295)</f>
        <v/>
      </c>
    </row>
    <row r="296" spans="1:19" x14ac:dyDescent="0.3">
      <c r="A296" s="30" t="s">
        <v>415</v>
      </c>
      <c r="B296" s="30">
        <v>2023</v>
      </c>
      <c r="C296" s="132">
        <v>44982</v>
      </c>
      <c r="D296" s="30" t="s">
        <v>72</v>
      </c>
      <c r="E296" s="30" t="s">
        <v>201</v>
      </c>
      <c r="F296" s="30">
        <v>5</v>
      </c>
      <c r="G296" s="30" t="s">
        <v>18</v>
      </c>
      <c r="H296" s="30" t="s">
        <v>19</v>
      </c>
      <c r="I296" s="30">
        <f>(C296-VLOOKUP(G296,Riders!$A$2:$C$213,2,FALSE))/365</f>
        <v>24.761643835616439</v>
      </c>
      <c r="J296" s="30">
        <v>5</v>
      </c>
      <c r="K296" s="30">
        <v>1</v>
      </c>
      <c r="L296" s="30">
        <v>11.33</v>
      </c>
      <c r="M296" s="59">
        <f>IF(OR(L296="",L296="REL"),"",3.6*200/L296)</f>
        <v>63.548102383053838</v>
      </c>
      <c r="N296" s="30"/>
      <c r="O296" s="30"/>
      <c r="P296" s="59" t="str">
        <f>IF(OR(O296="",O296="REL"),"",3.6*200/O296)</f>
        <v/>
      </c>
      <c r="Q296" s="30"/>
      <c r="R296" s="30"/>
      <c r="S296" s="59" t="str">
        <f>IF(OR(R296="",R296="REL"),"",3.6*200/R296)</f>
        <v/>
      </c>
    </row>
    <row r="297" spans="1:19" x14ac:dyDescent="0.3">
      <c r="A297" s="30" t="s">
        <v>415</v>
      </c>
      <c r="B297" s="30">
        <v>2023</v>
      </c>
      <c r="C297" s="132">
        <v>44982</v>
      </c>
      <c r="D297" s="30" t="s">
        <v>72</v>
      </c>
      <c r="E297" s="30" t="s">
        <v>201</v>
      </c>
      <c r="F297" s="30">
        <v>5</v>
      </c>
      <c r="G297" s="30" t="s">
        <v>101</v>
      </c>
      <c r="H297" s="30" t="s">
        <v>151</v>
      </c>
      <c r="I297" s="30">
        <f>(C297-VLOOKUP(G297,Riders!$A$2:$C$213,2,FALSE))/365</f>
        <v>23.405479452054795</v>
      </c>
      <c r="J297" s="30">
        <v>12</v>
      </c>
      <c r="K297" s="30">
        <v>2</v>
      </c>
      <c r="L297" s="30">
        <v>11.385</v>
      </c>
      <c r="M297" s="59">
        <f>IF(OR(L297="",L297="REL"),"",3.6*200/L297)</f>
        <v>63.241106719367593</v>
      </c>
      <c r="N297" s="30"/>
      <c r="O297" s="30"/>
      <c r="P297" s="59" t="str">
        <f>IF(OR(O297="",O297="REL"),"",3.6*200/O297)</f>
        <v/>
      </c>
      <c r="Q297" s="30"/>
      <c r="R297" s="30"/>
      <c r="S297" s="59" t="str">
        <f>IF(OR(R297="",R297="REL"),"",3.6*200/R297)</f>
        <v/>
      </c>
    </row>
    <row r="298" spans="1:19" x14ac:dyDescent="0.3">
      <c r="A298" s="30" t="s">
        <v>415</v>
      </c>
      <c r="B298" s="30">
        <v>2023</v>
      </c>
      <c r="C298" s="132">
        <v>44982</v>
      </c>
      <c r="D298" s="30" t="s">
        <v>72</v>
      </c>
      <c r="E298" s="30" t="s">
        <v>201</v>
      </c>
      <c r="F298" s="30">
        <v>6</v>
      </c>
      <c r="G298" s="30" t="s">
        <v>32</v>
      </c>
      <c r="H298" s="30" t="s">
        <v>17</v>
      </c>
      <c r="I298" s="30">
        <f>(C298-VLOOKUP(G298,Riders!$A$2:$C$213,2,FALSE))/365</f>
        <v>20.589041095890412</v>
      </c>
      <c r="J298" s="30">
        <v>6</v>
      </c>
      <c r="K298" s="30">
        <v>1</v>
      </c>
      <c r="L298" s="30">
        <v>10.916</v>
      </c>
      <c r="M298" s="59">
        <f>IF(OR(L298="",L298="REL"),"",3.6*200/L298)</f>
        <v>65.958226456577492</v>
      </c>
      <c r="N298" s="30"/>
      <c r="O298" s="30"/>
      <c r="P298" s="59" t="str">
        <f>IF(OR(O298="",O298="REL"),"",3.6*200/O298)</f>
        <v/>
      </c>
      <c r="Q298" s="30"/>
      <c r="R298" s="30"/>
      <c r="S298" s="59" t="str">
        <f>IF(OR(R298="",R298="REL"),"",3.6*200/R298)</f>
        <v/>
      </c>
    </row>
    <row r="299" spans="1:19" x14ac:dyDescent="0.3">
      <c r="A299" s="30" t="s">
        <v>415</v>
      </c>
      <c r="B299" s="30">
        <v>2023</v>
      </c>
      <c r="C299" s="132">
        <v>44982</v>
      </c>
      <c r="D299" s="30" t="s">
        <v>72</v>
      </c>
      <c r="E299" s="30" t="s">
        <v>201</v>
      </c>
      <c r="F299" s="30">
        <v>6</v>
      </c>
      <c r="G299" s="30" t="s">
        <v>382</v>
      </c>
      <c r="H299" s="30" t="s">
        <v>15</v>
      </c>
      <c r="I299" s="30">
        <f>(C299-VLOOKUP(G299,Riders!$A$2:$C$213,2,FALSE))/365</f>
        <v>21.994520547945207</v>
      </c>
      <c r="J299" s="30">
        <v>11</v>
      </c>
      <c r="K299" s="30">
        <v>2</v>
      </c>
      <c r="L299" s="30">
        <v>10.955</v>
      </c>
      <c r="M299" s="59">
        <f>IF(OR(L299="",L299="REL"),"",3.6*200/L299)</f>
        <v>65.723413966225465</v>
      </c>
      <c r="N299" s="30"/>
      <c r="O299" s="30"/>
      <c r="P299" s="59" t="str">
        <f>IF(OR(O299="",O299="REL"),"",3.6*200/O299)</f>
        <v/>
      </c>
      <c r="Q299" s="30"/>
      <c r="R299" s="30"/>
      <c r="S299" s="59" t="str">
        <f>IF(OR(R299="",R299="REL"),"",3.6*200/R299)</f>
        <v/>
      </c>
    </row>
    <row r="300" spans="1:19" x14ac:dyDescent="0.3">
      <c r="A300" s="30" t="s">
        <v>415</v>
      </c>
      <c r="B300" s="30">
        <v>2023</v>
      </c>
      <c r="C300" s="132">
        <v>44982</v>
      </c>
      <c r="D300" s="30" t="s">
        <v>72</v>
      </c>
      <c r="E300" s="30" t="s">
        <v>201</v>
      </c>
      <c r="F300" s="30">
        <v>7</v>
      </c>
      <c r="G300" s="30" t="s">
        <v>39</v>
      </c>
      <c r="H300" s="30" t="s">
        <v>40</v>
      </c>
      <c r="I300" s="30">
        <f>(C300-VLOOKUP(G300,Riders!$A$2:$C$213,2,FALSE))/365</f>
        <v>28.545205479452054</v>
      </c>
      <c r="J300" s="30">
        <v>8</v>
      </c>
      <c r="K300" s="30">
        <v>1</v>
      </c>
      <c r="L300" s="30">
        <v>11.154999999999999</v>
      </c>
      <c r="M300" s="59">
        <f>IF(OR(L300="",L300="REL"),"",3.6*200/L300)</f>
        <v>64.545047064096821</v>
      </c>
      <c r="N300" s="30"/>
      <c r="O300" s="30"/>
      <c r="P300" s="59" t="str">
        <f>IF(OR(O300="",O300="REL"),"",3.6*200/O300)</f>
        <v/>
      </c>
      <c r="Q300" s="30"/>
      <c r="R300" s="30"/>
      <c r="S300" s="59" t="str">
        <f>IF(OR(R300="",R300="REL"),"",3.6*200/R300)</f>
        <v/>
      </c>
    </row>
    <row r="301" spans="1:19" x14ac:dyDescent="0.3">
      <c r="A301" s="30" t="s">
        <v>415</v>
      </c>
      <c r="B301" s="30">
        <v>2023</v>
      </c>
      <c r="C301" s="132">
        <v>44982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30">
        <f>(C301-VLOOKUP(G301,Riders!$A$2:$C$213,2,FALSE))/365</f>
        <v>27.55890410958904</v>
      </c>
      <c r="J301" s="30">
        <v>9</v>
      </c>
      <c r="K301" s="30">
        <v>2</v>
      </c>
      <c r="L301" s="30">
        <v>11.229999999999999</v>
      </c>
      <c r="M301" s="59">
        <f>IF(OR(L301="",L301="REL"),"",3.6*200/L301)</f>
        <v>64.113980409617099</v>
      </c>
      <c r="N301" s="30"/>
      <c r="O301" s="30"/>
      <c r="P301" s="59" t="str">
        <f>IF(OR(O301="",O301="REL"),"",3.6*200/O301)</f>
        <v/>
      </c>
      <c r="Q301" s="30"/>
      <c r="R301" s="30"/>
      <c r="S301" s="59" t="str">
        <f>IF(OR(R301="",R301="REL"),"",3.6*200/R301)</f>
        <v/>
      </c>
    </row>
    <row r="302" spans="1:19" x14ac:dyDescent="0.3">
      <c r="A302" s="30" t="s">
        <v>415</v>
      </c>
      <c r="B302" s="30">
        <v>2023</v>
      </c>
      <c r="C302" s="132">
        <v>44982</v>
      </c>
      <c r="D302" s="30" t="s">
        <v>72</v>
      </c>
      <c r="E302" s="30" t="s">
        <v>201</v>
      </c>
      <c r="F302" s="30">
        <v>8</v>
      </c>
      <c r="G302" s="30" t="s">
        <v>42</v>
      </c>
      <c r="H302" s="30" t="s">
        <v>40</v>
      </c>
      <c r="I302" s="30">
        <f>(C302-VLOOKUP(G302,Riders!$A$2:$C$213,2,FALSE))/365</f>
        <v>24.235616438356164</v>
      </c>
      <c r="J302" s="30">
        <v>7</v>
      </c>
      <c r="K302" s="30">
        <v>1</v>
      </c>
      <c r="L302" s="30">
        <v>11.374000000000001</v>
      </c>
      <c r="M302" s="59">
        <f>IF(OR(L302="",L302="REL"),"",3.6*200/L302)</f>
        <v>63.302268331281866</v>
      </c>
      <c r="N302" s="30"/>
      <c r="O302" s="30"/>
      <c r="P302" s="59" t="str">
        <f>IF(OR(O302="",O302="REL"),"",3.6*200/O302)</f>
        <v/>
      </c>
      <c r="Q302" s="30"/>
      <c r="R302" s="30"/>
      <c r="S302" s="59" t="str">
        <f>IF(OR(R302="",R302="REL"),"",3.6*200/R302)</f>
        <v/>
      </c>
    </row>
    <row r="303" spans="1:19" x14ac:dyDescent="0.3">
      <c r="A303" s="30" t="s">
        <v>415</v>
      </c>
      <c r="B303" s="30">
        <v>2023</v>
      </c>
      <c r="C303" s="132">
        <v>44982</v>
      </c>
      <c r="D303" s="30" t="s">
        <v>72</v>
      </c>
      <c r="E303" s="30" t="s">
        <v>201</v>
      </c>
      <c r="F303" s="30">
        <v>8</v>
      </c>
      <c r="G303" s="30" t="s">
        <v>26</v>
      </c>
      <c r="H303" s="30" t="s">
        <v>27</v>
      </c>
      <c r="I303" s="30">
        <f>(C303-VLOOKUP(G303,Riders!$A$2:$C$213,2,FALSE))/365</f>
        <v>24.764383561643836</v>
      </c>
      <c r="J303" s="30">
        <v>10</v>
      </c>
      <c r="K303" s="30">
        <v>2</v>
      </c>
      <c r="L303" s="30">
        <v>11.513</v>
      </c>
      <c r="M303" s="59">
        <f>IF(OR(L303="",L303="REL"),"",3.6*200/L303)</f>
        <v>62.538000521150003</v>
      </c>
      <c r="N303" s="30"/>
      <c r="O303" s="30"/>
      <c r="P303" s="59" t="str">
        <f>IF(OR(O303="",O303="REL"),"",3.6*200/O303)</f>
        <v/>
      </c>
      <c r="Q303" s="30"/>
      <c r="R303" s="30"/>
      <c r="S303" s="59" t="str">
        <f>IF(OR(R303="",R303="REL"),"",3.6*200/R303)</f>
        <v/>
      </c>
    </row>
    <row r="304" spans="1:19" x14ac:dyDescent="0.3">
      <c r="A304" s="30" t="s">
        <v>415</v>
      </c>
      <c r="B304" s="30">
        <v>2023</v>
      </c>
      <c r="C304" s="132">
        <v>44982</v>
      </c>
      <c r="D304" s="30" t="s">
        <v>72</v>
      </c>
      <c r="E304" s="30" t="s">
        <v>202</v>
      </c>
      <c r="F304" s="30">
        <v>1</v>
      </c>
      <c r="G304" s="30" t="s">
        <v>16</v>
      </c>
      <c r="H304" s="30" t="s">
        <v>17</v>
      </c>
      <c r="I304" s="30">
        <f>(C304-VLOOKUP(G304,Riders!$A$2:$C$213,2,FALSE))/365</f>
        <v>23.849315068493151</v>
      </c>
      <c r="J304" s="30">
        <v>1</v>
      </c>
      <c r="K304" s="30">
        <v>1</v>
      </c>
      <c r="L304" s="30">
        <v>11.117000000000001</v>
      </c>
      <c r="M304" s="59">
        <f>IF(OR(L304="",L304="REL"),"",3.6*200/L304)</f>
        <v>64.765674192677878</v>
      </c>
      <c r="N304" s="30">
        <v>1</v>
      </c>
      <c r="O304" s="30">
        <v>10.997999999999999</v>
      </c>
      <c r="P304" s="59">
        <f>IF(OR(O304="",O304="REL"),"",3.6*200/O304)</f>
        <v>65.466448445171849</v>
      </c>
      <c r="Q304" s="30"/>
      <c r="R304" s="30"/>
      <c r="S304" s="59" t="str">
        <f>IF(OR(R304="",R304="REL"),"",3.6*200/R304)</f>
        <v/>
      </c>
    </row>
    <row r="305" spans="1:19" x14ac:dyDescent="0.3">
      <c r="A305" s="30" t="s">
        <v>415</v>
      </c>
      <c r="B305" s="30">
        <v>2023</v>
      </c>
      <c r="C305" s="132">
        <v>44982</v>
      </c>
      <c r="D305" s="30" t="s">
        <v>72</v>
      </c>
      <c r="E305" s="30" t="s">
        <v>202</v>
      </c>
      <c r="F305" s="30">
        <v>1</v>
      </c>
      <c r="G305" s="30" t="s">
        <v>42</v>
      </c>
      <c r="H305" s="30" t="s">
        <v>40</v>
      </c>
      <c r="I305" s="30">
        <f>(C305-VLOOKUP(G305,Riders!$A$2:$C$213,2,FALSE))/365</f>
        <v>24.235616438356164</v>
      </c>
      <c r="J305" s="30">
        <v>7</v>
      </c>
      <c r="K305" s="30">
        <v>2</v>
      </c>
      <c r="L305" s="30">
        <v>11.190000000000001</v>
      </c>
      <c r="M305" s="59">
        <f>IF(OR(L305="",L305="REL"),"",3.6*200/L305)</f>
        <v>64.343163538873981</v>
      </c>
      <c r="N305" s="30">
        <v>2</v>
      </c>
      <c r="O305" s="30">
        <v>11.027999999999999</v>
      </c>
      <c r="P305" s="59">
        <f>IF(OR(O305="",O305="REL"),"",3.6*200/O305)</f>
        <v>65.288356909684452</v>
      </c>
      <c r="Q305" s="30"/>
      <c r="R305" s="30"/>
      <c r="S305" s="59" t="str">
        <f>IF(OR(R305="",R305="REL"),"",3.6*200/R305)</f>
        <v/>
      </c>
    </row>
    <row r="306" spans="1:19" x14ac:dyDescent="0.3">
      <c r="A306" s="30" t="s">
        <v>415</v>
      </c>
      <c r="B306" s="30">
        <v>2023</v>
      </c>
      <c r="C306" s="132">
        <v>44982</v>
      </c>
      <c r="D306" s="30" t="s">
        <v>72</v>
      </c>
      <c r="E306" s="30" t="s">
        <v>202</v>
      </c>
      <c r="F306" s="30">
        <v>2</v>
      </c>
      <c r="G306" s="30" t="s">
        <v>24</v>
      </c>
      <c r="H306" s="30" t="s">
        <v>25</v>
      </c>
      <c r="I306" s="30">
        <f>(C306-VLOOKUP(G306,Riders!$A$2:$C$213,2,FALSE))/365</f>
        <v>24.493150684931507</v>
      </c>
      <c r="J306" s="30">
        <v>4</v>
      </c>
      <c r="K306" s="30">
        <v>1</v>
      </c>
      <c r="L306" s="30">
        <v>11.115</v>
      </c>
      <c r="M306" s="59">
        <f>IF(OR(L306="",L306="REL"),"",3.6*200/L306)</f>
        <v>64.777327935222672</v>
      </c>
      <c r="N306" s="30">
        <v>1</v>
      </c>
      <c r="O306" s="30">
        <v>11.246</v>
      </c>
      <c r="P306" s="59">
        <f>IF(OR(O306="",O306="REL"),"",3.6*200/O306)</f>
        <v>64.022763649297531</v>
      </c>
      <c r="Q306" s="30"/>
      <c r="R306" s="30"/>
      <c r="S306" s="59" t="str">
        <f>IF(OR(R306="",R306="REL"),"",3.6*200/R306)</f>
        <v/>
      </c>
    </row>
    <row r="307" spans="1:19" x14ac:dyDescent="0.3">
      <c r="A307" s="30" t="s">
        <v>415</v>
      </c>
      <c r="B307" s="30">
        <v>2023</v>
      </c>
      <c r="C307" s="132">
        <v>44982</v>
      </c>
      <c r="D307" s="30" t="s">
        <v>72</v>
      </c>
      <c r="E307" s="30" t="s">
        <v>202</v>
      </c>
      <c r="F307" s="30">
        <v>2</v>
      </c>
      <c r="G307" s="30" t="s">
        <v>39</v>
      </c>
      <c r="H307" s="30" t="s">
        <v>40</v>
      </c>
      <c r="I307" s="30">
        <f>(C307-VLOOKUP(G307,Riders!$A$2:$C$213,2,FALSE))/365</f>
        <v>28.545205479452054</v>
      </c>
      <c r="J307" s="30">
        <v>8</v>
      </c>
      <c r="K307" s="30">
        <v>2</v>
      </c>
      <c r="L307" s="30">
        <v>11.311999999999999</v>
      </c>
      <c r="M307" s="59">
        <f>IF(OR(L307="",L307="REL"),"",3.6*200/L307)</f>
        <v>63.649222065063654</v>
      </c>
      <c r="N307" s="30">
        <v>2</v>
      </c>
      <c r="O307" s="30">
        <v>11.381</v>
      </c>
      <c r="P307" s="59">
        <f>IF(OR(O307="",O307="REL"),"",3.6*200/O307)</f>
        <v>63.263333626219136</v>
      </c>
      <c r="Q307" s="30"/>
      <c r="R307" s="30"/>
      <c r="S307" s="59" t="str">
        <f>IF(OR(R307="",R307="REL"),"",3.6*200/R307)</f>
        <v/>
      </c>
    </row>
    <row r="308" spans="1:19" x14ac:dyDescent="0.3">
      <c r="A308" s="30" t="s">
        <v>415</v>
      </c>
      <c r="B308" s="30">
        <v>2023</v>
      </c>
      <c r="C308" s="132">
        <v>44982</v>
      </c>
      <c r="D308" s="30" t="s">
        <v>72</v>
      </c>
      <c r="E308" s="30" t="s">
        <v>202</v>
      </c>
      <c r="F308" s="30">
        <v>3</v>
      </c>
      <c r="G308" s="30" t="s">
        <v>14</v>
      </c>
      <c r="H308" s="30" t="s">
        <v>15</v>
      </c>
      <c r="I308" s="30">
        <f>(C308-VLOOKUP(G308,Riders!$A$2:$C$213,2,FALSE))/365</f>
        <v>23.150684931506849</v>
      </c>
      <c r="J308" s="30">
        <v>2</v>
      </c>
      <c r="K308" s="30">
        <v>1</v>
      </c>
      <c r="L308" s="30">
        <v>11.144</v>
      </c>
      <c r="M308" s="59">
        <f>IF(OR(L308="",L308="REL"),"",3.6*200/L308)</f>
        <v>64.608758076094759</v>
      </c>
      <c r="N308" s="30">
        <v>1</v>
      </c>
      <c r="O308" s="30">
        <v>11.052</v>
      </c>
      <c r="P308" s="59">
        <f>IF(OR(O308="",O308="REL"),"",3.6*200/O308)</f>
        <v>65.146579804560261</v>
      </c>
      <c r="Q308" s="30"/>
      <c r="R308" s="30"/>
      <c r="S308" s="59" t="str">
        <f>IF(OR(R308="",R308="REL"),"",3.6*200/R308)</f>
        <v/>
      </c>
    </row>
    <row r="309" spans="1:19" x14ac:dyDescent="0.3">
      <c r="A309" s="30" t="s">
        <v>415</v>
      </c>
      <c r="B309" s="30">
        <v>2023</v>
      </c>
      <c r="C309" s="132">
        <v>44982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30">
        <f>(C309-VLOOKUP(G309,Riders!$A$2:$C$213,2,FALSE))/365</f>
        <v>20.589041095890412</v>
      </c>
      <c r="J309" s="30">
        <v>6</v>
      </c>
      <c r="K309" s="30">
        <v>2</v>
      </c>
      <c r="L309" s="30">
        <v>11.165000000000001</v>
      </c>
      <c r="M309" s="59">
        <f>IF(OR(L309="",L309="REL"),"",3.6*200/L309)</f>
        <v>64.487236901030002</v>
      </c>
      <c r="N309" s="30">
        <v>2</v>
      </c>
      <c r="O309" s="30">
        <v>11.222</v>
      </c>
      <c r="P309" s="59">
        <f>IF(OR(O309="",O309="REL"),"",3.6*200/O309)</f>
        <v>64.159686330422389</v>
      </c>
      <c r="Q309" s="30"/>
      <c r="R309" s="30"/>
      <c r="S309" s="59" t="str">
        <f>IF(OR(R309="",R309="REL"),"",3.6*200/R309)</f>
        <v/>
      </c>
    </row>
    <row r="310" spans="1:19" x14ac:dyDescent="0.3">
      <c r="A310" s="30" t="s">
        <v>415</v>
      </c>
      <c r="B310" s="30">
        <v>2023</v>
      </c>
      <c r="C310" s="132">
        <v>44982</v>
      </c>
      <c r="D310" s="30" t="s">
        <v>72</v>
      </c>
      <c r="E310" s="30" t="s">
        <v>202</v>
      </c>
      <c r="F310" s="30">
        <v>4</v>
      </c>
      <c r="G310" s="30" t="s">
        <v>381</v>
      </c>
      <c r="H310" s="30" t="s">
        <v>25</v>
      </c>
      <c r="I310" s="30">
        <f>(C310-VLOOKUP(G310,Riders!$A$2:$C$213,2,FALSE))/365</f>
        <v>20.19178082191781</v>
      </c>
      <c r="J310" s="30">
        <v>3</v>
      </c>
      <c r="K310" s="30">
        <v>1</v>
      </c>
      <c r="L310" s="30">
        <v>11.304</v>
      </c>
      <c r="M310" s="59">
        <f>IF(OR(L310="",L310="REL"),"",3.6*200/L310)</f>
        <v>63.694267515923563</v>
      </c>
      <c r="N310" s="30">
        <v>1</v>
      </c>
      <c r="O310" s="30">
        <v>11.254</v>
      </c>
      <c r="P310" s="59">
        <f>IF(OR(O310="",O310="REL"),"",3.6*200/O310)</f>
        <v>63.977252532432914</v>
      </c>
      <c r="Q310" s="30"/>
      <c r="R310" s="30"/>
      <c r="S310" s="59" t="str">
        <f>IF(OR(R310="",R310="REL"),"",3.6*200/R310)</f>
        <v/>
      </c>
    </row>
    <row r="311" spans="1:19" x14ac:dyDescent="0.3">
      <c r="A311" s="30" t="s">
        <v>415</v>
      </c>
      <c r="B311" s="30">
        <v>2023</v>
      </c>
      <c r="C311" s="132">
        <v>44982</v>
      </c>
      <c r="D311" s="30" t="s">
        <v>72</v>
      </c>
      <c r="E311" s="30" t="s">
        <v>202</v>
      </c>
      <c r="F311" s="30">
        <v>4</v>
      </c>
      <c r="G311" s="30" t="s">
        <v>18</v>
      </c>
      <c r="H311" s="30" t="s">
        <v>19</v>
      </c>
      <c r="I311" s="30">
        <f>(C311-VLOOKUP(G311,Riders!$A$2:$C$213,2,FALSE))/365</f>
        <v>24.761643835616439</v>
      </c>
      <c r="J311" s="30">
        <v>5</v>
      </c>
      <c r="K311" s="30">
        <v>2</v>
      </c>
      <c r="L311" s="30">
        <v>11.365</v>
      </c>
      <c r="M311" s="59">
        <f>IF(OR(L311="",L311="REL"),"",3.6*200/L311)</f>
        <v>63.352397712274524</v>
      </c>
      <c r="N311" s="30">
        <v>2</v>
      </c>
      <c r="O311" s="30">
        <v>11.433</v>
      </c>
      <c r="P311" s="59">
        <f>IF(OR(O311="",O311="REL"),"",3.6*200/O311)</f>
        <v>62.97559695617948</v>
      </c>
      <c r="Q311" s="30"/>
      <c r="R311" s="30"/>
      <c r="S311" s="59" t="str">
        <f>IF(OR(R311="",R311="REL"),"",3.6*200/R311)</f>
        <v/>
      </c>
    </row>
    <row r="312" spans="1:19" x14ac:dyDescent="0.3">
      <c r="A312" s="30" t="s">
        <v>415</v>
      </c>
      <c r="B312" s="30">
        <v>2023</v>
      </c>
      <c r="C312" s="132">
        <v>44982</v>
      </c>
      <c r="D312" s="30" t="s">
        <v>72</v>
      </c>
      <c r="E312" s="30" t="s">
        <v>203</v>
      </c>
      <c r="F312" s="30">
        <v>1</v>
      </c>
      <c r="G312" s="30" t="s">
        <v>16</v>
      </c>
      <c r="H312" s="30" t="s">
        <v>17</v>
      </c>
      <c r="I312" s="30">
        <f>(C312-VLOOKUP(G312,Riders!$A$2:$C$213,2,FALSE))/365</f>
        <v>23.849315068493151</v>
      </c>
      <c r="J312" s="30">
        <v>1</v>
      </c>
      <c r="K312" s="30">
        <v>1</v>
      </c>
      <c r="L312" s="30">
        <v>11.103</v>
      </c>
      <c r="M312" s="59">
        <f>IF(OR(L312="",L312="REL"),"",3.6*200/L312)</f>
        <v>64.847338557146713</v>
      </c>
      <c r="N312" s="30">
        <v>1</v>
      </c>
      <c r="O312" s="30">
        <v>11.346</v>
      </c>
      <c r="P312" s="59">
        <f>IF(OR(O312="",O312="REL"),"",3.6*200/O312)</f>
        <v>63.458487572712848</v>
      </c>
      <c r="Q312" s="30"/>
      <c r="R312" s="30"/>
      <c r="S312" s="59" t="str">
        <f>IF(OR(R312="",R312="REL"),"",3.6*200/R312)</f>
        <v/>
      </c>
    </row>
    <row r="313" spans="1:19" x14ac:dyDescent="0.3">
      <c r="A313" s="30" t="s">
        <v>415</v>
      </c>
      <c r="B313" s="30">
        <v>2023</v>
      </c>
      <c r="C313" s="132">
        <v>44982</v>
      </c>
      <c r="D313" s="30" t="s">
        <v>72</v>
      </c>
      <c r="E313" s="30" t="s">
        <v>203</v>
      </c>
      <c r="F313" s="30">
        <v>1</v>
      </c>
      <c r="G313" s="30" t="s">
        <v>381</v>
      </c>
      <c r="H313" s="30" t="s">
        <v>25</v>
      </c>
      <c r="I313" s="30">
        <f>(C313-VLOOKUP(G313,Riders!$A$2:$C$213,2,FALSE))/365</f>
        <v>20.19178082191781</v>
      </c>
      <c r="J313" s="30">
        <v>3</v>
      </c>
      <c r="K313" s="30">
        <v>2</v>
      </c>
      <c r="L313" s="30">
        <v>11.122999999999999</v>
      </c>
      <c r="M313" s="59">
        <f>IF(OR(L313="",L313="REL"),"",3.6*200/L313)</f>
        <v>64.730738110222063</v>
      </c>
      <c r="N313" s="30">
        <v>2</v>
      </c>
      <c r="O313" s="30">
        <v>11.497999999999999</v>
      </c>
      <c r="P313" s="59">
        <f>IF(OR(O313="",O313="REL"),"",3.6*200/O313)</f>
        <v>62.619586014959125</v>
      </c>
      <c r="Q313" s="30"/>
      <c r="R313" s="30"/>
      <c r="S313" s="59" t="str">
        <f>IF(OR(R313="",R313="REL"),"",3.6*200/R313)</f>
        <v/>
      </c>
    </row>
    <row r="314" spans="1:19" x14ac:dyDescent="0.3">
      <c r="A314" s="30" t="s">
        <v>415</v>
      </c>
      <c r="B314" s="30">
        <v>2023</v>
      </c>
      <c r="C314" s="132">
        <v>44982</v>
      </c>
      <c r="D314" s="30" t="s">
        <v>72</v>
      </c>
      <c r="E314" s="30" t="s">
        <v>203</v>
      </c>
      <c r="F314" s="30">
        <v>2</v>
      </c>
      <c r="G314" s="30" t="s">
        <v>14</v>
      </c>
      <c r="H314" s="30" t="s">
        <v>15</v>
      </c>
      <c r="I314" s="30">
        <f>(C314-VLOOKUP(G314,Riders!$A$2:$C$213,2,FALSE))/365</f>
        <v>23.150684931506849</v>
      </c>
      <c r="J314" s="30">
        <v>2</v>
      </c>
      <c r="K314" s="30">
        <v>2</v>
      </c>
      <c r="L314" s="30">
        <v>11.206999999999999</v>
      </c>
      <c r="M314" s="59">
        <f>IF(OR(L314="",L314="REL"),"",3.6*200/L314)</f>
        <v>64.245560810207905</v>
      </c>
      <c r="N314" s="30">
        <v>1</v>
      </c>
      <c r="O314" s="30">
        <v>11.034000000000001</v>
      </c>
      <c r="P314" s="59">
        <f>IF(OR(O314="",O314="REL"),"",3.6*200/O314)</f>
        <v>65.252854812398041</v>
      </c>
      <c r="Q314" s="30">
        <v>1</v>
      </c>
      <c r="R314" s="30">
        <v>11.04</v>
      </c>
      <c r="S314" s="59">
        <f>IF(OR(R314="",R314="REL"),"",3.6*200/R314)</f>
        <v>65.217391304347828</v>
      </c>
    </row>
    <row r="315" spans="1:19" x14ac:dyDescent="0.3">
      <c r="A315" s="30" t="s">
        <v>415</v>
      </c>
      <c r="B315" s="30">
        <v>2023</v>
      </c>
      <c r="C315" s="132">
        <v>44982</v>
      </c>
      <c r="D315" s="30" t="s">
        <v>72</v>
      </c>
      <c r="E315" s="30" t="s">
        <v>203</v>
      </c>
      <c r="F315" s="30">
        <v>2</v>
      </c>
      <c r="G315" s="30" t="s">
        <v>24</v>
      </c>
      <c r="H315" s="30" t="s">
        <v>25</v>
      </c>
      <c r="I315" s="30">
        <f>(C315-VLOOKUP(G315,Riders!$A$2:$C$213,2,FALSE))/365</f>
        <v>24.493150684931507</v>
      </c>
      <c r="J315" s="30">
        <v>4</v>
      </c>
      <c r="K315" s="30">
        <v>1</v>
      </c>
      <c r="L315" s="30">
        <v>11.170999999999999</v>
      </c>
      <c r="M315" s="59">
        <f>IF(OR(L315="",L315="REL"),"",3.6*200/L315)</f>
        <v>64.452600483394505</v>
      </c>
      <c r="N315" s="30">
        <v>2</v>
      </c>
      <c r="O315" s="30">
        <v>11.066000000000001</v>
      </c>
      <c r="P315" s="59">
        <f>IF(OR(O315="",O315="REL"),"",3.6*200/O315)</f>
        <v>65.064160491595871</v>
      </c>
      <c r="Q315" s="30">
        <v>2</v>
      </c>
      <c r="R315" s="30">
        <v>11.110999999999999</v>
      </c>
      <c r="S315" s="59">
        <f>IF(OR(R315="",R315="REL"),"",3.6*200/R315)</f>
        <v>64.800648006480074</v>
      </c>
    </row>
    <row r="316" spans="1:19" x14ac:dyDescent="0.3">
      <c r="A316" s="30" t="s">
        <v>415</v>
      </c>
      <c r="B316" s="30">
        <v>2023</v>
      </c>
      <c r="C316" s="132">
        <v>44982</v>
      </c>
      <c r="D316" s="30" t="s">
        <v>72</v>
      </c>
      <c r="E316" s="30" t="s">
        <v>204</v>
      </c>
      <c r="F316" s="30" t="s">
        <v>205</v>
      </c>
      <c r="G316" s="30" t="s">
        <v>16</v>
      </c>
      <c r="H316" s="30" t="s">
        <v>17</v>
      </c>
      <c r="I316" s="30">
        <f>(C316-VLOOKUP(G316,Riders!$A$2:$C$213,2,FALSE))/365</f>
        <v>23.849315068493151</v>
      </c>
      <c r="J316" s="30">
        <v>1</v>
      </c>
      <c r="K316" s="30">
        <v>1</v>
      </c>
      <c r="L316" s="30">
        <v>11.208</v>
      </c>
      <c r="M316" s="59">
        <f>IF(OR(L316="",L316="REL"),"",3.6*200/L316)</f>
        <v>64.239828693790145</v>
      </c>
      <c r="N316" s="30">
        <v>1</v>
      </c>
      <c r="O316" s="30">
        <v>11.015000000000001</v>
      </c>
      <c r="P316" s="59">
        <f>IF(OR(O316="",O316="REL"),"",3.6*200/O316)</f>
        <v>65.365410803449834</v>
      </c>
      <c r="Q316" s="30"/>
      <c r="R316" s="30"/>
      <c r="S316" s="59" t="str">
        <f>IF(OR(R316="",R316="REL"),"",3.6*200/R316)</f>
        <v/>
      </c>
    </row>
    <row r="317" spans="1:19" x14ac:dyDescent="0.3">
      <c r="A317" s="30" t="s">
        <v>415</v>
      </c>
      <c r="B317" s="30">
        <v>2023</v>
      </c>
      <c r="C317" s="132">
        <v>44982</v>
      </c>
      <c r="D317" s="30" t="s">
        <v>72</v>
      </c>
      <c r="E317" s="30" t="s">
        <v>204</v>
      </c>
      <c r="F317" s="30" t="s">
        <v>205</v>
      </c>
      <c r="G317" s="30" t="s">
        <v>14</v>
      </c>
      <c r="H317" s="30" t="s">
        <v>15</v>
      </c>
      <c r="I317" s="30">
        <f>(C317-VLOOKUP(G317,Riders!$A$2:$C$213,2,FALSE))/365</f>
        <v>23.150684931506849</v>
      </c>
      <c r="J317" s="30">
        <v>2</v>
      </c>
      <c r="K317" s="30">
        <v>2</v>
      </c>
      <c r="L317" s="30">
        <v>11.288</v>
      </c>
      <c r="M317" s="59">
        <f>IF(OR(L317="",L317="REL"),"",3.6*200/L317)</f>
        <v>63.784549964564135</v>
      </c>
      <c r="N317" s="30">
        <v>2</v>
      </c>
      <c r="O317" s="30">
        <v>11.936</v>
      </c>
      <c r="P317" s="59">
        <f>IF(OR(O317="",O317="REL"),"",3.6*200/O317)</f>
        <v>60.321715817694368</v>
      </c>
      <c r="Q317" s="30"/>
      <c r="R317" s="30"/>
      <c r="S317" s="59" t="str">
        <f>IF(OR(R317="",R317="REL"),"",3.6*200/R317)</f>
        <v/>
      </c>
    </row>
    <row r="318" spans="1:19" x14ac:dyDescent="0.3">
      <c r="A318" s="30" t="s">
        <v>415</v>
      </c>
      <c r="B318" s="30">
        <v>2023</v>
      </c>
      <c r="C318" s="132">
        <v>44982</v>
      </c>
      <c r="D318" s="30" t="s">
        <v>72</v>
      </c>
      <c r="E318" s="30" t="s">
        <v>204</v>
      </c>
      <c r="F318" s="30" t="s">
        <v>206</v>
      </c>
      <c r="G318" s="30" t="s">
        <v>381</v>
      </c>
      <c r="H318" s="30" t="s">
        <v>25</v>
      </c>
      <c r="I318" s="30">
        <f>(C318-VLOOKUP(G318,Riders!$A$2:$C$213,2,FALSE))/365</f>
        <v>20.19178082191781</v>
      </c>
      <c r="J318" s="30">
        <v>3</v>
      </c>
      <c r="K318" s="30">
        <v>2</v>
      </c>
      <c r="L318" s="30">
        <v>11.343</v>
      </c>
      <c r="M318" s="59">
        <f>IF(OR(L318="",L318="REL"),"",3.6*200/L318)</f>
        <v>63.475271092303622</v>
      </c>
      <c r="N318" s="30">
        <v>1</v>
      </c>
      <c r="O318" s="30">
        <v>11.436</v>
      </c>
      <c r="P318" s="59">
        <f>IF(OR(O318="",O318="REL"),"",3.6*200/O318)</f>
        <v>62.959076600209862</v>
      </c>
      <c r="Q318" s="30">
        <v>1</v>
      </c>
      <c r="R318" s="30">
        <v>11.541</v>
      </c>
      <c r="S318" s="59">
        <f>IF(OR(R318="",R318="REL"),"",3.6*200/R318)</f>
        <v>62.386275019495706</v>
      </c>
    </row>
    <row r="319" spans="1:19" x14ac:dyDescent="0.3">
      <c r="A319" s="30" t="s">
        <v>415</v>
      </c>
      <c r="B319" s="30">
        <v>2023</v>
      </c>
      <c r="C319" s="132">
        <v>44982</v>
      </c>
      <c r="D319" s="30" t="s">
        <v>72</v>
      </c>
      <c r="E319" s="30" t="s">
        <v>204</v>
      </c>
      <c r="F319" s="30" t="s">
        <v>206</v>
      </c>
      <c r="G319" s="30" t="s">
        <v>24</v>
      </c>
      <c r="H319" s="30" t="s">
        <v>25</v>
      </c>
      <c r="I319" s="30">
        <f>(C319-VLOOKUP(G319,Riders!$A$2:$C$213,2,FALSE))/365</f>
        <v>24.493150684931507</v>
      </c>
      <c r="J319" s="30">
        <v>4</v>
      </c>
      <c r="K319" s="30">
        <v>1</v>
      </c>
      <c r="L319" s="30">
        <v>11.33</v>
      </c>
      <c r="M319" s="59">
        <f>IF(OR(L319="",L319="REL"),"",3.6*200/L319)</f>
        <v>63.548102383053838</v>
      </c>
      <c r="N319" s="30">
        <v>2</v>
      </c>
      <c r="O319" s="30">
        <v>11.449</v>
      </c>
      <c r="P319" s="59">
        <f>IF(OR(O319="",O319="REL"),"",3.6*200/O319)</f>
        <v>62.88758843567124</v>
      </c>
      <c r="Q319" s="30">
        <v>2</v>
      </c>
      <c r="R319" s="30">
        <v>11.66</v>
      </c>
      <c r="S319" s="59">
        <f>IF(OR(R319="",R319="REL"),"",3.6*200/R319)</f>
        <v>61.749571183533448</v>
      </c>
    </row>
    <row r="320" spans="1:19" x14ac:dyDescent="0.3">
      <c r="A320" s="107" t="s">
        <v>12</v>
      </c>
      <c r="B320" s="107">
        <v>2022</v>
      </c>
      <c r="C320" s="135">
        <v>44848</v>
      </c>
      <c r="D320" s="107" t="s">
        <v>13</v>
      </c>
      <c r="E320" s="107" t="s">
        <v>203</v>
      </c>
      <c r="F320" s="107">
        <v>1</v>
      </c>
      <c r="G320" s="107" t="s">
        <v>14</v>
      </c>
      <c r="H320" s="107" t="s">
        <v>15</v>
      </c>
      <c r="I320" s="107">
        <f>(C320-VLOOKUP(G320,Riders!$A$2:$C$213,2,FALSE))/365</f>
        <v>22.783561643835615</v>
      </c>
      <c r="J320" s="107">
        <v>2</v>
      </c>
      <c r="K320" s="107">
        <v>1</v>
      </c>
      <c r="L320" s="107">
        <v>10.975</v>
      </c>
      <c r="M320" s="59">
        <f>IF(OR(L320="",L320="REL"),"",3.6*200/L320)</f>
        <v>65.603644646924835</v>
      </c>
      <c r="N320" s="107">
        <v>1</v>
      </c>
      <c r="O320" s="107">
        <v>10.975</v>
      </c>
      <c r="P320" s="59">
        <f>IF(OR(O320="",O320="REL"),"",3.6*200/O320)</f>
        <v>65.603644646924835</v>
      </c>
      <c r="Q320" s="107"/>
      <c r="R320" s="107"/>
      <c r="S320" s="59" t="str">
        <f>IF(OR(R320="",R320="REL"),"",3.6*200/R320)</f>
        <v/>
      </c>
    </row>
    <row r="321" spans="1:19" x14ac:dyDescent="0.3">
      <c r="A321" s="107" t="s">
        <v>12</v>
      </c>
      <c r="B321" s="107">
        <v>2022</v>
      </c>
      <c r="C321" s="135">
        <v>44848</v>
      </c>
      <c r="D321" s="107" t="s">
        <v>13</v>
      </c>
      <c r="E321" s="107" t="s">
        <v>203</v>
      </c>
      <c r="F321" s="107">
        <v>1</v>
      </c>
      <c r="G321" s="107" t="s">
        <v>34</v>
      </c>
      <c r="H321" s="107" t="s">
        <v>19</v>
      </c>
      <c r="I321" s="107">
        <f>(C321-VLOOKUP(G321,Riders!$A$2:$C$213,2,FALSE))/365</f>
        <v>35.202739726027396</v>
      </c>
      <c r="J321" s="107">
        <v>4</v>
      </c>
      <c r="K321" s="107">
        <v>2</v>
      </c>
      <c r="L321" s="107">
        <v>11.061999999999999</v>
      </c>
      <c r="M321" s="59">
        <f>IF(OR(L321="",L321="REL"),"",3.6*200/L321)</f>
        <v>65.087687579099622</v>
      </c>
      <c r="N321" s="107">
        <v>2</v>
      </c>
      <c r="O321" s="107">
        <f>O320+0.087</f>
        <v>11.061999999999999</v>
      </c>
      <c r="P321" s="59">
        <f>IF(OR(O321="",O321="REL"),"",3.6*200/O321)</f>
        <v>65.087687579099622</v>
      </c>
      <c r="Q321" s="107"/>
      <c r="R321" s="107"/>
      <c r="S321" s="59" t="str">
        <f>IF(OR(R321="",R321="REL"),"",3.6*200/R321)</f>
        <v/>
      </c>
    </row>
    <row r="322" spans="1:19" x14ac:dyDescent="0.3">
      <c r="A322" s="107" t="s">
        <v>12</v>
      </c>
      <c r="B322" s="107">
        <v>2022</v>
      </c>
      <c r="C322" s="135">
        <v>44848</v>
      </c>
      <c r="D322" s="107" t="s">
        <v>13</v>
      </c>
      <c r="E322" s="107" t="s">
        <v>203</v>
      </c>
      <c r="F322" s="107">
        <v>2</v>
      </c>
      <c r="G322" s="107" t="s">
        <v>16</v>
      </c>
      <c r="H322" s="107" t="s">
        <v>17</v>
      </c>
      <c r="I322" s="107">
        <f>(C322-VLOOKUP(G322,Riders!$A$2:$C$213,2,FALSE))/365</f>
        <v>23.482191780821918</v>
      </c>
      <c r="J322" s="107">
        <v>1</v>
      </c>
      <c r="K322" s="107">
        <v>2</v>
      </c>
      <c r="L322" s="107">
        <v>10.895</v>
      </c>
      <c r="M322" s="59">
        <f>IF(OR(L322="",L322="REL"),"",3.6*200/L322)</f>
        <v>66.085360256998626</v>
      </c>
      <c r="N322" s="107">
        <v>1</v>
      </c>
      <c r="O322" s="107">
        <v>10.895</v>
      </c>
      <c r="P322" s="59">
        <f>IF(OR(O322="",O322="REL"),"",3.6*200/O322)</f>
        <v>66.085360256998626</v>
      </c>
      <c r="Q322" s="107">
        <v>1</v>
      </c>
      <c r="R322" s="107">
        <v>10.956</v>
      </c>
      <c r="S322" s="59">
        <f>IF(OR(R322="",R322="REL"),"",3.6*200/R322)</f>
        <v>65.71741511500548</v>
      </c>
    </row>
    <row r="323" spans="1:19" x14ac:dyDescent="0.3">
      <c r="A323" s="107" t="s">
        <v>12</v>
      </c>
      <c r="B323" s="107">
        <v>2022</v>
      </c>
      <c r="C323" s="135">
        <v>44848</v>
      </c>
      <c r="D323" s="107" t="s">
        <v>13</v>
      </c>
      <c r="E323" s="107" t="s">
        <v>203</v>
      </c>
      <c r="F323" s="107">
        <v>2</v>
      </c>
      <c r="G323" s="107" t="s">
        <v>23</v>
      </c>
      <c r="H323" s="107" t="s">
        <v>15</v>
      </c>
      <c r="I323" s="107">
        <f>(C323-VLOOKUP(G323,Riders!$A$2:$C$213,2,FALSE))/365</f>
        <v>25.090410958904108</v>
      </c>
      <c r="J323" s="107">
        <v>3</v>
      </c>
      <c r="K323" s="107">
        <v>1</v>
      </c>
      <c r="L323" s="107">
        <v>10.966999999999999</v>
      </c>
      <c r="M323" s="59">
        <f>IF(OR(L323="",L323="REL"),"",3.6*200/L323)</f>
        <v>65.651499954408692</v>
      </c>
      <c r="N323" s="107">
        <v>2</v>
      </c>
      <c r="O323" s="107">
        <f>O322+0.072</f>
        <v>10.966999999999999</v>
      </c>
      <c r="P323" s="59">
        <f>IF(OR(O323="",O323="REL"),"",3.6*200/O323)</f>
        <v>65.651499954408692</v>
      </c>
      <c r="Q323" s="107">
        <v>2</v>
      </c>
      <c r="R323" s="107">
        <f>R322+0.247</f>
        <v>11.202999999999999</v>
      </c>
      <c r="S323" s="59">
        <f>IF(OR(R323="",R323="REL"),"",3.6*200/R323)</f>
        <v>64.268499509060078</v>
      </c>
    </row>
    <row r="324" spans="1:19" x14ac:dyDescent="0.3">
      <c r="A324" s="29" t="s">
        <v>12</v>
      </c>
      <c r="B324" s="29">
        <v>2022</v>
      </c>
      <c r="C324" s="136">
        <v>44848</v>
      </c>
      <c r="D324" s="29" t="s">
        <v>13</v>
      </c>
      <c r="E324" s="29" t="s">
        <v>204</v>
      </c>
      <c r="F324" s="29" t="s">
        <v>205</v>
      </c>
      <c r="G324" s="29" t="s">
        <v>16</v>
      </c>
      <c r="H324" s="29" t="s">
        <v>17</v>
      </c>
      <c r="I324" s="29">
        <f>(C324-VLOOKUP(G324,Riders!$A$2:$C$213,2,FALSE))/365</f>
        <v>23.482191780821918</v>
      </c>
      <c r="J324" s="29">
        <v>1</v>
      </c>
      <c r="K324" s="29">
        <v>1</v>
      </c>
      <c r="L324" s="29">
        <v>10.917999999999999</v>
      </c>
      <c r="M324" s="59">
        <f>IF(OR(L324="",L324="REL"),"",3.6*200/L324)</f>
        <v>65.94614398241437</v>
      </c>
      <c r="N324" s="29">
        <v>1</v>
      </c>
      <c r="O324" s="29">
        <v>10.917999999999999</v>
      </c>
      <c r="P324" s="59">
        <f>IF(OR(O324="",O324="REL"),"",3.6*200/O324)</f>
        <v>65.94614398241437</v>
      </c>
      <c r="Q324" s="29"/>
      <c r="R324" s="29"/>
      <c r="S324" s="59" t="str">
        <f>IF(OR(R324="",R324="REL"),"",3.6*200/R324)</f>
        <v/>
      </c>
    </row>
    <row r="325" spans="1:19" x14ac:dyDescent="0.3">
      <c r="A325" s="29" t="s">
        <v>12</v>
      </c>
      <c r="B325" s="29">
        <v>2022</v>
      </c>
      <c r="C325" s="136">
        <v>44848</v>
      </c>
      <c r="D325" s="29" t="s">
        <v>13</v>
      </c>
      <c r="E325" s="29" t="s">
        <v>204</v>
      </c>
      <c r="F325" s="29" t="s">
        <v>205</v>
      </c>
      <c r="G325" s="29" t="s">
        <v>14</v>
      </c>
      <c r="H325" s="29" t="s">
        <v>15</v>
      </c>
      <c r="I325" s="29">
        <f>(C325-VLOOKUP(G325,Riders!$A$2:$C$213,2,FALSE))/365</f>
        <v>22.783561643835615</v>
      </c>
      <c r="J325" s="29">
        <v>2</v>
      </c>
      <c r="K325" s="29">
        <v>2</v>
      </c>
      <c r="L325" s="29">
        <v>10.976999999999999</v>
      </c>
      <c r="M325" s="59">
        <f>IF(OR(L325="",L325="REL"),"",3.6*200/L325)</f>
        <v>65.591691719048924</v>
      </c>
      <c r="N325" s="29">
        <v>2</v>
      </c>
      <c r="O325" s="29">
        <f>O324+0.059</f>
        <v>10.976999999999999</v>
      </c>
      <c r="P325" s="59">
        <f>IF(OR(O325="",O325="REL"),"",3.6*200/O325)</f>
        <v>65.591691719048924</v>
      </c>
      <c r="Q325" s="29"/>
      <c r="R325" s="29"/>
      <c r="S325" s="59" t="str">
        <f>IF(OR(R325="",R325="REL"),"",3.6*200/R325)</f>
        <v/>
      </c>
    </row>
    <row r="326" spans="1:19" x14ac:dyDescent="0.3">
      <c r="A326" s="29" t="s">
        <v>12</v>
      </c>
      <c r="B326" s="29">
        <v>2022</v>
      </c>
      <c r="C326" s="136">
        <v>44848</v>
      </c>
      <c r="D326" s="29" t="s">
        <v>13</v>
      </c>
      <c r="E326" s="29" t="s">
        <v>204</v>
      </c>
      <c r="F326" s="29" t="s">
        <v>206</v>
      </c>
      <c r="G326" s="29" t="s">
        <v>23</v>
      </c>
      <c r="H326" s="29" t="s">
        <v>15</v>
      </c>
      <c r="I326" s="29">
        <f>(C326-VLOOKUP(G326,Riders!$A$2:$C$213,2,FALSE))/365</f>
        <v>25.090410958904108</v>
      </c>
      <c r="J326" s="29">
        <v>3</v>
      </c>
      <c r="K326" s="29">
        <v>1</v>
      </c>
      <c r="L326" s="29">
        <v>11.135999999999999</v>
      </c>
      <c r="M326" s="59">
        <f>IF(OR(L326="",L326="REL"),"",3.6*200/L326)</f>
        <v>64.65517241379311</v>
      </c>
      <c r="N326" s="29">
        <v>1</v>
      </c>
      <c r="O326" s="29">
        <v>11.135999999999999</v>
      </c>
      <c r="P326" s="59">
        <f>IF(OR(O326="",O326="REL"),"",3.6*200/O326)</f>
        <v>64.65517241379311</v>
      </c>
      <c r="Q326" s="29"/>
      <c r="R326" s="29"/>
      <c r="S326" s="59" t="str">
        <f>IF(OR(R326="",R326="REL"),"",3.6*200/R326)</f>
        <v/>
      </c>
    </row>
    <row r="327" spans="1:19" x14ac:dyDescent="0.3">
      <c r="A327" s="29" t="s">
        <v>12</v>
      </c>
      <c r="B327" s="29">
        <v>2022</v>
      </c>
      <c r="C327" s="136">
        <v>44848</v>
      </c>
      <c r="D327" s="29" t="s">
        <v>13</v>
      </c>
      <c r="E327" s="29" t="s">
        <v>204</v>
      </c>
      <c r="F327" s="29" t="s">
        <v>206</v>
      </c>
      <c r="G327" s="29" t="s">
        <v>34</v>
      </c>
      <c r="H327" s="29" t="s">
        <v>19</v>
      </c>
      <c r="I327" s="29">
        <f>(C327-VLOOKUP(G327,Riders!$A$2:$C$213,2,FALSE))/365</f>
        <v>35.202739726027396</v>
      </c>
      <c r="J327" s="29">
        <v>4</v>
      </c>
      <c r="K327" s="29">
        <v>2</v>
      </c>
      <c r="L327" s="29">
        <v>11.193999999999999</v>
      </c>
      <c r="M327" s="59">
        <f>IF(OR(L327="",L327="REL"),"",3.6*200/L327)</f>
        <v>64.320171520457393</v>
      </c>
      <c r="N327" s="29">
        <v>2</v>
      </c>
      <c r="O327" s="29">
        <f>O326+0.058</f>
        <v>11.193999999999999</v>
      </c>
      <c r="P327" s="59">
        <f>IF(OR(O327="",O327="REL"),"",3.6*200/O327)</f>
        <v>64.320171520457393</v>
      </c>
      <c r="Q327" s="29"/>
      <c r="R327" s="29"/>
      <c r="S327" s="59" t="str">
        <f>IF(OR(R327="",R327="REL"),"",3.6*200/R327)</f>
        <v/>
      </c>
    </row>
    <row r="328" spans="1:19" x14ac:dyDescent="0.3">
      <c r="A328" s="30" t="s">
        <v>12</v>
      </c>
      <c r="B328" s="30">
        <v>2022</v>
      </c>
      <c r="C328" s="132">
        <v>44847</v>
      </c>
      <c r="D328" s="30" t="s">
        <v>13</v>
      </c>
      <c r="E328" s="30" t="s">
        <v>200</v>
      </c>
      <c r="F328" s="30">
        <v>1</v>
      </c>
      <c r="G328" s="30" t="s">
        <v>22</v>
      </c>
      <c r="H328" s="30" t="s">
        <v>15</v>
      </c>
      <c r="I328" s="30">
        <f>(C328-VLOOKUP(G328,Riders!$A$2:$C$213,2,FALSE))/365</f>
        <v>24.761643835616439</v>
      </c>
      <c r="J328" s="30">
        <v>6</v>
      </c>
      <c r="K328" s="30">
        <v>1</v>
      </c>
      <c r="L328" s="30">
        <v>11.042999999999999</v>
      </c>
      <c r="M328" s="59">
        <f>IF(OR(L328="",L328="REL"),"",3.6*200/L328)</f>
        <v>65.199674001630001</v>
      </c>
      <c r="N328" s="30"/>
      <c r="O328" s="30"/>
      <c r="P328" s="59" t="str">
        <f>IF(OR(O328="",O328="REL"),"",3.6*200/O328)</f>
        <v/>
      </c>
      <c r="Q328" s="30"/>
      <c r="R328" s="30"/>
      <c r="S328" s="59" t="str">
        <f>IF(OR(R328="",R328="REL"),"",3.6*200/R328)</f>
        <v/>
      </c>
    </row>
    <row r="329" spans="1:19" x14ac:dyDescent="0.3">
      <c r="A329" s="30" t="s">
        <v>12</v>
      </c>
      <c r="B329" s="30">
        <v>2022</v>
      </c>
      <c r="C329" s="132">
        <v>44847</v>
      </c>
      <c r="D329" s="30" t="s">
        <v>13</v>
      </c>
      <c r="E329" s="30" t="s">
        <v>200</v>
      </c>
      <c r="F329" s="30">
        <v>1</v>
      </c>
      <c r="G329" s="30" t="s">
        <v>58</v>
      </c>
      <c r="H329" s="30" t="s">
        <v>59</v>
      </c>
      <c r="I329" s="30">
        <f>(C329-VLOOKUP(G329,Riders!$A$2:$C$213,2,FALSE))/365</f>
        <v>24.745205479452054</v>
      </c>
      <c r="J329" s="30">
        <v>28</v>
      </c>
      <c r="K329" s="30">
        <v>2</v>
      </c>
      <c r="L329" s="30">
        <v>11.408999999999999</v>
      </c>
      <c r="M329" s="59">
        <f>IF(OR(L329="",L329="REL"),"",3.6*200/L329)</f>
        <v>63.108072574283469</v>
      </c>
      <c r="N329" s="30"/>
      <c r="O329" s="30"/>
      <c r="P329" s="59" t="str">
        <f>IF(OR(O329="",O329="REL"),"",3.6*200/O329)</f>
        <v/>
      </c>
      <c r="Q329" s="30"/>
      <c r="R329" s="30"/>
      <c r="S329" s="59" t="str">
        <f>IF(OR(R329="",R329="REL"),"",3.6*200/R329)</f>
        <v/>
      </c>
    </row>
    <row r="330" spans="1:19" x14ac:dyDescent="0.3">
      <c r="A330" s="30" t="s">
        <v>12</v>
      </c>
      <c r="B330" s="30">
        <v>2022</v>
      </c>
      <c r="C330" s="132">
        <v>44847</v>
      </c>
      <c r="D330" s="30" t="s">
        <v>13</v>
      </c>
      <c r="E330" s="30" t="s">
        <v>200</v>
      </c>
      <c r="F330" s="30">
        <v>2</v>
      </c>
      <c r="G330" s="30" t="s">
        <v>23</v>
      </c>
      <c r="H330" s="30" t="s">
        <v>15</v>
      </c>
      <c r="I330" s="30">
        <f>(C330-VLOOKUP(G330,Riders!$A$2:$C$213,2,FALSE))/365</f>
        <v>25.087671232876712</v>
      </c>
      <c r="J330" s="30">
        <v>3</v>
      </c>
      <c r="K330" s="30">
        <v>1</v>
      </c>
      <c r="L330" s="30">
        <v>11.157999999999999</v>
      </c>
      <c r="M330" s="59">
        <f>IF(OR(L330="",L330="REL"),"",3.6*200/L330)</f>
        <v>64.527693134970434</v>
      </c>
      <c r="N330" s="30"/>
      <c r="O330" s="30"/>
      <c r="P330" s="59" t="str">
        <f>IF(OR(O330="",O330="REL"),"",3.6*200/O330)</f>
        <v/>
      </c>
      <c r="Q330" s="30"/>
      <c r="R330" s="30"/>
      <c r="S330" s="59" t="str">
        <f>IF(OR(R330="",R330="REL"),"",3.6*200/R330)</f>
        <v/>
      </c>
    </row>
    <row r="331" spans="1:19" x14ac:dyDescent="0.3">
      <c r="A331" s="30" t="s">
        <v>12</v>
      </c>
      <c r="B331" s="30">
        <v>2022</v>
      </c>
      <c r="C331" s="132">
        <v>44847</v>
      </c>
      <c r="D331" s="30" t="s">
        <v>13</v>
      </c>
      <c r="E331" s="30" t="s">
        <v>200</v>
      </c>
      <c r="F331" s="30">
        <v>2</v>
      </c>
      <c r="G331" s="30" t="s">
        <v>57</v>
      </c>
      <c r="H331" s="30" t="s">
        <v>47</v>
      </c>
      <c r="I331" s="30">
        <f>(C331-VLOOKUP(G331,Riders!$A$2:$C$213,2,FALSE))/365</f>
        <v>22.706849315068492</v>
      </c>
      <c r="J331" s="30">
        <v>27</v>
      </c>
      <c r="K331" s="30">
        <v>2</v>
      </c>
      <c r="L331" s="30">
        <v>11.302999999999999</v>
      </c>
      <c r="M331" s="59">
        <f>IF(OR(L331="",L331="REL"),"",3.6*200/L331)</f>
        <v>63.699902680704241</v>
      </c>
      <c r="N331" s="30"/>
      <c r="O331" s="30"/>
      <c r="P331" s="59" t="str">
        <f>IF(OR(O331="",O331="REL"),"",3.6*200/O331)</f>
        <v/>
      </c>
      <c r="Q331" s="30"/>
      <c r="R331" s="30"/>
      <c r="S331" s="59" t="str">
        <f>IF(OR(R331="",R331="REL"),"",3.6*200/R331)</f>
        <v/>
      </c>
    </row>
    <row r="332" spans="1:19" x14ac:dyDescent="0.3">
      <c r="A332" s="30" t="s">
        <v>12</v>
      </c>
      <c r="B332" s="30">
        <v>2022</v>
      </c>
      <c r="C332" s="132">
        <v>44847</v>
      </c>
      <c r="D332" s="30" t="s">
        <v>13</v>
      </c>
      <c r="E332" s="30" t="s">
        <v>200</v>
      </c>
      <c r="F332" s="30">
        <v>3</v>
      </c>
      <c r="G332" s="30" t="s">
        <v>24</v>
      </c>
      <c r="H332" s="30" t="s">
        <v>25</v>
      </c>
      <c r="I332" s="30">
        <f>(C332-VLOOKUP(G332,Riders!$A$2:$C$213,2,FALSE))/365</f>
        <v>24.123287671232877</v>
      </c>
      <c r="J332" s="30">
        <v>7</v>
      </c>
      <c r="K332" s="30">
        <v>1</v>
      </c>
      <c r="L332" s="30">
        <v>11.243</v>
      </c>
      <c r="M332" s="59">
        <f>IF(OR(L332="",L332="REL"),"",3.6*200/L332)</f>
        <v>64.039847015921012</v>
      </c>
      <c r="N332" s="30"/>
      <c r="O332" s="30"/>
      <c r="P332" s="59" t="str">
        <f>IF(OR(O332="",O332="REL"),"",3.6*200/O332)</f>
        <v/>
      </c>
      <c r="Q332" s="30"/>
      <c r="R332" s="30"/>
      <c r="S332" s="59" t="str">
        <f>IF(OR(R332="",R332="REL"),"",3.6*200/R332)</f>
        <v/>
      </c>
    </row>
    <row r="333" spans="1:19" x14ac:dyDescent="0.3">
      <c r="A333" s="30" t="s">
        <v>12</v>
      </c>
      <c r="B333" s="30">
        <v>2022</v>
      </c>
      <c r="C333" s="132">
        <v>44847</v>
      </c>
      <c r="D333" s="30" t="s">
        <v>13</v>
      </c>
      <c r="E333" s="30" t="s">
        <v>200</v>
      </c>
      <c r="F333" s="30">
        <v>3</v>
      </c>
      <c r="G333" s="30" t="s">
        <v>55</v>
      </c>
      <c r="H333" s="30" t="s">
        <v>56</v>
      </c>
      <c r="I333" s="30">
        <f>(C333-VLOOKUP(G333,Riders!$A$2:$C$213,2,FALSE))/365</f>
        <v>33.452054794520549</v>
      </c>
      <c r="J333" s="30">
        <v>26</v>
      </c>
      <c r="K333" s="30">
        <v>2</v>
      </c>
      <c r="L333" s="30">
        <v>11.369</v>
      </c>
      <c r="M333" s="59">
        <f>IF(OR(L333="",L333="REL"),"",3.6*200/L333)</f>
        <v>63.330108188934823</v>
      </c>
      <c r="N333" s="30"/>
      <c r="O333" s="30"/>
      <c r="P333" s="59" t="str">
        <f>IF(OR(O333="",O333="REL"),"",3.6*200/O333)</f>
        <v/>
      </c>
      <c r="Q333" s="30"/>
      <c r="R333" s="30"/>
      <c r="S333" s="59" t="str">
        <f>IF(OR(R333="",R333="REL"),"",3.6*200/R333)</f>
        <v/>
      </c>
    </row>
    <row r="334" spans="1:19" x14ac:dyDescent="0.3">
      <c r="A334" s="30" t="s">
        <v>12</v>
      </c>
      <c r="B334" s="30">
        <v>2022</v>
      </c>
      <c r="C334" s="132">
        <v>44847</v>
      </c>
      <c r="D334" s="30" t="s">
        <v>13</v>
      </c>
      <c r="E334" s="30" t="s">
        <v>200</v>
      </c>
      <c r="F334" s="30">
        <v>4</v>
      </c>
      <c r="G334" s="30" t="s">
        <v>26</v>
      </c>
      <c r="H334" s="30" t="s">
        <v>27</v>
      </c>
      <c r="I334" s="30">
        <f>(C334-VLOOKUP(G334,Riders!$A$2:$C$213,2,FALSE))/365</f>
        <v>24.394520547945206</v>
      </c>
      <c r="J334" s="30">
        <v>10</v>
      </c>
      <c r="K334" s="30">
        <v>1</v>
      </c>
      <c r="L334" s="30">
        <v>11.007</v>
      </c>
      <c r="M334" s="59">
        <f>IF(OR(L334="",L334="REL"),"",3.6*200/L334)</f>
        <v>65.412919051512674</v>
      </c>
      <c r="N334" s="30"/>
      <c r="O334" s="30"/>
      <c r="P334" s="59" t="str">
        <f>IF(OR(O334="",O334="REL"),"",3.6*200/O334)</f>
        <v/>
      </c>
      <c r="Q334" s="30"/>
      <c r="R334" s="30"/>
      <c r="S334" s="59" t="str">
        <f>IF(OR(R334="",R334="REL"),"",3.6*200/R334)</f>
        <v/>
      </c>
    </row>
    <row r="335" spans="1:19" x14ac:dyDescent="0.3">
      <c r="A335" s="30" t="s">
        <v>12</v>
      </c>
      <c r="B335" s="30">
        <v>2022</v>
      </c>
      <c r="C335" s="132">
        <v>44847</v>
      </c>
      <c r="D335" s="30" t="s">
        <v>13</v>
      </c>
      <c r="E335" s="30" t="s">
        <v>200</v>
      </c>
      <c r="F335" s="30">
        <v>4</v>
      </c>
      <c r="G335" s="30" t="s">
        <v>54</v>
      </c>
      <c r="H335" s="30" t="s">
        <v>44</v>
      </c>
      <c r="I335" s="30">
        <f>(C335-VLOOKUP(G335,Riders!$A$2:$C$213,2,FALSE))/365</f>
        <v>25.306849315068494</v>
      </c>
      <c r="J335" s="30">
        <v>25</v>
      </c>
      <c r="K335" s="30">
        <v>2</v>
      </c>
      <c r="L335" s="30">
        <v>11.198</v>
      </c>
      <c r="M335" s="59">
        <f>IF(OR(L335="",L335="REL"),"",3.6*200/L335)</f>
        <v>64.297195927844257</v>
      </c>
      <c r="N335" s="30"/>
      <c r="O335" s="30"/>
      <c r="P335" s="59" t="str">
        <f>IF(OR(O335="",O335="REL"),"",3.6*200/O335)</f>
        <v/>
      </c>
      <c r="Q335" s="30"/>
      <c r="R335" s="30"/>
      <c r="S335" s="59" t="str">
        <f>IF(OR(R335="",R335="REL"),"",3.6*200/R335)</f>
        <v/>
      </c>
    </row>
    <row r="336" spans="1:19" x14ac:dyDescent="0.3">
      <c r="A336" s="30" t="s">
        <v>12</v>
      </c>
      <c r="B336" s="30">
        <v>2022</v>
      </c>
      <c r="C336" s="132">
        <v>44847</v>
      </c>
      <c r="D336" s="30" t="s">
        <v>13</v>
      </c>
      <c r="E336" s="30" t="s">
        <v>200</v>
      </c>
      <c r="F336" s="30">
        <v>5</v>
      </c>
      <c r="G336" s="30" t="s">
        <v>28</v>
      </c>
      <c r="H336" s="30" t="s">
        <v>29</v>
      </c>
      <c r="I336" s="30">
        <f>(C336-VLOOKUP(G336,Riders!$A$2:$C$213,2,FALSE))/365</f>
        <v>22.8</v>
      </c>
      <c r="J336" s="30">
        <v>8</v>
      </c>
      <c r="K336" s="30">
        <v>1</v>
      </c>
      <c r="L336" s="30">
        <v>11.082000000000001</v>
      </c>
      <c r="M336" s="59">
        <f>IF(OR(L336="",L336="REL"),"",3.6*200/L336)</f>
        <v>64.970221981591763</v>
      </c>
      <c r="N336" s="30"/>
      <c r="O336" s="30"/>
      <c r="P336" s="59" t="str">
        <f>IF(OR(O336="",O336="REL"),"",3.6*200/O336)</f>
        <v/>
      </c>
      <c r="Q336" s="30"/>
      <c r="R336" s="30"/>
      <c r="S336" s="59" t="str">
        <f>IF(OR(R336="",R336="REL"),"",3.6*200/R336)</f>
        <v/>
      </c>
    </row>
    <row r="337" spans="1:19" x14ac:dyDescent="0.3">
      <c r="A337" s="30" t="s">
        <v>12</v>
      </c>
      <c r="B337" s="30">
        <v>2022</v>
      </c>
      <c r="C337" s="132">
        <v>44847</v>
      </c>
      <c r="D337" s="30" t="s">
        <v>13</v>
      </c>
      <c r="E337" s="30" t="s">
        <v>200</v>
      </c>
      <c r="F337" s="30">
        <v>5</v>
      </c>
      <c r="G337" s="30" t="s">
        <v>52</v>
      </c>
      <c r="H337" s="30" t="s">
        <v>53</v>
      </c>
      <c r="I337" s="30">
        <f>(C337-VLOOKUP(G337,Riders!$A$2:$C$213,2,FALSE))/365</f>
        <v>25.594520547945205</v>
      </c>
      <c r="J337" s="30">
        <v>24</v>
      </c>
      <c r="K337" s="30">
        <v>2</v>
      </c>
      <c r="L337" s="30">
        <v>11.383000000000001</v>
      </c>
      <c r="M337" s="59">
        <f>IF(OR(L337="",L337="REL"),"",3.6*200/L337)</f>
        <v>63.252218220152855</v>
      </c>
      <c r="N337" s="30"/>
      <c r="O337" s="30"/>
      <c r="P337" s="59" t="str">
        <f>IF(OR(O337="",O337="REL"),"",3.6*200/O337)</f>
        <v/>
      </c>
      <c r="Q337" s="30"/>
      <c r="R337" s="30"/>
      <c r="S337" s="59" t="str">
        <f>IF(OR(R337="",R337="REL"),"",3.6*200/R337)</f>
        <v/>
      </c>
    </row>
    <row r="338" spans="1:19" x14ac:dyDescent="0.3">
      <c r="A338" s="30" t="s">
        <v>12</v>
      </c>
      <c r="B338" s="30">
        <v>2022</v>
      </c>
      <c r="C338" s="132">
        <v>44847</v>
      </c>
      <c r="D338" s="30" t="s">
        <v>13</v>
      </c>
      <c r="E338" s="30" t="s">
        <v>200</v>
      </c>
      <c r="F338" s="30">
        <v>6</v>
      </c>
      <c r="G338" s="30" t="s">
        <v>30</v>
      </c>
      <c r="H338" s="30" t="s">
        <v>31</v>
      </c>
      <c r="I338" s="30">
        <f>(C338-VLOOKUP(G338,Riders!$A$2:$C$213,2,FALSE))/365</f>
        <v>26.493150684931507</v>
      </c>
      <c r="J338" s="30">
        <v>11</v>
      </c>
      <c r="K338" s="30">
        <v>1</v>
      </c>
      <c r="L338" s="30">
        <v>11.073</v>
      </c>
      <c r="M338" s="59">
        <f>IF(OR(L338="",L338="REL"),"",3.6*200/L338)</f>
        <v>65.023028989433755</v>
      </c>
      <c r="N338" s="30"/>
      <c r="O338" s="30"/>
      <c r="P338" s="59" t="str">
        <f>IF(OR(O338="",O338="REL"),"",3.6*200/O338)</f>
        <v/>
      </c>
      <c r="Q338" s="30"/>
      <c r="R338" s="30"/>
      <c r="S338" s="59" t="str">
        <f>IF(OR(R338="",R338="REL"),"",3.6*200/R338)</f>
        <v/>
      </c>
    </row>
    <row r="339" spans="1:19" x14ac:dyDescent="0.3">
      <c r="A339" s="30" t="s">
        <v>12</v>
      </c>
      <c r="B339" s="30">
        <v>2022</v>
      </c>
      <c r="C339" s="132">
        <v>44847</v>
      </c>
      <c r="D339" s="30" t="s">
        <v>13</v>
      </c>
      <c r="E339" s="30" t="s">
        <v>200</v>
      </c>
      <c r="F339" s="30">
        <v>6</v>
      </c>
      <c r="G339" s="30" t="s">
        <v>50</v>
      </c>
      <c r="H339" s="30" t="s">
        <v>51</v>
      </c>
      <c r="I339" s="30">
        <f>(C339-VLOOKUP(G339,Riders!$A$2:$C$213,2,FALSE))/365</f>
        <v>26.021917808219179</v>
      </c>
      <c r="J339" s="30">
        <v>23</v>
      </c>
      <c r="K339" s="30">
        <v>2</v>
      </c>
      <c r="L339" s="30">
        <v>11.318</v>
      </c>
      <c r="M339" s="59">
        <f>IF(OR(L339="",L339="REL"),"",3.6*200/L339)</f>
        <v>63.615479766743242</v>
      </c>
      <c r="N339" s="30"/>
      <c r="O339" s="30"/>
      <c r="P339" s="59" t="str">
        <f>IF(OR(O339="",O339="REL"),"",3.6*200/O339)</f>
        <v/>
      </c>
      <c r="Q339" s="30"/>
      <c r="R339" s="30"/>
      <c r="S339" s="59" t="str">
        <f>IF(OR(R339="",R339="REL"),"",3.6*200/R339)</f>
        <v/>
      </c>
    </row>
    <row r="340" spans="1:19" x14ac:dyDescent="0.3">
      <c r="A340" s="30" t="s">
        <v>12</v>
      </c>
      <c r="B340" s="30">
        <v>2022</v>
      </c>
      <c r="C340" s="132">
        <v>44847</v>
      </c>
      <c r="D340" s="30" t="s">
        <v>13</v>
      </c>
      <c r="E340" s="30" t="s">
        <v>200</v>
      </c>
      <c r="F340" s="30">
        <v>7</v>
      </c>
      <c r="G340" s="30" t="s">
        <v>32</v>
      </c>
      <c r="H340" s="30" t="s">
        <v>17</v>
      </c>
      <c r="I340" s="30">
        <f>(C340-VLOOKUP(G340,Riders!$A$2:$C$213,2,FALSE))/365</f>
        <v>20.219178082191782</v>
      </c>
      <c r="J340" s="30">
        <v>12</v>
      </c>
      <c r="K340" s="30">
        <v>1</v>
      </c>
      <c r="L340" s="30">
        <v>11.156000000000001</v>
      </c>
      <c r="M340" s="59">
        <f>IF(OR(L340="",L340="REL"),"",3.6*200/L340)</f>
        <v>64.539261384008597</v>
      </c>
      <c r="N340" s="30"/>
      <c r="O340" s="30"/>
      <c r="P340" s="59" t="str">
        <f>IF(OR(O340="",O340="REL"),"",3.6*200/O340)</f>
        <v/>
      </c>
      <c r="Q340" s="30"/>
      <c r="R340" s="30"/>
      <c r="S340" s="59" t="str">
        <f>IF(OR(R340="",R340="REL"),"",3.6*200/R340)</f>
        <v/>
      </c>
    </row>
    <row r="341" spans="1:19" x14ac:dyDescent="0.3">
      <c r="A341" s="30" t="s">
        <v>12</v>
      </c>
      <c r="B341" s="30">
        <v>2022</v>
      </c>
      <c r="C341" s="132">
        <v>44847</v>
      </c>
      <c r="D341" s="30" t="s">
        <v>13</v>
      </c>
      <c r="E341" s="30" t="s">
        <v>200</v>
      </c>
      <c r="F341" s="30">
        <v>7</v>
      </c>
      <c r="G341" s="30" t="s">
        <v>48</v>
      </c>
      <c r="H341" s="30" t="s">
        <v>49</v>
      </c>
      <c r="I341" s="30" t="e">
        <f>(C341-VLOOKUP(G341,Riders!$A$2:$C$213,2,FALSE))/365</f>
        <v>#N/A</v>
      </c>
      <c r="J341" s="30">
        <v>22</v>
      </c>
      <c r="K341" s="30">
        <v>2</v>
      </c>
      <c r="L341" s="30">
        <v>11.983000000000001</v>
      </c>
      <c r="M341" s="59">
        <f>IF(OR(L341="",L341="REL"),"",3.6*200/L341)</f>
        <v>60.085120587498956</v>
      </c>
      <c r="N341" s="30"/>
      <c r="O341" s="30"/>
      <c r="P341" s="59" t="str">
        <f>IF(OR(O341="",O341="REL"),"",3.6*200/O341)</f>
        <v/>
      </c>
      <c r="Q341" s="30"/>
      <c r="R341" s="30"/>
      <c r="S341" s="59" t="str">
        <f>IF(OR(R341="",R341="REL"),"",3.6*200/R341)</f>
        <v/>
      </c>
    </row>
    <row r="342" spans="1:19" x14ac:dyDescent="0.3">
      <c r="A342" s="30" t="s">
        <v>12</v>
      </c>
      <c r="B342" s="30">
        <v>2022</v>
      </c>
      <c r="C342" s="132">
        <v>44847</v>
      </c>
      <c r="D342" s="30" t="s">
        <v>13</v>
      </c>
      <c r="E342" s="30" t="s">
        <v>200</v>
      </c>
      <c r="F342" s="30">
        <v>8</v>
      </c>
      <c r="G342" s="30" t="s">
        <v>33</v>
      </c>
      <c r="H342" s="30" t="s">
        <v>27</v>
      </c>
      <c r="I342" s="30">
        <f>(C342-VLOOKUP(G342,Riders!$A$2:$C$213,2,FALSE))/365</f>
        <v>28.898630136986302</v>
      </c>
      <c r="J342" s="30">
        <v>13</v>
      </c>
      <c r="K342" s="30">
        <v>1</v>
      </c>
      <c r="L342" s="30">
        <v>10.951000000000001</v>
      </c>
      <c r="M342" s="59">
        <f>IF(OR(L342="",L342="REL"),"",3.6*200/L342)</f>
        <v>65.747420326910785</v>
      </c>
      <c r="N342" s="30"/>
      <c r="O342" s="30"/>
      <c r="P342" s="59" t="str">
        <f>IF(OR(O342="",O342="REL"),"",3.6*200/O342)</f>
        <v/>
      </c>
      <c r="Q342" s="30"/>
      <c r="R342" s="30"/>
      <c r="S342" s="59" t="str">
        <f>IF(OR(R342="",R342="REL"),"",3.6*200/R342)</f>
        <v/>
      </c>
    </row>
    <row r="343" spans="1:19" x14ac:dyDescent="0.3">
      <c r="A343" s="30" t="s">
        <v>12</v>
      </c>
      <c r="B343" s="30">
        <v>2022</v>
      </c>
      <c r="C343" s="132">
        <v>44847</v>
      </c>
      <c r="D343" s="30" t="s">
        <v>13</v>
      </c>
      <c r="E343" s="30" t="s">
        <v>200</v>
      </c>
      <c r="F343" s="30">
        <v>8</v>
      </c>
      <c r="G343" s="30" t="s">
        <v>46</v>
      </c>
      <c r="H343" s="30" t="s">
        <v>47</v>
      </c>
      <c r="I343" s="30">
        <f>(C343-VLOOKUP(G343,Riders!$A$2:$C$213,2,FALSE))/365</f>
        <v>22.326027397260273</v>
      </c>
      <c r="J343" s="30">
        <v>21</v>
      </c>
      <c r="K343" s="30">
        <v>2</v>
      </c>
      <c r="L343" s="30">
        <v>11.372</v>
      </c>
      <c r="M343" s="59">
        <f>IF(OR(L343="",L343="REL"),"",3.6*200/L343)</f>
        <v>63.313401336616252</v>
      </c>
      <c r="N343" s="30"/>
      <c r="O343" s="30"/>
      <c r="P343" s="59" t="str">
        <f>IF(OR(O343="",O343="REL"),"",3.6*200/O343)</f>
        <v/>
      </c>
      <c r="Q343" s="30"/>
      <c r="R343" s="30"/>
      <c r="S343" s="59" t="str">
        <f>IF(OR(R343="",R343="REL"),"",3.6*200/R343)</f>
        <v/>
      </c>
    </row>
    <row r="344" spans="1:19" x14ac:dyDescent="0.3">
      <c r="A344" s="30" t="s">
        <v>12</v>
      </c>
      <c r="B344" s="30">
        <v>2022</v>
      </c>
      <c r="C344" s="132">
        <v>44847</v>
      </c>
      <c r="D344" s="30" t="s">
        <v>13</v>
      </c>
      <c r="E344" s="30" t="s">
        <v>200</v>
      </c>
      <c r="F344" s="30">
        <v>9</v>
      </c>
      <c r="G344" s="30" t="s">
        <v>34</v>
      </c>
      <c r="H344" s="30" t="s">
        <v>19</v>
      </c>
      <c r="I344" s="30">
        <f>(C344-VLOOKUP(G344,Riders!$A$2:$C$213,2,FALSE))/365</f>
        <v>35.200000000000003</v>
      </c>
      <c r="J344" s="30">
        <v>4</v>
      </c>
      <c r="K344" s="30">
        <v>1</v>
      </c>
      <c r="L344" s="30">
        <v>11.286</v>
      </c>
      <c r="M344" s="59">
        <f>IF(OR(L344="",L344="REL"),"",3.6*200/L344)</f>
        <v>63.795853269537481</v>
      </c>
      <c r="N344" s="30"/>
      <c r="O344" s="30"/>
      <c r="P344" s="59" t="str">
        <f>IF(OR(O344="",O344="REL"),"",3.6*200/O344)</f>
        <v/>
      </c>
      <c r="Q344" s="30"/>
      <c r="R344" s="30"/>
      <c r="S344" s="59" t="str">
        <f>IF(OR(R344="",R344="REL"),"",3.6*200/R344)</f>
        <v/>
      </c>
    </row>
    <row r="345" spans="1:19" x14ac:dyDescent="0.3">
      <c r="A345" s="30" t="s">
        <v>12</v>
      </c>
      <c r="B345" s="30">
        <v>2022</v>
      </c>
      <c r="C345" s="132">
        <v>44847</v>
      </c>
      <c r="D345" s="30" t="s">
        <v>13</v>
      </c>
      <c r="E345" s="30" t="s">
        <v>200</v>
      </c>
      <c r="F345" s="30">
        <v>9</v>
      </c>
      <c r="G345" s="30" t="s">
        <v>45</v>
      </c>
      <c r="H345" s="30" t="s">
        <v>40</v>
      </c>
      <c r="I345" s="30">
        <f>(C345-VLOOKUP(G345,Riders!$A$2:$C$213,2,FALSE))/365</f>
        <v>31.641095890410959</v>
      </c>
      <c r="J345" s="30">
        <v>20</v>
      </c>
      <c r="K345" s="30">
        <v>2</v>
      </c>
      <c r="L345" s="30">
        <v>11.360999999999999</v>
      </c>
      <c r="M345" s="59">
        <f>IF(OR(L345="",L345="REL"),"",3.6*200/L345)</f>
        <v>63.374702931080016</v>
      </c>
      <c r="N345" s="30"/>
      <c r="O345" s="30"/>
      <c r="P345" s="59" t="str">
        <f>IF(OR(O345="",O345="REL"),"",3.6*200/O345)</f>
        <v/>
      </c>
      <c r="Q345" s="30"/>
      <c r="R345" s="30"/>
      <c r="S345" s="59" t="str">
        <f>IF(OR(R345="",R345="REL"),"",3.6*200/R345)</f>
        <v/>
      </c>
    </row>
    <row r="346" spans="1:19" x14ac:dyDescent="0.3">
      <c r="A346" s="30" t="s">
        <v>12</v>
      </c>
      <c r="B346" s="30">
        <v>2022</v>
      </c>
      <c r="C346" s="132">
        <v>44847</v>
      </c>
      <c r="D346" s="30" t="s">
        <v>13</v>
      </c>
      <c r="E346" s="30" t="s">
        <v>200</v>
      </c>
      <c r="F346" s="30">
        <v>10</v>
      </c>
      <c r="G346" s="30" t="s">
        <v>35</v>
      </c>
      <c r="H346" s="30" t="s">
        <v>36</v>
      </c>
      <c r="I346" s="30">
        <f>(C346-VLOOKUP(G346,Riders!$A$2:$C$213,2,FALSE))/365</f>
        <v>24.517808219178082</v>
      </c>
      <c r="J346" s="30">
        <v>14</v>
      </c>
      <c r="K346" s="30">
        <v>1</v>
      </c>
      <c r="L346" s="30">
        <v>11.272</v>
      </c>
      <c r="M346" s="59">
        <f>IF(OR(L346="",L346="REL"),"",3.6*200/L346)</f>
        <v>63.875088715400992</v>
      </c>
      <c r="N346" s="30"/>
      <c r="O346" s="30"/>
      <c r="P346" s="59" t="str">
        <f>IF(OR(O346="",O346="REL"),"",3.6*200/O346)</f>
        <v/>
      </c>
      <c r="Q346" s="30"/>
      <c r="R346" s="30"/>
      <c r="S346" s="59" t="str">
        <f>IF(OR(R346="",R346="REL"),"",3.6*200/R346)</f>
        <v/>
      </c>
    </row>
    <row r="347" spans="1:19" x14ac:dyDescent="0.3">
      <c r="A347" s="30" t="s">
        <v>12</v>
      </c>
      <c r="B347" s="30">
        <v>2022</v>
      </c>
      <c r="C347" s="132">
        <v>44847</v>
      </c>
      <c r="D347" s="30" t="s">
        <v>13</v>
      </c>
      <c r="E347" s="30" t="s">
        <v>200</v>
      </c>
      <c r="F347" s="30">
        <v>10</v>
      </c>
      <c r="G347" s="30" t="s">
        <v>43</v>
      </c>
      <c r="H347" s="30" t="s">
        <v>44</v>
      </c>
      <c r="I347" s="30">
        <f>(C347-VLOOKUP(G347,Riders!$A$2:$C$213,2,FALSE))/365</f>
        <v>29.901369863013699</v>
      </c>
      <c r="J347" s="30">
        <v>19</v>
      </c>
      <c r="K347" s="30">
        <v>2</v>
      </c>
      <c r="L347" s="30">
        <v>11.413</v>
      </c>
      <c r="M347" s="59">
        <f>IF(OR(L347="",L347="REL"),"",3.6*200/L347)</f>
        <v>63.085954613160432</v>
      </c>
      <c r="N347" s="30"/>
      <c r="O347" s="30"/>
      <c r="P347" s="59" t="str">
        <f>IF(OR(O347="",O347="REL"),"",3.6*200/O347)</f>
        <v/>
      </c>
      <c r="Q347" s="30"/>
      <c r="R347" s="30"/>
      <c r="S347" s="59" t="str">
        <f>IF(OR(R347="",R347="REL"),"",3.6*200/R347)</f>
        <v/>
      </c>
    </row>
    <row r="348" spans="1:19" x14ac:dyDescent="0.3">
      <c r="A348" s="30" t="s">
        <v>12</v>
      </c>
      <c r="B348" s="30">
        <v>2022</v>
      </c>
      <c r="C348" s="132">
        <v>44847</v>
      </c>
      <c r="D348" s="30" t="s">
        <v>13</v>
      </c>
      <c r="E348" s="30" t="s">
        <v>200</v>
      </c>
      <c r="F348" s="30">
        <v>11</v>
      </c>
      <c r="G348" s="30" t="s">
        <v>42</v>
      </c>
      <c r="H348" s="30" t="s">
        <v>40</v>
      </c>
      <c r="I348" s="30">
        <f>(C348-VLOOKUP(G348,Riders!$A$2:$C$213,2,FALSE))/365</f>
        <v>23.865753424657534</v>
      </c>
      <c r="J348" s="30">
        <v>16</v>
      </c>
      <c r="K348" s="30">
        <v>1</v>
      </c>
      <c r="L348" s="30">
        <v>11.27</v>
      </c>
      <c r="M348" s="59">
        <f>IF(OR(L348="",L348="REL"),"",3.6*200/L348)</f>
        <v>63.886424134871341</v>
      </c>
      <c r="N348" s="30"/>
      <c r="O348" s="30"/>
      <c r="P348" s="59" t="str">
        <f>IF(OR(O348="",O348="REL"),"",3.6*200/O348)</f>
        <v/>
      </c>
      <c r="Q348" s="30"/>
      <c r="R348" s="30"/>
      <c r="S348" s="59" t="str">
        <f>IF(OR(R348="",R348="REL"),"",3.6*200/R348)</f>
        <v/>
      </c>
    </row>
    <row r="349" spans="1:19" x14ac:dyDescent="0.3">
      <c r="A349" s="30" t="s">
        <v>12</v>
      </c>
      <c r="B349" s="30">
        <v>2022</v>
      </c>
      <c r="C349" s="132">
        <v>44847</v>
      </c>
      <c r="D349" s="30" t="s">
        <v>13</v>
      </c>
      <c r="E349" s="30" t="s">
        <v>200</v>
      </c>
      <c r="F349" s="30">
        <v>11</v>
      </c>
      <c r="G349" s="30" t="s">
        <v>37</v>
      </c>
      <c r="H349" s="30" t="s">
        <v>38</v>
      </c>
      <c r="I349" s="30">
        <f>(C349-VLOOKUP(G349,Riders!$A$2:$C$213,2,FALSE))/365</f>
        <v>17.512328767123286</v>
      </c>
      <c r="J349" s="30">
        <v>17</v>
      </c>
      <c r="K349" s="30">
        <v>2</v>
      </c>
      <c r="L349" s="30">
        <v>11.407</v>
      </c>
      <c r="M349" s="59">
        <f>IF(OR(L349="",L349="REL"),"",3.6*200/L349)</f>
        <v>63.11913737178925</v>
      </c>
      <c r="N349" s="30"/>
      <c r="O349" s="30"/>
      <c r="P349" s="59" t="str">
        <f>IF(OR(O349="",O349="REL"),"",3.6*200/O349)</f>
        <v/>
      </c>
      <c r="Q349" s="30"/>
      <c r="R349" s="30"/>
      <c r="S349" s="59" t="str">
        <f>IF(OR(R349="",R349="REL"),"",3.6*200/R349)</f>
        <v/>
      </c>
    </row>
    <row r="350" spans="1:19" x14ac:dyDescent="0.3">
      <c r="A350" s="30" t="s">
        <v>12</v>
      </c>
      <c r="B350" s="30">
        <v>2022</v>
      </c>
      <c r="C350" s="132">
        <v>44847</v>
      </c>
      <c r="D350" s="30" t="s">
        <v>13</v>
      </c>
      <c r="E350" s="30" t="s">
        <v>200</v>
      </c>
      <c r="F350" s="30">
        <v>12</v>
      </c>
      <c r="G350" s="30" t="s">
        <v>39</v>
      </c>
      <c r="H350" s="30" t="s">
        <v>40</v>
      </c>
      <c r="I350" s="30">
        <f>(C350-VLOOKUP(G350,Riders!$A$2:$C$213,2,FALSE))/365</f>
        <v>28.175342465753424</v>
      </c>
      <c r="J350" s="30">
        <v>15</v>
      </c>
      <c r="K350" s="30">
        <v>1</v>
      </c>
      <c r="L350" s="30">
        <v>11.327999999999999</v>
      </c>
      <c r="M350" s="59">
        <f>IF(OR(L350="",L350="REL"),"",3.6*200/L350)</f>
        <v>63.559322033898312</v>
      </c>
      <c r="N350" s="30"/>
      <c r="O350" s="30"/>
      <c r="P350" s="59" t="str">
        <f>IF(OR(O350="",O350="REL"),"",3.6*200/O350)</f>
        <v/>
      </c>
      <c r="Q350" s="30"/>
      <c r="R350" s="30"/>
      <c r="S350" s="59" t="str">
        <f>IF(OR(R350="",R350="REL"),"",3.6*200/R350)</f>
        <v/>
      </c>
    </row>
    <row r="351" spans="1:19" x14ac:dyDescent="0.3">
      <c r="A351" s="30" t="s">
        <v>12</v>
      </c>
      <c r="B351" s="30">
        <v>2022</v>
      </c>
      <c r="C351" s="132">
        <v>44847</v>
      </c>
      <c r="D351" s="30" t="s">
        <v>13</v>
      </c>
      <c r="E351" s="30" t="s">
        <v>200</v>
      </c>
      <c r="F351" s="30">
        <v>12</v>
      </c>
      <c r="G351" s="30" t="s">
        <v>41</v>
      </c>
      <c r="H351" s="30" t="s">
        <v>27</v>
      </c>
      <c r="I351" s="30">
        <f>(C351-VLOOKUP(G351,Riders!$A$2:$C$213,2,FALSE))/365</f>
        <v>26.994520547945207</v>
      </c>
      <c r="J351" s="30">
        <v>18</v>
      </c>
      <c r="K351" s="30">
        <v>2</v>
      </c>
      <c r="L351" s="30">
        <v>11.363999999999999</v>
      </c>
      <c r="M351" s="59">
        <f>IF(OR(L351="",L351="REL"),"",3.6*200/L351)</f>
        <v>63.357972544878571</v>
      </c>
      <c r="N351" s="30"/>
      <c r="O351" s="30"/>
      <c r="P351" s="59" t="str">
        <f>IF(OR(O351="",O351="REL"),"",3.6*200/O351)</f>
        <v/>
      </c>
      <c r="Q351" s="30"/>
      <c r="R351" s="30"/>
      <c r="S351" s="59" t="str">
        <f>IF(OR(R351="",R351="REL"),"",3.6*200/R351)</f>
        <v/>
      </c>
    </row>
    <row r="352" spans="1:19" x14ac:dyDescent="0.3">
      <c r="A352" s="60" t="s">
        <v>12</v>
      </c>
      <c r="B352" s="60">
        <v>2022</v>
      </c>
      <c r="C352" s="133">
        <v>44847</v>
      </c>
      <c r="D352" s="60" t="s">
        <v>13</v>
      </c>
      <c r="E352" s="60" t="s">
        <v>201</v>
      </c>
      <c r="F352" s="60">
        <v>1</v>
      </c>
      <c r="G352" s="60" t="s">
        <v>14</v>
      </c>
      <c r="H352" s="60" t="s">
        <v>15</v>
      </c>
      <c r="I352" s="60">
        <f>(C352-VLOOKUP(G352,Riders!$A$2:$C$213,2,FALSE))/365</f>
        <v>22.780821917808218</v>
      </c>
      <c r="J352" s="60">
        <v>2</v>
      </c>
      <c r="K352" s="60">
        <v>1</v>
      </c>
      <c r="L352" s="60">
        <v>11.430999999999999</v>
      </c>
      <c r="M352" s="59">
        <f>IF(OR(L352="",L352="REL"),"",3.6*200/L352)</f>
        <v>62.986615344239354</v>
      </c>
      <c r="N352" s="60"/>
      <c r="O352" s="60"/>
      <c r="P352" s="59" t="str">
        <f>IF(OR(O352="",O352="REL"),"",3.6*200/O352)</f>
        <v/>
      </c>
      <c r="Q352" s="60"/>
      <c r="R352" s="60"/>
      <c r="S352" s="59" t="str">
        <f>IF(OR(R352="",R352="REL"),"",3.6*200/R352)</f>
        <v/>
      </c>
    </row>
    <row r="353" spans="1:19" x14ac:dyDescent="0.3">
      <c r="A353" s="60" t="s">
        <v>12</v>
      </c>
      <c r="B353" s="60">
        <v>2022</v>
      </c>
      <c r="C353" s="133">
        <v>44847</v>
      </c>
      <c r="D353" s="60" t="s">
        <v>13</v>
      </c>
      <c r="E353" s="60" t="s">
        <v>201</v>
      </c>
      <c r="F353" s="60">
        <v>1</v>
      </c>
      <c r="G353" s="60" t="s">
        <v>39</v>
      </c>
      <c r="H353" s="60" t="s">
        <v>40</v>
      </c>
      <c r="I353" s="60">
        <f>(C353-VLOOKUP(G353,Riders!$A$2:$C$213,2,FALSE))/365</f>
        <v>28.175342465753424</v>
      </c>
      <c r="J353" s="60">
        <v>15</v>
      </c>
      <c r="K353" s="60">
        <v>2</v>
      </c>
      <c r="L353" s="60">
        <v>11.975999999999999</v>
      </c>
      <c r="M353" s="59">
        <f>IF(OR(L353="",L353="REL"),"",3.6*200/L353)</f>
        <v>60.120240480961925</v>
      </c>
      <c r="N353" s="60"/>
      <c r="O353" s="60"/>
      <c r="P353" s="59" t="str">
        <f>IF(OR(O353="",O353="REL"),"",3.6*200/O353)</f>
        <v/>
      </c>
      <c r="Q353" s="60"/>
      <c r="R353" s="60"/>
      <c r="S353" s="59" t="str">
        <f>IF(OR(R353="",R353="REL"),"",3.6*200/R353)</f>
        <v/>
      </c>
    </row>
    <row r="354" spans="1:19" x14ac:dyDescent="0.3">
      <c r="A354" s="60" t="s">
        <v>12</v>
      </c>
      <c r="B354" s="60">
        <v>2022</v>
      </c>
      <c r="C354" s="133">
        <v>44847</v>
      </c>
      <c r="D354" s="60" t="s">
        <v>13</v>
      </c>
      <c r="E354" s="60" t="s">
        <v>201</v>
      </c>
      <c r="F354" s="60">
        <v>2</v>
      </c>
      <c r="G354" s="60" t="s">
        <v>16</v>
      </c>
      <c r="H354" s="60" t="s">
        <v>17</v>
      </c>
      <c r="I354" s="60">
        <f>(C354-VLOOKUP(G354,Riders!$A$2:$C$213,2,FALSE))/365</f>
        <v>23.479452054794521</v>
      </c>
      <c r="J354" s="60">
        <v>1</v>
      </c>
      <c r="K354" s="60">
        <v>1</v>
      </c>
      <c r="L354" s="60">
        <v>11.022</v>
      </c>
      <c r="M354" s="59">
        <f>IF(OR(L354="",L354="REL"),"",3.6*200/L354)</f>
        <v>65.323897659227001</v>
      </c>
      <c r="N354" s="60"/>
      <c r="O354" s="60"/>
      <c r="P354" s="59" t="str">
        <f>IF(OR(O354="",O354="REL"),"",3.6*200/O354)</f>
        <v/>
      </c>
      <c r="Q354" s="60"/>
      <c r="R354" s="60"/>
      <c r="S354" s="59" t="str">
        <f>IF(OR(R354="",R354="REL"),"",3.6*200/R354)</f>
        <v/>
      </c>
    </row>
    <row r="355" spans="1:19" x14ac:dyDescent="0.3">
      <c r="A355" s="60" t="s">
        <v>12</v>
      </c>
      <c r="B355" s="60">
        <v>2022</v>
      </c>
      <c r="C355" s="133">
        <v>44847</v>
      </c>
      <c r="D355" s="60" t="s">
        <v>13</v>
      </c>
      <c r="E355" s="60" t="s">
        <v>201</v>
      </c>
      <c r="F355" s="60">
        <v>2</v>
      </c>
      <c r="G355" s="60" t="s">
        <v>42</v>
      </c>
      <c r="H355" s="60" t="s">
        <v>40</v>
      </c>
      <c r="I355" s="60">
        <f>(C355-VLOOKUP(G355,Riders!$A$2:$C$213,2,FALSE))/365</f>
        <v>23.865753424657534</v>
      </c>
      <c r="J355" s="60">
        <v>16</v>
      </c>
      <c r="K355" s="60">
        <v>2</v>
      </c>
      <c r="L355" s="60">
        <v>11.086</v>
      </c>
      <c r="M355" s="59">
        <f>IF(OR(L355="",L355="REL"),"",3.6*200/L355)</f>
        <v>64.94677972217211</v>
      </c>
      <c r="N355" s="60"/>
      <c r="O355" s="60"/>
      <c r="P355" s="59" t="str">
        <f>IF(OR(O355="",O355="REL"),"",3.6*200/O355)</f>
        <v/>
      </c>
      <c r="Q355" s="60"/>
      <c r="R355" s="60"/>
      <c r="S355" s="59" t="str">
        <f>IF(OR(R355="",R355="REL"),"",3.6*200/R355)</f>
        <v/>
      </c>
    </row>
    <row r="356" spans="1:19" x14ac:dyDescent="0.3">
      <c r="A356" s="60" t="s">
        <v>12</v>
      </c>
      <c r="B356" s="60">
        <v>2022</v>
      </c>
      <c r="C356" s="133">
        <v>44847</v>
      </c>
      <c r="D356" s="60" t="s">
        <v>13</v>
      </c>
      <c r="E356" s="60" t="s">
        <v>201</v>
      </c>
      <c r="F356" s="60">
        <v>3</v>
      </c>
      <c r="G356" s="60" t="s">
        <v>18</v>
      </c>
      <c r="H356" s="60" t="s">
        <v>19</v>
      </c>
      <c r="I356" s="60">
        <f>(C356-VLOOKUP(G356,Riders!$A$2:$C$213,2,FALSE))/365</f>
        <v>24.391780821917809</v>
      </c>
      <c r="J356" s="60">
        <v>5</v>
      </c>
      <c r="K356" s="60">
        <v>1</v>
      </c>
      <c r="L356" s="60">
        <v>11.085000000000001</v>
      </c>
      <c r="M356" s="59">
        <f>IF(OR(L356="",L356="REL"),"",3.6*200/L356)</f>
        <v>64.952638700947219</v>
      </c>
      <c r="N356" s="60"/>
      <c r="O356" s="60"/>
      <c r="P356" s="59" t="str">
        <f>IF(OR(O356="",O356="REL"),"",3.6*200/O356)</f>
        <v/>
      </c>
      <c r="Q356" s="60"/>
      <c r="R356" s="60"/>
      <c r="S356" s="59" t="str">
        <f>IF(OR(R356="",R356="REL"),"",3.6*200/R356)</f>
        <v/>
      </c>
    </row>
    <row r="357" spans="1:19" x14ac:dyDescent="0.3">
      <c r="A357" s="60" t="s">
        <v>12</v>
      </c>
      <c r="B357" s="60">
        <v>2022</v>
      </c>
      <c r="C357" s="133">
        <v>44847</v>
      </c>
      <c r="D357" s="60" t="s">
        <v>13</v>
      </c>
      <c r="E357" s="60" t="s">
        <v>201</v>
      </c>
      <c r="F357" s="60">
        <v>3</v>
      </c>
      <c r="G357" s="60" t="s">
        <v>35</v>
      </c>
      <c r="H357" s="60" t="s">
        <v>36</v>
      </c>
      <c r="I357" s="60">
        <f>(C357-VLOOKUP(G357,Riders!$A$2:$C$213,2,FALSE))/365</f>
        <v>24.517808219178082</v>
      </c>
      <c r="J357" s="60">
        <v>14</v>
      </c>
      <c r="K357" s="60">
        <v>2</v>
      </c>
      <c r="L357" s="60">
        <v>11.147</v>
      </c>
      <c r="M357" s="59">
        <f>IF(OR(L357="",L357="REL"),"",3.6*200/L357)</f>
        <v>64.591369875302775</v>
      </c>
      <c r="N357" s="60"/>
      <c r="O357" s="60"/>
      <c r="P357" s="59" t="str">
        <f>IF(OR(O357="",O357="REL"),"",3.6*200/O357)</f>
        <v/>
      </c>
      <c r="Q357" s="60"/>
      <c r="R357" s="60"/>
      <c r="S357" s="59" t="str">
        <f>IF(OR(R357="",R357="REL"),"",3.6*200/R357)</f>
        <v/>
      </c>
    </row>
    <row r="358" spans="1:19" x14ac:dyDescent="0.3">
      <c r="A358" s="60" t="s">
        <v>12</v>
      </c>
      <c r="B358" s="60">
        <v>2022</v>
      </c>
      <c r="C358" s="133">
        <v>44847</v>
      </c>
      <c r="D358" s="60" t="s">
        <v>13</v>
      </c>
      <c r="E358" s="60" t="s">
        <v>201</v>
      </c>
      <c r="F358" s="60">
        <v>4</v>
      </c>
      <c r="G358" s="60" t="s">
        <v>34</v>
      </c>
      <c r="H358" s="60" t="s">
        <v>19</v>
      </c>
      <c r="I358" s="60">
        <f>(C358-VLOOKUP(G358,Riders!$A$2:$C$213,2,FALSE))/365</f>
        <v>35.200000000000003</v>
      </c>
      <c r="J358" s="60">
        <v>4</v>
      </c>
      <c r="K358" s="60">
        <v>1</v>
      </c>
      <c r="L358" s="60">
        <v>11.19</v>
      </c>
      <c r="M358" s="59">
        <f>IF(OR(L358="",L358="REL"),"",3.6*200/L358)</f>
        <v>64.343163538873995</v>
      </c>
      <c r="N358" s="60"/>
      <c r="O358" s="60"/>
      <c r="P358" s="59" t="str">
        <f>IF(OR(O358="",O358="REL"),"",3.6*200/O358)</f>
        <v/>
      </c>
      <c r="Q358" s="60"/>
      <c r="R358" s="60"/>
      <c r="S358" s="59" t="str">
        <f>IF(OR(R358="",R358="REL"),"",3.6*200/R358)</f>
        <v/>
      </c>
    </row>
    <row r="359" spans="1:19" x14ac:dyDescent="0.3">
      <c r="A359" s="60" t="s">
        <v>12</v>
      </c>
      <c r="B359" s="60">
        <v>2022</v>
      </c>
      <c r="C359" s="133">
        <v>44847</v>
      </c>
      <c r="D359" s="60" t="s">
        <v>13</v>
      </c>
      <c r="E359" s="60" t="s">
        <v>201</v>
      </c>
      <c r="F359" s="60">
        <v>4</v>
      </c>
      <c r="G359" s="60" t="s">
        <v>20</v>
      </c>
      <c r="H359" s="60" t="s">
        <v>21</v>
      </c>
      <c r="I359" s="60">
        <f>(C359-VLOOKUP(G359,Riders!$A$2:$C$213,2,FALSE))/365</f>
        <v>27.18904109589041</v>
      </c>
      <c r="J359" s="60">
        <v>9</v>
      </c>
      <c r="K359" s="60">
        <v>2</v>
      </c>
      <c r="L359" s="60">
        <v>11.311</v>
      </c>
      <c r="M359" s="59">
        <f>IF(OR(L359="",L359="REL"),"",3.6*200/L359)</f>
        <v>63.654849261780569</v>
      </c>
      <c r="N359" s="60"/>
      <c r="O359" s="60"/>
      <c r="P359" s="59" t="str">
        <f>IF(OR(O359="",O359="REL"),"",3.6*200/O359)</f>
        <v/>
      </c>
      <c r="Q359" s="60"/>
      <c r="R359" s="60"/>
      <c r="S359" s="59" t="str">
        <f>IF(OR(R359="",R359="REL"),"",3.6*200/R359)</f>
        <v/>
      </c>
    </row>
    <row r="360" spans="1:19" x14ac:dyDescent="0.3">
      <c r="A360" s="60" t="s">
        <v>12</v>
      </c>
      <c r="B360" s="60">
        <v>2022</v>
      </c>
      <c r="C360" s="133">
        <v>44847</v>
      </c>
      <c r="D360" s="60" t="s">
        <v>13</v>
      </c>
      <c r="E360" s="60" t="s">
        <v>201</v>
      </c>
      <c r="F360" s="60">
        <v>5</v>
      </c>
      <c r="G360" s="60" t="s">
        <v>22</v>
      </c>
      <c r="H360" s="60" t="s">
        <v>15</v>
      </c>
      <c r="I360" s="60">
        <f>(C360-VLOOKUP(G360,Riders!$A$2:$C$213,2,FALSE))/365</f>
        <v>24.761643835616439</v>
      </c>
      <c r="J360" s="60">
        <v>6</v>
      </c>
      <c r="K360" s="60">
        <v>1</v>
      </c>
      <c r="L360" s="60">
        <v>11.023</v>
      </c>
      <c r="M360" s="59">
        <f>IF(OR(L360="",L360="REL"),"",3.6*200/L360)</f>
        <v>65.317971514106873</v>
      </c>
      <c r="N360" s="60"/>
      <c r="O360" s="60"/>
      <c r="P360" s="59" t="str">
        <f>IF(OR(O360="",O360="REL"),"",3.6*200/O360)</f>
        <v/>
      </c>
      <c r="Q360" s="60"/>
      <c r="R360" s="60"/>
      <c r="S360" s="59" t="str">
        <f>IF(OR(R360="",R360="REL"),"",3.6*200/R360)</f>
        <v/>
      </c>
    </row>
    <row r="361" spans="1:19" x14ac:dyDescent="0.3">
      <c r="A361" s="60" t="s">
        <v>12</v>
      </c>
      <c r="B361" s="60">
        <v>2022</v>
      </c>
      <c r="C361" s="133">
        <v>44847</v>
      </c>
      <c r="D361" s="60" t="s">
        <v>13</v>
      </c>
      <c r="E361" s="60" t="s">
        <v>201</v>
      </c>
      <c r="F361" s="60">
        <v>5</v>
      </c>
      <c r="G361" s="60" t="s">
        <v>33</v>
      </c>
      <c r="H361" s="60" t="s">
        <v>27</v>
      </c>
      <c r="I361" s="60">
        <f>(C361-VLOOKUP(G361,Riders!$A$2:$C$213,2,FALSE))/365</f>
        <v>28.898630136986302</v>
      </c>
      <c r="J361" s="60">
        <v>13</v>
      </c>
      <c r="K361" s="60">
        <v>2</v>
      </c>
      <c r="L361" s="60">
        <v>11.119</v>
      </c>
      <c r="M361" s="59">
        <f>IF(OR(L361="",L361="REL"),"",3.6*200/L361)</f>
        <v>64.754024642503822</v>
      </c>
      <c r="N361" s="60"/>
      <c r="O361" s="60"/>
      <c r="P361" s="59" t="str">
        <f>IF(OR(O361="",O361="REL"),"",3.6*200/O361)</f>
        <v/>
      </c>
      <c r="Q361" s="60"/>
      <c r="R361" s="60"/>
      <c r="S361" s="59" t="str">
        <f>IF(OR(R361="",R361="REL"),"",3.6*200/R361)</f>
        <v/>
      </c>
    </row>
    <row r="362" spans="1:19" x14ac:dyDescent="0.3">
      <c r="A362" s="60" t="s">
        <v>12</v>
      </c>
      <c r="B362" s="60">
        <v>2022</v>
      </c>
      <c r="C362" s="133">
        <v>44847</v>
      </c>
      <c r="D362" s="60" t="s">
        <v>13</v>
      </c>
      <c r="E362" s="60" t="s">
        <v>201</v>
      </c>
      <c r="F362" s="60">
        <v>6</v>
      </c>
      <c r="G362" s="60" t="s">
        <v>23</v>
      </c>
      <c r="H362" s="60" t="s">
        <v>15</v>
      </c>
      <c r="I362" s="60">
        <f>(C362-VLOOKUP(G362,Riders!$A$2:$C$213,2,FALSE))/365</f>
        <v>25.087671232876712</v>
      </c>
      <c r="J362" s="60">
        <v>3</v>
      </c>
      <c r="K362" s="60">
        <v>1</v>
      </c>
      <c r="L362" s="60">
        <v>11.157</v>
      </c>
      <c r="M362" s="59">
        <f>IF(OR(L362="",L362="REL"),"",3.6*200/L362)</f>
        <v>64.533476741059431</v>
      </c>
      <c r="N362" s="60"/>
      <c r="O362" s="60"/>
      <c r="P362" s="59" t="str">
        <f>IF(OR(O362="",O362="REL"),"",3.6*200/O362)</f>
        <v/>
      </c>
      <c r="Q362" s="60"/>
      <c r="R362" s="60"/>
      <c r="S362" s="59" t="str">
        <f>IF(OR(R362="",R362="REL"),"",3.6*200/R362)</f>
        <v/>
      </c>
    </row>
    <row r="363" spans="1:19" x14ac:dyDescent="0.3">
      <c r="A363" s="60" t="s">
        <v>12</v>
      </c>
      <c r="B363" s="60">
        <v>2022</v>
      </c>
      <c r="C363" s="133">
        <v>44847</v>
      </c>
      <c r="D363" s="60" t="s">
        <v>13</v>
      </c>
      <c r="E363" s="60" t="s">
        <v>201</v>
      </c>
      <c r="F363" s="60">
        <v>6</v>
      </c>
      <c r="G363" s="60" t="s">
        <v>32</v>
      </c>
      <c r="H363" s="60" t="s">
        <v>17</v>
      </c>
      <c r="I363" s="60">
        <f>(C363-VLOOKUP(G363,Riders!$A$2:$C$213,2,FALSE))/365</f>
        <v>20.219178082191782</v>
      </c>
      <c r="J363" s="60">
        <v>12</v>
      </c>
      <c r="K363" s="60">
        <v>2</v>
      </c>
      <c r="L363" s="60">
        <v>11.478</v>
      </c>
      <c r="M363" s="59">
        <f>IF(OR(L363="",L363="REL"),"",3.6*200/L363)</f>
        <v>62.728698379508629</v>
      </c>
      <c r="N363" s="60"/>
      <c r="O363" s="60"/>
      <c r="P363" s="59" t="str">
        <f>IF(OR(O363="",O363="REL"),"",3.6*200/O363)</f>
        <v/>
      </c>
      <c r="Q363" s="60"/>
      <c r="R363" s="60"/>
      <c r="S363" s="59" t="str">
        <f>IF(OR(R363="",R363="REL"),"",3.6*200/R363)</f>
        <v/>
      </c>
    </row>
    <row r="364" spans="1:19" x14ac:dyDescent="0.3">
      <c r="A364" s="60" t="s">
        <v>12</v>
      </c>
      <c r="B364" s="60">
        <v>2022</v>
      </c>
      <c r="C364" s="133">
        <v>44847</v>
      </c>
      <c r="D364" s="60" t="s">
        <v>13</v>
      </c>
      <c r="E364" s="60" t="s">
        <v>201</v>
      </c>
      <c r="F364" s="60">
        <v>7</v>
      </c>
      <c r="G364" s="60" t="s">
        <v>24</v>
      </c>
      <c r="H364" s="60" t="s">
        <v>25</v>
      </c>
      <c r="I364" s="60">
        <f>(C364-VLOOKUP(G364,Riders!$A$2:$C$213,2,FALSE))/365</f>
        <v>24.123287671232877</v>
      </c>
      <c r="J364" s="60">
        <v>7</v>
      </c>
      <c r="K364" s="60">
        <v>1</v>
      </c>
      <c r="L364" s="60">
        <v>10.999000000000001</v>
      </c>
      <c r="M364" s="59">
        <f>IF(OR(L364="",L364="REL"),"",3.6*200/L364)</f>
        <v>65.460496408764428</v>
      </c>
      <c r="N364" s="60"/>
      <c r="O364" s="60"/>
      <c r="P364" s="59" t="str">
        <f>IF(OR(O364="",O364="REL"),"",3.6*200/O364)</f>
        <v/>
      </c>
      <c r="Q364" s="60"/>
      <c r="R364" s="60"/>
      <c r="S364" s="59" t="str">
        <f>IF(OR(R364="",R364="REL"),"",3.6*200/R364)</f>
        <v/>
      </c>
    </row>
    <row r="365" spans="1:19" x14ac:dyDescent="0.3">
      <c r="A365" s="60" t="s">
        <v>12</v>
      </c>
      <c r="B365" s="60">
        <v>2022</v>
      </c>
      <c r="C365" s="133">
        <v>44847</v>
      </c>
      <c r="D365" s="60" t="s">
        <v>13</v>
      </c>
      <c r="E365" s="60" t="s">
        <v>201</v>
      </c>
      <c r="F365" s="60">
        <v>7</v>
      </c>
      <c r="G365" s="60" t="s">
        <v>30</v>
      </c>
      <c r="H365" s="60" t="s">
        <v>31</v>
      </c>
      <c r="I365" s="60">
        <f>(C365-VLOOKUP(G365,Riders!$A$2:$C$213,2,FALSE))/365</f>
        <v>26.493150684931507</v>
      </c>
      <c r="J365" s="60">
        <v>11</v>
      </c>
      <c r="K365" s="60">
        <v>2</v>
      </c>
      <c r="L365" s="60">
        <v>11.042</v>
      </c>
      <c r="M365" s="59">
        <f>IF(OR(L365="",L365="REL"),"",3.6*200/L365)</f>
        <v>65.205578699510966</v>
      </c>
      <c r="N365" s="60"/>
      <c r="O365" s="60"/>
      <c r="P365" s="59" t="str">
        <f>IF(OR(O365="",O365="REL"),"",3.6*200/O365)</f>
        <v/>
      </c>
      <c r="Q365" s="60"/>
      <c r="R365" s="60"/>
      <c r="S365" s="59" t="str">
        <f>IF(OR(R365="",R365="REL"),"",3.6*200/R365)</f>
        <v/>
      </c>
    </row>
    <row r="366" spans="1:19" x14ac:dyDescent="0.3">
      <c r="A366" s="60" t="s">
        <v>12</v>
      </c>
      <c r="B366" s="60">
        <v>2022</v>
      </c>
      <c r="C366" s="133">
        <v>44847</v>
      </c>
      <c r="D366" s="60" t="s">
        <v>13</v>
      </c>
      <c r="E366" s="60" t="s">
        <v>201</v>
      </c>
      <c r="F366" s="60">
        <v>8</v>
      </c>
      <c r="G366" s="60" t="s">
        <v>28</v>
      </c>
      <c r="H366" s="60" t="s">
        <v>29</v>
      </c>
      <c r="I366" s="60">
        <f>(C366-VLOOKUP(G366,Riders!$A$2:$C$213,2,FALSE))/365</f>
        <v>22.8</v>
      </c>
      <c r="J366" s="60">
        <v>8</v>
      </c>
      <c r="K366" s="60">
        <v>1</v>
      </c>
      <c r="L366" s="60">
        <v>11.041</v>
      </c>
      <c r="M366" s="59">
        <f>IF(OR(L366="",L366="REL"),"",3.6*200/L366)</f>
        <v>65.21148446698669</v>
      </c>
      <c r="N366" s="60"/>
      <c r="O366" s="60"/>
      <c r="P366" s="59" t="str">
        <f>IF(OR(O366="",O366="REL"),"",3.6*200/O366)</f>
        <v/>
      </c>
      <c r="Q366" s="60"/>
      <c r="R366" s="60"/>
      <c r="S366" s="59" t="str">
        <f>IF(OR(R366="",R366="REL"),"",3.6*200/R366)</f>
        <v/>
      </c>
    </row>
    <row r="367" spans="1:19" x14ac:dyDescent="0.3">
      <c r="A367" s="60" t="s">
        <v>12</v>
      </c>
      <c r="B367" s="60">
        <v>2022</v>
      </c>
      <c r="C367" s="133">
        <v>44847</v>
      </c>
      <c r="D367" s="60" t="s">
        <v>13</v>
      </c>
      <c r="E367" s="60" t="s">
        <v>201</v>
      </c>
      <c r="F367" s="60">
        <v>8</v>
      </c>
      <c r="G367" s="60" t="s">
        <v>26</v>
      </c>
      <c r="H367" s="60" t="s">
        <v>27</v>
      </c>
      <c r="I367" s="60">
        <f>(C367-VLOOKUP(G367,Riders!$A$2:$C$213,2,FALSE))/365</f>
        <v>24.394520547945206</v>
      </c>
      <c r="J367" s="60">
        <v>10</v>
      </c>
      <c r="K367" s="60">
        <v>2</v>
      </c>
      <c r="L367" s="60">
        <v>11.125</v>
      </c>
      <c r="M367" s="59">
        <f>IF(OR(L367="",L367="REL"),"",3.6*200/L367)</f>
        <v>64.719101123595507</v>
      </c>
      <c r="N367" s="60"/>
      <c r="O367" s="60"/>
      <c r="P367" s="59" t="str">
        <f>IF(OR(O367="",O367="REL"),"",3.6*200/O367)</f>
        <v/>
      </c>
      <c r="Q367" s="60"/>
      <c r="R367" s="60"/>
      <c r="S367" s="59" t="str">
        <f>IF(OR(R367="",R367="REL"),"",3.6*200/R367)</f>
        <v/>
      </c>
    </row>
    <row r="368" spans="1:19" x14ac:dyDescent="0.3">
      <c r="A368" s="106" t="s">
        <v>12</v>
      </c>
      <c r="B368" s="106">
        <v>2022</v>
      </c>
      <c r="C368" s="134">
        <v>44847</v>
      </c>
      <c r="D368" s="106" t="s">
        <v>13</v>
      </c>
      <c r="E368" s="106" t="s">
        <v>202</v>
      </c>
      <c r="F368" s="106">
        <v>1</v>
      </c>
      <c r="G368" s="106" t="s">
        <v>14</v>
      </c>
      <c r="H368" s="106" t="s">
        <v>15</v>
      </c>
      <c r="I368" s="106">
        <f>(C368-VLOOKUP(G368,Riders!$A$2:$C$213,2,FALSE))/365</f>
        <v>22.780821917808218</v>
      </c>
      <c r="J368" s="106">
        <v>2</v>
      </c>
      <c r="K368" s="106">
        <v>1</v>
      </c>
      <c r="L368" s="106">
        <v>10.949</v>
      </c>
      <c r="M368" s="59">
        <f>IF(OR(L368="",L368="REL"),"",3.6*200/L368)</f>
        <v>65.759430084939268</v>
      </c>
      <c r="N368" s="106">
        <v>1</v>
      </c>
      <c r="O368" s="106">
        <v>10.949</v>
      </c>
      <c r="P368" s="59">
        <f>IF(OR(O368="",O368="REL"),"",3.6*200/O368)</f>
        <v>65.759430084939268</v>
      </c>
      <c r="Q368" s="106"/>
      <c r="R368" s="106"/>
      <c r="S368" s="59" t="str">
        <f>IF(OR(R368="",R368="REL"),"",3.6*200/R368)</f>
        <v/>
      </c>
    </row>
    <row r="369" spans="1:19" x14ac:dyDescent="0.3">
      <c r="A369" s="106" t="s">
        <v>12</v>
      </c>
      <c r="B369" s="106">
        <v>2022</v>
      </c>
      <c r="C369" s="134">
        <v>44847</v>
      </c>
      <c r="D369" s="106" t="s">
        <v>13</v>
      </c>
      <c r="E369" s="106" t="s">
        <v>202</v>
      </c>
      <c r="F369" s="106">
        <v>1</v>
      </c>
      <c r="G369" s="106" t="s">
        <v>28</v>
      </c>
      <c r="H369" s="106" t="s">
        <v>29</v>
      </c>
      <c r="I369" s="106">
        <f>(C369-VLOOKUP(G369,Riders!$A$2:$C$213,2,FALSE))/365</f>
        <v>22.8</v>
      </c>
      <c r="J369" s="106">
        <v>8</v>
      </c>
      <c r="K369" s="106">
        <v>2</v>
      </c>
      <c r="L369" s="106">
        <v>11.035</v>
      </c>
      <c r="M369" s="59">
        <f>IF(OR(L369="",L369="REL"),"",3.6*200/L369)</f>
        <v>65.24694154961486</v>
      </c>
      <c r="N369" s="106">
        <v>2</v>
      </c>
      <c r="O369" s="106">
        <f>O368+0.086</f>
        <v>11.035</v>
      </c>
      <c r="P369" s="59">
        <f>IF(OR(O369="",O369="REL"),"",3.6*200/O369)</f>
        <v>65.24694154961486</v>
      </c>
      <c r="Q369" s="106"/>
      <c r="R369" s="106"/>
      <c r="S369" s="59" t="str">
        <f>IF(OR(R369="",R369="REL"),"",3.6*200/R369)</f>
        <v/>
      </c>
    </row>
    <row r="370" spans="1:19" x14ac:dyDescent="0.3">
      <c r="A370" s="106" t="s">
        <v>12</v>
      </c>
      <c r="B370" s="106">
        <v>2022</v>
      </c>
      <c r="C370" s="134">
        <v>44847</v>
      </c>
      <c r="D370" s="106" t="s">
        <v>13</v>
      </c>
      <c r="E370" s="106" t="s">
        <v>202</v>
      </c>
      <c r="F370" s="106">
        <v>2</v>
      </c>
      <c r="G370" s="106" t="s">
        <v>16</v>
      </c>
      <c r="H370" s="106" t="s">
        <v>17</v>
      </c>
      <c r="I370" s="106">
        <f>(C370-VLOOKUP(G370,Riders!$A$2:$C$213,2,FALSE))/365</f>
        <v>23.479452054794521</v>
      </c>
      <c r="J370" s="106">
        <v>1</v>
      </c>
      <c r="K370" s="106">
        <v>1</v>
      </c>
      <c r="L370" s="106">
        <v>10.954000000000001</v>
      </c>
      <c r="M370" s="59">
        <f>IF(OR(L370="",L370="REL"),"",3.6*200/L370)</f>
        <v>65.729413912725946</v>
      </c>
      <c r="N370" s="106">
        <v>1</v>
      </c>
      <c r="O370" s="106">
        <v>10.954000000000001</v>
      </c>
      <c r="P370" s="59">
        <f>IF(OR(O370="",O370="REL"),"",3.6*200/O370)</f>
        <v>65.729413912725946</v>
      </c>
      <c r="Q370" s="106"/>
      <c r="R370" s="106"/>
      <c r="S370" s="59" t="str">
        <f>IF(OR(R370="",R370="REL"),"",3.6*200/R370)</f>
        <v/>
      </c>
    </row>
    <row r="371" spans="1:19" x14ac:dyDescent="0.3">
      <c r="A371" s="106" t="s">
        <v>12</v>
      </c>
      <c r="B371" s="106">
        <v>2022</v>
      </c>
      <c r="C371" s="134">
        <v>44847</v>
      </c>
      <c r="D371" s="106" t="s">
        <v>13</v>
      </c>
      <c r="E371" s="106" t="s">
        <v>202</v>
      </c>
      <c r="F371" s="106">
        <v>2</v>
      </c>
      <c r="G371" s="106" t="s">
        <v>24</v>
      </c>
      <c r="H371" s="106" t="s">
        <v>25</v>
      </c>
      <c r="I371" s="106">
        <f>(C371-VLOOKUP(G371,Riders!$A$2:$C$213,2,FALSE))/365</f>
        <v>24.123287671232877</v>
      </c>
      <c r="J371" s="106">
        <v>7</v>
      </c>
      <c r="K371" s="106">
        <v>2</v>
      </c>
      <c r="L371" s="106">
        <v>11.17</v>
      </c>
      <c r="M371" s="59">
        <f>IF(OR(L371="",L371="REL"),"",3.6*200/L371)</f>
        <v>64.458370635631155</v>
      </c>
      <c r="N371" s="106">
        <v>2</v>
      </c>
      <c r="O371" s="106">
        <f>O370+0.216</f>
        <v>11.17</v>
      </c>
      <c r="P371" s="59">
        <f>IF(OR(O371="",O371="REL"),"",3.6*200/O371)</f>
        <v>64.458370635631155</v>
      </c>
      <c r="Q371" s="106"/>
      <c r="R371" s="106"/>
      <c r="S371" s="59" t="str">
        <f>IF(OR(R371="",R371="REL"),"",3.6*200/R371)</f>
        <v/>
      </c>
    </row>
    <row r="372" spans="1:19" x14ac:dyDescent="0.3">
      <c r="A372" s="106" t="s">
        <v>12</v>
      </c>
      <c r="B372" s="106">
        <v>2022</v>
      </c>
      <c r="C372" s="134">
        <v>44847</v>
      </c>
      <c r="D372" s="106" t="s">
        <v>13</v>
      </c>
      <c r="E372" s="106" t="s">
        <v>202</v>
      </c>
      <c r="F372" s="106">
        <v>3</v>
      </c>
      <c r="G372" s="106" t="s">
        <v>23</v>
      </c>
      <c r="H372" s="106" t="s">
        <v>15</v>
      </c>
      <c r="I372" s="106">
        <f>(C372-VLOOKUP(G372,Riders!$A$2:$C$213,2,FALSE))/365</f>
        <v>25.087671232876712</v>
      </c>
      <c r="J372" s="106">
        <v>3</v>
      </c>
      <c r="K372" s="106">
        <v>1</v>
      </c>
      <c r="L372" s="106">
        <v>11.066000000000001</v>
      </c>
      <c r="M372" s="59">
        <f>IF(OR(L372="",L372="REL"),"",3.6*200/L372)</f>
        <v>65.064160491595871</v>
      </c>
      <c r="N372" s="106">
        <v>1</v>
      </c>
      <c r="O372" s="106">
        <v>11.066000000000001</v>
      </c>
      <c r="P372" s="59">
        <f>IF(OR(O372="",O372="REL"),"",3.6*200/O372)</f>
        <v>65.064160491595871</v>
      </c>
      <c r="Q372" s="106"/>
      <c r="R372" s="106"/>
      <c r="S372" s="59" t="str">
        <f>IF(OR(R372="",R372="REL"),"",3.6*200/R372)</f>
        <v/>
      </c>
    </row>
    <row r="373" spans="1:19" x14ac:dyDescent="0.3">
      <c r="A373" s="106" t="s">
        <v>12</v>
      </c>
      <c r="B373" s="106">
        <v>2022</v>
      </c>
      <c r="C373" s="134">
        <v>44847</v>
      </c>
      <c r="D373" s="106" t="s">
        <v>13</v>
      </c>
      <c r="E373" s="106" t="s">
        <v>202</v>
      </c>
      <c r="F373" s="106">
        <v>3</v>
      </c>
      <c r="G373" s="106" t="s">
        <v>18</v>
      </c>
      <c r="H373" s="106" t="s">
        <v>19</v>
      </c>
      <c r="I373" s="106">
        <f>(C373-VLOOKUP(G373,Riders!$A$2:$C$213,2,FALSE))/365</f>
        <v>24.391780821917809</v>
      </c>
      <c r="J373" s="106">
        <v>5</v>
      </c>
      <c r="K373" s="106">
        <v>2</v>
      </c>
      <c r="L373" s="106">
        <v>11.075000000000001</v>
      </c>
      <c r="M373" s="59">
        <f>IF(OR(L373="",L373="REL"),"",3.6*200/L373)</f>
        <v>65.011286681715575</v>
      </c>
      <c r="N373" s="106">
        <v>2</v>
      </c>
      <c r="O373" s="106">
        <f>O372+0.009</f>
        <v>11.075000000000001</v>
      </c>
      <c r="P373" s="59">
        <f>IF(OR(O373="",O373="REL"),"",3.6*200/O373)</f>
        <v>65.011286681715575</v>
      </c>
      <c r="Q373" s="106"/>
      <c r="R373" s="106"/>
      <c r="S373" s="59" t="str">
        <f>IF(OR(R373="",R373="REL"),"",3.6*200/R373)</f>
        <v/>
      </c>
    </row>
    <row r="374" spans="1:19" x14ac:dyDescent="0.3">
      <c r="A374" s="106" t="s">
        <v>12</v>
      </c>
      <c r="B374" s="106">
        <v>2022</v>
      </c>
      <c r="C374" s="134">
        <v>44847</v>
      </c>
      <c r="D374" s="106" t="s">
        <v>13</v>
      </c>
      <c r="E374" s="106" t="s">
        <v>202</v>
      </c>
      <c r="F374" s="106">
        <v>4</v>
      </c>
      <c r="G374" s="106" t="s">
        <v>34</v>
      </c>
      <c r="H374" s="106" t="s">
        <v>19</v>
      </c>
      <c r="I374" s="106">
        <f>(C374-VLOOKUP(G374,Riders!$A$2:$C$213,2,FALSE))/365</f>
        <v>35.200000000000003</v>
      </c>
      <c r="J374" s="106">
        <v>4</v>
      </c>
      <c r="K374" s="106">
        <v>1</v>
      </c>
      <c r="L374" s="106">
        <v>11.004</v>
      </c>
      <c r="M374" s="59">
        <f>IF(OR(L374="",L374="REL"),"",3.6*200/L374)</f>
        <v>65.430752453653213</v>
      </c>
      <c r="N374" s="106">
        <v>1</v>
      </c>
      <c r="O374" s="106">
        <v>11.004</v>
      </c>
      <c r="P374" s="59">
        <f>IF(OR(O374="",O374="REL"),"",3.6*200/O374)</f>
        <v>65.430752453653213</v>
      </c>
      <c r="Q374" s="106"/>
      <c r="R374" s="106"/>
      <c r="S374" s="59" t="str">
        <f>IF(OR(R374="",R374="REL"),"",3.6*200/R374)</f>
        <v/>
      </c>
    </row>
    <row r="375" spans="1:19" x14ac:dyDescent="0.3">
      <c r="A375" s="106" t="s">
        <v>12</v>
      </c>
      <c r="B375" s="106">
        <v>2022</v>
      </c>
      <c r="C375" s="134">
        <v>44847</v>
      </c>
      <c r="D375" s="106" t="s">
        <v>13</v>
      </c>
      <c r="E375" s="106" t="s">
        <v>202</v>
      </c>
      <c r="F375" s="106">
        <v>4</v>
      </c>
      <c r="G375" s="106" t="s">
        <v>22</v>
      </c>
      <c r="H375" s="106" t="s">
        <v>15</v>
      </c>
      <c r="I375" s="106">
        <f>(C375-VLOOKUP(G375,Riders!$A$2:$C$213,2,FALSE))/365</f>
        <v>24.761643835616439</v>
      </c>
      <c r="J375" s="106">
        <v>6</v>
      </c>
      <c r="K375" s="106">
        <v>2</v>
      </c>
      <c r="L375" s="106">
        <v>11.04</v>
      </c>
      <c r="M375" s="59">
        <f>IF(OR(L375="",L375="REL"),"",3.6*200/L375)</f>
        <v>65.217391304347828</v>
      </c>
      <c r="N375" s="106">
        <v>2</v>
      </c>
      <c r="O375" s="106">
        <f>O374+0.036</f>
        <v>11.04</v>
      </c>
      <c r="P375" s="59">
        <f>IF(OR(O375="",O375="REL"),"",3.6*200/O375)</f>
        <v>65.217391304347828</v>
      </c>
      <c r="Q375" s="106"/>
      <c r="R375" s="106"/>
      <c r="S375" s="59" t="str">
        <f>IF(OR(R375="",R375="REL"),"",3.6*200/R375)</f>
        <v/>
      </c>
    </row>
    <row r="376" spans="1:19" x14ac:dyDescent="0.3">
      <c r="A376" s="30" t="s">
        <v>71</v>
      </c>
      <c r="B376" s="30">
        <v>2022</v>
      </c>
      <c r="C376" s="132">
        <v>44750</v>
      </c>
      <c r="D376" s="30" t="s">
        <v>72</v>
      </c>
      <c r="E376" s="30" t="s">
        <v>200</v>
      </c>
      <c r="F376" s="30">
        <v>1</v>
      </c>
      <c r="G376" s="30" t="s">
        <v>75</v>
      </c>
      <c r="H376" s="30" t="s">
        <v>76</v>
      </c>
      <c r="I376" s="30">
        <f>(C376-VLOOKUP(G376,Riders!$A$2:$C$213,2,FALSE))/365</f>
        <v>23.331506849315069</v>
      </c>
      <c r="J376" s="30">
        <v>7</v>
      </c>
      <c r="K376" s="30">
        <v>1</v>
      </c>
      <c r="L376" s="30">
        <v>11.727</v>
      </c>
      <c r="M376" s="59">
        <f>IF(OR(L376="",L376="REL"),"",3.6*200/L376)</f>
        <v>61.396776669224863</v>
      </c>
      <c r="N376" s="30"/>
      <c r="O376" s="30"/>
      <c r="P376" s="59" t="str">
        <f>IF(OR(O376="",O376="REL"),"",3.6*200/O376)</f>
        <v/>
      </c>
      <c r="Q376" s="30"/>
      <c r="R376" s="30"/>
      <c r="S376" s="59" t="str">
        <f>IF(OR(R376="",R376="REL"),"",3.6*200/R376)</f>
        <v/>
      </c>
    </row>
    <row r="377" spans="1:19" x14ac:dyDescent="0.3">
      <c r="A377" s="30" t="s">
        <v>71</v>
      </c>
      <c r="B377" s="30">
        <v>2022</v>
      </c>
      <c r="C377" s="132">
        <v>44750</v>
      </c>
      <c r="D377" s="30" t="s">
        <v>72</v>
      </c>
      <c r="E377" s="30" t="s">
        <v>200</v>
      </c>
      <c r="F377" s="30">
        <v>1</v>
      </c>
      <c r="G377" s="30" t="s">
        <v>64</v>
      </c>
      <c r="H377" s="30" t="s">
        <v>65</v>
      </c>
      <c r="I377" s="30">
        <f>(C377-VLOOKUP(G377,Riders!$A$2:$C$213,2,FALSE))/365</f>
        <v>21.539726027397261</v>
      </c>
      <c r="J377" s="30">
        <v>26</v>
      </c>
      <c r="K377" s="30">
        <v>2</v>
      </c>
      <c r="L377" s="30">
        <v>11.809000000000001</v>
      </c>
      <c r="M377" s="59">
        <f>IF(OR(L377="",L377="REL"),"",3.6*200/L377)</f>
        <v>60.970446269794216</v>
      </c>
      <c r="N377" s="30"/>
      <c r="O377" s="30"/>
      <c r="P377" s="59" t="str">
        <f>IF(OR(O377="",O377="REL"),"",3.6*200/O377)</f>
        <v/>
      </c>
      <c r="Q377" s="30"/>
      <c r="R377" s="30"/>
      <c r="S377" s="59" t="str">
        <f>IF(OR(R377="",R377="REL"),"",3.6*200/R377)</f>
        <v/>
      </c>
    </row>
    <row r="378" spans="1:19" x14ac:dyDescent="0.3">
      <c r="A378" s="30" t="s">
        <v>71</v>
      </c>
      <c r="B378" s="30">
        <v>2022</v>
      </c>
      <c r="C378" s="132">
        <v>44750</v>
      </c>
      <c r="D378" s="30" t="s">
        <v>72</v>
      </c>
      <c r="E378" s="30" t="s">
        <v>200</v>
      </c>
      <c r="F378" s="30">
        <v>2</v>
      </c>
      <c r="G378" s="30" t="s">
        <v>77</v>
      </c>
      <c r="H378" s="30" t="s">
        <v>19</v>
      </c>
      <c r="I378" s="30">
        <f>(C378-VLOOKUP(G378,Riders!$A$2:$C$213,2,FALSE))/365</f>
        <v>31.161643835616438</v>
      </c>
      <c r="J378" s="30">
        <v>8</v>
      </c>
      <c r="K378" s="30">
        <v>1</v>
      </c>
      <c r="L378" s="30">
        <v>11.358000000000001</v>
      </c>
      <c r="M378" s="59">
        <f>IF(OR(L378="",L378="REL"),"",3.6*200/L378)</f>
        <v>63.391442155309029</v>
      </c>
      <c r="N378" s="30"/>
      <c r="O378" s="30"/>
      <c r="P378" s="59" t="str">
        <f>IF(OR(O378="",O378="REL"),"",3.6*200/O378)</f>
        <v/>
      </c>
      <c r="Q378" s="30"/>
      <c r="R378" s="30"/>
      <c r="S378" s="59" t="str">
        <f>IF(OR(R378="",R378="REL"),"",3.6*200/R378)</f>
        <v/>
      </c>
    </row>
    <row r="379" spans="1:19" x14ac:dyDescent="0.3">
      <c r="A379" s="30" t="s">
        <v>71</v>
      </c>
      <c r="B379" s="30">
        <v>2022</v>
      </c>
      <c r="C379" s="132">
        <v>44750</v>
      </c>
      <c r="D379" s="30" t="s">
        <v>72</v>
      </c>
      <c r="E379" s="30" t="s">
        <v>200</v>
      </c>
      <c r="F379" s="30">
        <v>2</v>
      </c>
      <c r="G379" s="30" t="s">
        <v>92</v>
      </c>
      <c r="H379" s="30" t="s">
        <v>89</v>
      </c>
      <c r="I379" s="30">
        <f>(C379-VLOOKUP(G379,Riders!$A$2:$C$213,2,FALSE))/365</f>
        <v>23.087671232876712</v>
      </c>
      <c r="J379" s="30">
        <v>25</v>
      </c>
      <c r="K379" s="30">
        <v>2</v>
      </c>
      <c r="L379" s="30">
        <v>11.721</v>
      </c>
      <c r="M379" s="59">
        <f>IF(OR(L379="",L379="REL"),"",3.6*200/L379)</f>
        <v>61.428205784489379</v>
      </c>
      <c r="N379" s="30"/>
      <c r="O379" s="30"/>
      <c r="P379" s="59" t="str">
        <f>IF(OR(O379="",O379="REL"),"",3.6*200/O379)</f>
        <v/>
      </c>
      <c r="Q379" s="30"/>
      <c r="R379" s="30"/>
      <c r="S379" s="59" t="str">
        <f>IF(OR(R379="",R379="REL"),"",3.6*200/R379)</f>
        <v/>
      </c>
    </row>
    <row r="380" spans="1:19" x14ac:dyDescent="0.3">
      <c r="A380" s="30" t="s">
        <v>71</v>
      </c>
      <c r="B380" s="30">
        <v>2022</v>
      </c>
      <c r="C380" s="132">
        <v>44750</v>
      </c>
      <c r="D380" s="30" t="s">
        <v>72</v>
      </c>
      <c r="E380" s="30" t="s">
        <v>200</v>
      </c>
      <c r="F380" s="30">
        <v>3</v>
      </c>
      <c r="G380" s="30" t="s">
        <v>32</v>
      </c>
      <c r="H380" s="30" t="s">
        <v>78</v>
      </c>
      <c r="I380" s="30">
        <f>(C380-VLOOKUP(G380,Riders!$A$2:$C$213,2,FALSE))/365</f>
        <v>19.953424657534246</v>
      </c>
      <c r="J380" s="30">
        <v>9</v>
      </c>
      <c r="K380" s="30">
        <v>1</v>
      </c>
      <c r="L380" s="30">
        <v>11.706</v>
      </c>
      <c r="M380" s="59">
        <f>IF(OR(L380="",L380="REL"),"",3.6*200/L380)</f>
        <v>61.50691952844695</v>
      </c>
      <c r="N380" s="30"/>
      <c r="O380" s="30"/>
      <c r="P380" s="59" t="str">
        <f>IF(OR(O380="",O380="REL"),"",3.6*200/O380)</f>
        <v/>
      </c>
      <c r="Q380" s="30"/>
      <c r="R380" s="30"/>
      <c r="S380" s="59" t="str">
        <f>IF(OR(R380="",R380="REL"),"",3.6*200/R380)</f>
        <v/>
      </c>
    </row>
    <row r="381" spans="1:19" x14ac:dyDescent="0.3">
      <c r="A381" s="30" t="s">
        <v>71</v>
      </c>
      <c r="B381" s="30">
        <v>2022</v>
      </c>
      <c r="C381" s="132">
        <v>44750</v>
      </c>
      <c r="D381" s="30" t="s">
        <v>72</v>
      </c>
      <c r="E381" s="30" t="s">
        <v>200</v>
      </c>
      <c r="F381" s="30">
        <v>3</v>
      </c>
      <c r="G381" s="30" t="s">
        <v>90</v>
      </c>
      <c r="H381" s="30" t="s">
        <v>91</v>
      </c>
      <c r="I381" s="30">
        <f>(C381-VLOOKUP(G381,Riders!$A$2:$C$213,2,FALSE))/365</f>
        <v>23.827397260273973</v>
      </c>
      <c r="J381" s="30">
        <v>24</v>
      </c>
      <c r="K381" s="30">
        <v>2</v>
      </c>
      <c r="L381" s="30">
        <v>11.91</v>
      </c>
      <c r="M381" s="59">
        <f>IF(OR(L381="",L381="REL"),"",3.6*200/L381)</f>
        <v>60.45340050377834</v>
      </c>
      <c r="N381" s="30"/>
      <c r="O381" s="30"/>
      <c r="P381" s="59" t="str">
        <f>IF(OR(O381="",O381="REL"),"",3.6*200/O381)</f>
        <v/>
      </c>
      <c r="Q381" s="30"/>
      <c r="R381" s="30"/>
      <c r="S381" s="59" t="str">
        <f>IF(OR(R381="",R381="REL"),"",3.6*200/R381)</f>
        <v/>
      </c>
    </row>
    <row r="382" spans="1:19" x14ac:dyDescent="0.3">
      <c r="A382" s="30" t="s">
        <v>71</v>
      </c>
      <c r="B382" s="30">
        <v>2022</v>
      </c>
      <c r="C382" s="132">
        <v>44750</v>
      </c>
      <c r="D382" s="30" t="s">
        <v>72</v>
      </c>
      <c r="E382" s="30" t="s">
        <v>200</v>
      </c>
      <c r="F382" s="30">
        <v>4</v>
      </c>
      <c r="G382" s="30" t="s">
        <v>41</v>
      </c>
      <c r="H382" s="30" t="s">
        <v>27</v>
      </c>
      <c r="I382" s="30">
        <f>(C382-VLOOKUP(G382,Riders!$A$2:$C$213,2,FALSE))/365</f>
        <v>26.728767123287671</v>
      </c>
      <c r="J382" s="30">
        <v>10</v>
      </c>
      <c r="K382" s="30">
        <v>1</v>
      </c>
      <c r="L382" s="30">
        <v>11.382</v>
      </c>
      <c r="M382" s="59">
        <f>IF(OR(L382="",L382="REL"),"",3.6*200/L382)</f>
        <v>63.257775434897205</v>
      </c>
      <c r="N382" s="30"/>
      <c r="O382" s="30"/>
      <c r="P382" s="59" t="str">
        <f>IF(OR(O382="",O382="REL"),"",3.6*200/O382)</f>
        <v/>
      </c>
      <c r="Q382" s="30"/>
      <c r="R382" s="30"/>
      <c r="S382" s="59" t="str">
        <f>IF(OR(R382="",R382="REL"),"",3.6*200/R382)</f>
        <v/>
      </c>
    </row>
    <row r="383" spans="1:19" x14ac:dyDescent="0.3">
      <c r="A383" s="30" t="s">
        <v>71</v>
      </c>
      <c r="B383" s="30">
        <v>2022</v>
      </c>
      <c r="C383" s="132">
        <v>44750</v>
      </c>
      <c r="D383" s="30" t="s">
        <v>72</v>
      </c>
      <c r="E383" s="30" t="s">
        <v>200</v>
      </c>
      <c r="F383" s="30">
        <v>4</v>
      </c>
      <c r="G383" s="30" t="s">
        <v>88</v>
      </c>
      <c r="H383" s="30" t="s">
        <v>89</v>
      </c>
      <c r="I383" s="30">
        <f>(C383-VLOOKUP(G383,Riders!$A$2:$C$213,2,FALSE))/365</f>
        <v>19.446575342465753</v>
      </c>
      <c r="J383" s="30">
        <v>23</v>
      </c>
      <c r="K383" s="30">
        <v>2</v>
      </c>
      <c r="L383" s="30">
        <v>11.792</v>
      </c>
      <c r="M383" s="59">
        <f>IF(OR(L383="",L383="REL"),"",3.6*200/L383)</f>
        <v>61.058344640434193</v>
      </c>
      <c r="N383" s="30"/>
      <c r="O383" s="30"/>
      <c r="P383" s="59" t="str">
        <f>IF(OR(O383="",O383="REL"),"",3.6*200/O383)</f>
        <v/>
      </c>
      <c r="Q383" s="30"/>
      <c r="R383" s="30"/>
      <c r="S383" s="59" t="str">
        <f>IF(OR(R383="",R383="REL"),"",3.6*200/R383)</f>
        <v/>
      </c>
    </row>
    <row r="384" spans="1:19" x14ac:dyDescent="0.3">
      <c r="A384" s="30" t="s">
        <v>71</v>
      </c>
      <c r="B384" s="30">
        <v>2022</v>
      </c>
      <c r="C384" s="132">
        <v>44750</v>
      </c>
      <c r="D384" s="30" t="s">
        <v>72</v>
      </c>
      <c r="E384" s="30" t="s">
        <v>200</v>
      </c>
      <c r="F384" s="30">
        <v>5</v>
      </c>
      <c r="G384" s="30" t="s">
        <v>43</v>
      </c>
      <c r="H384" s="30" t="s">
        <v>44</v>
      </c>
      <c r="I384" s="30">
        <f>(C384-VLOOKUP(G384,Riders!$A$2:$C$213,2,FALSE))/365</f>
        <v>29.635616438356163</v>
      </c>
      <c r="J384" s="30">
        <v>11</v>
      </c>
      <c r="K384" s="30">
        <v>1</v>
      </c>
      <c r="L384" s="30">
        <v>11.584</v>
      </c>
      <c r="M384" s="59">
        <f>IF(OR(L384="",L384="REL"),"",3.6*200/L384)</f>
        <v>62.15469613259669</v>
      </c>
      <c r="N384" s="30"/>
      <c r="O384" s="30"/>
      <c r="P384" s="59" t="str">
        <f>IF(OR(O384="",O384="REL"),"",3.6*200/O384)</f>
        <v/>
      </c>
      <c r="Q384" s="30"/>
      <c r="R384" s="30"/>
      <c r="S384" s="59" t="str">
        <f>IF(OR(R384="",R384="REL"),"",3.6*200/R384)</f>
        <v/>
      </c>
    </row>
    <row r="385" spans="1:19" x14ac:dyDescent="0.3">
      <c r="A385" s="30" t="s">
        <v>71</v>
      </c>
      <c r="B385" s="30">
        <v>2022</v>
      </c>
      <c r="C385" s="132">
        <v>44750</v>
      </c>
      <c r="D385" s="30" t="s">
        <v>72</v>
      </c>
      <c r="E385" s="30" t="s">
        <v>200</v>
      </c>
      <c r="F385" s="30">
        <v>5</v>
      </c>
      <c r="G385" s="30" t="s">
        <v>86</v>
      </c>
      <c r="H385" s="30" t="s">
        <v>87</v>
      </c>
      <c r="I385" s="30">
        <f>(C385-VLOOKUP(G385,Riders!$A$2:$C$213,2,FALSE))/365</f>
        <v>21.849315068493151</v>
      </c>
      <c r="J385" s="30">
        <v>22</v>
      </c>
      <c r="K385" s="30">
        <v>2</v>
      </c>
      <c r="L385" s="30">
        <v>11.943</v>
      </c>
      <c r="M385" s="59">
        <f>IF(OR(L385="",L385="REL"),"",3.6*200/L385)</f>
        <v>60.286360211002261</v>
      </c>
      <c r="N385" s="30"/>
      <c r="O385" s="30"/>
      <c r="P385" s="59" t="str">
        <f>IF(OR(O385="",O385="REL"),"",3.6*200/O385)</f>
        <v/>
      </c>
      <c r="Q385" s="30"/>
      <c r="R385" s="30"/>
      <c r="S385" s="59" t="str">
        <f>IF(OR(R385="",R385="REL"),"",3.6*200/R385)</f>
        <v/>
      </c>
    </row>
    <row r="386" spans="1:19" x14ac:dyDescent="0.3">
      <c r="A386" s="30" t="s">
        <v>71</v>
      </c>
      <c r="B386" s="30">
        <v>2022</v>
      </c>
      <c r="C386" s="132">
        <v>44750</v>
      </c>
      <c r="D386" s="30" t="s">
        <v>72</v>
      </c>
      <c r="E386" s="30" t="s">
        <v>200</v>
      </c>
      <c r="F386" s="30">
        <v>6</v>
      </c>
      <c r="G386" s="30" t="s">
        <v>79</v>
      </c>
      <c r="H386" s="30" t="s">
        <v>65</v>
      </c>
      <c r="I386" s="30">
        <f>(C386-VLOOKUP(G386,Riders!$A$2:$C$213,2,FALSE))/365</f>
        <v>35.180821917808217</v>
      </c>
      <c r="J386" s="30">
        <v>12</v>
      </c>
      <c r="K386" s="30">
        <v>1</v>
      </c>
      <c r="L386" s="30">
        <v>11.483000000000001</v>
      </c>
      <c r="M386" s="59">
        <f>IF(OR(L386="",L386="REL"),"",3.6*200/L386)</f>
        <v>62.701384655577804</v>
      </c>
      <c r="N386" s="30"/>
      <c r="O386" s="30"/>
      <c r="P386" s="59" t="str">
        <f>IF(OR(O386="",O386="REL"),"",3.6*200/O386)</f>
        <v/>
      </c>
      <c r="Q386" s="30"/>
      <c r="R386" s="30"/>
      <c r="S386" s="59" t="str">
        <f>IF(OR(R386="",R386="REL"),"",3.6*200/R386)</f>
        <v/>
      </c>
    </row>
    <row r="387" spans="1:19" x14ac:dyDescent="0.3">
      <c r="A387" s="30" t="s">
        <v>71</v>
      </c>
      <c r="B387" s="30">
        <v>2022</v>
      </c>
      <c r="C387" s="132">
        <v>44750</v>
      </c>
      <c r="D387" s="30" t="s">
        <v>72</v>
      </c>
      <c r="E387" s="30" t="s">
        <v>200</v>
      </c>
      <c r="F387" s="30">
        <v>6</v>
      </c>
      <c r="G387" s="30" t="s">
        <v>60</v>
      </c>
      <c r="H387" s="30" t="s">
        <v>61</v>
      </c>
      <c r="I387" s="30">
        <f>(C387-VLOOKUP(G387,Riders!$A$2:$C$213,2,FALSE))/365</f>
        <v>33.978082191780821</v>
      </c>
      <c r="J387" s="30">
        <v>21</v>
      </c>
      <c r="K387" s="30">
        <v>2</v>
      </c>
      <c r="L387" s="30">
        <v>11.871</v>
      </c>
      <c r="M387" s="59">
        <f>IF(OR(L387="",L387="REL"),"",3.6*200/L387)</f>
        <v>60.652009097801361</v>
      </c>
      <c r="N387" s="30"/>
      <c r="O387" s="30"/>
      <c r="P387" s="59" t="str">
        <f>IF(OR(O387="",O387="REL"),"",3.6*200/O387)</f>
        <v/>
      </c>
      <c r="Q387" s="30"/>
      <c r="R387" s="30"/>
      <c r="S387" s="59" t="str">
        <f>IF(OR(R387="",R387="REL"),"",3.6*200/R387)</f>
        <v/>
      </c>
    </row>
    <row r="388" spans="1:19" x14ac:dyDescent="0.3">
      <c r="A388" s="30" t="s">
        <v>71</v>
      </c>
      <c r="B388" s="30">
        <v>2022</v>
      </c>
      <c r="C388" s="132">
        <v>44750</v>
      </c>
      <c r="D388" s="30" t="s">
        <v>72</v>
      </c>
      <c r="E388" s="30" t="s">
        <v>200</v>
      </c>
      <c r="F388" s="30">
        <v>7</v>
      </c>
      <c r="G388" s="30" t="s">
        <v>85</v>
      </c>
      <c r="H388" s="30" t="s">
        <v>21</v>
      </c>
      <c r="I388" s="30">
        <f>(C388-VLOOKUP(G388,Riders!$A$2:$C$213,2,FALSE))/365</f>
        <v>19.172602739726027</v>
      </c>
      <c r="J388" s="30">
        <v>16</v>
      </c>
      <c r="K388" s="30">
        <v>1</v>
      </c>
      <c r="L388" s="30">
        <v>11.567</v>
      </c>
      <c r="M388" s="59">
        <f>IF(OR(L388="",L388="REL"),"",3.6*200/L388)</f>
        <v>62.246044782571104</v>
      </c>
      <c r="N388" s="30"/>
      <c r="O388" s="30"/>
      <c r="P388" s="59" t="str">
        <f>IF(OR(O388="",O388="REL"),"",3.6*200/O388)</f>
        <v/>
      </c>
      <c r="Q388" s="30"/>
      <c r="R388" s="30"/>
      <c r="S388" s="59" t="str">
        <f>IF(OR(R388="",R388="REL"),"",3.6*200/R388)</f>
        <v/>
      </c>
    </row>
    <row r="389" spans="1:19" x14ac:dyDescent="0.3">
      <c r="A389" s="30" t="s">
        <v>71</v>
      </c>
      <c r="B389" s="30">
        <v>2022</v>
      </c>
      <c r="C389" s="132">
        <v>44750</v>
      </c>
      <c r="D389" s="30" t="s">
        <v>72</v>
      </c>
      <c r="E389" s="30" t="s">
        <v>200</v>
      </c>
      <c r="F389" s="30">
        <v>7</v>
      </c>
      <c r="G389" s="30" t="s">
        <v>80</v>
      </c>
      <c r="H389" s="30" t="s">
        <v>17</v>
      </c>
      <c r="I389" s="30">
        <f>(C389-VLOOKUP(G389,Riders!$A$2:$C$213,2,FALSE))/365</f>
        <v>20.413698630136988</v>
      </c>
      <c r="J389" s="30">
        <v>17</v>
      </c>
      <c r="K389" s="30">
        <v>2</v>
      </c>
      <c r="L389" s="30">
        <v>11.589</v>
      </c>
      <c r="M389" s="59">
        <f>IF(OR(L389="",L389="REL"),"",3.6*200/L389)</f>
        <v>62.127879886098881</v>
      </c>
      <c r="N389" s="30"/>
      <c r="O389" s="30"/>
      <c r="P389" s="59" t="str">
        <f>IF(OR(O389="",O389="REL"),"",3.6*200/O389)</f>
        <v/>
      </c>
      <c r="Q389" s="30"/>
      <c r="R389" s="30"/>
      <c r="S389" s="59" t="str">
        <f>IF(OR(R389="",R389="REL"),"",3.6*200/R389)</f>
        <v/>
      </c>
    </row>
    <row r="390" spans="1:19" x14ac:dyDescent="0.3">
      <c r="A390" s="30" t="s">
        <v>71</v>
      </c>
      <c r="B390" s="30">
        <v>2022</v>
      </c>
      <c r="C390" s="132">
        <v>44750</v>
      </c>
      <c r="D390" s="30" t="s">
        <v>72</v>
      </c>
      <c r="E390" s="30" t="s">
        <v>200</v>
      </c>
      <c r="F390" s="30">
        <v>8</v>
      </c>
      <c r="G390" s="30" t="s">
        <v>62</v>
      </c>
      <c r="H390" s="30" t="s">
        <v>63</v>
      </c>
      <c r="I390" s="30">
        <f>(C390-VLOOKUP(G390,Riders!$A$2:$C$213,2,FALSE))/365</f>
        <v>24.915068493150685</v>
      </c>
      <c r="J390" s="30">
        <v>13</v>
      </c>
      <c r="K390" s="30">
        <v>1</v>
      </c>
      <c r="L390" s="30">
        <v>11.852</v>
      </c>
      <c r="M390" s="59">
        <f>IF(OR(L390="",L390="REL"),"",3.6*200/L390)</f>
        <v>60.749240634492068</v>
      </c>
      <c r="N390" s="30"/>
      <c r="O390" s="30"/>
      <c r="P390" s="59" t="str">
        <f>IF(OR(O390="",O390="REL"),"",3.6*200/O390)</f>
        <v/>
      </c>
      <c r="Q390" s="30"/>
      <c r="R390" s="30"/>
      <c r="S390" s="59" t="str">
        <f>IF(OR(R390="",R390="REL"),"",3.6*200/R390)</f>
        <v/>
      </c>
    </row>
    <row r="391" spans="1:19" x14ac:dyDescent="0.3">
      <c r="A391" s="30" t="s">
        <v>71</v>
      </c>
      <c r="B391" s="30">
        <v>2022</v>
      </c>
      <c r="C391" s="132">
        <v>44750</v>
      </c>
      <c r="D391" s="30" t="s">
        <v>72</v>
      </c>
      <c r="E391" s="30" t="s">
        <v>200</v>
      </c>
      <c r="F391" s="30">
        <v>8</v>
      </c>
      <c r="G391" s="30" t="s">
        <v>83</v>
      </c>
      <c r="H391" s="30" t="s">
        <v>84</v>
      </c>
      <c r="I391" s="30">
        <f>(C391-VLOOKUP(G391,Riders!$A$2:$C$213,2,FALSE))/365</f>
        <v>29.805479452054794</v>
      </c>
      <c r="J391" s="30">
        <v>20</v>
      </c>
      <c r="K391" s="30">
        <v>2</v>
      </c>
      <c r="L391" s="30">
        <v>12.163</v>
      </c>
      <c r="M391" s="59">
        <f>IF(OR(L391="",L391="REL"),"",3.6*200/L391)</f>
        <v>59.195922058702621</v>
      </c>
      <c r="N391" s="30"/>
      <c r="O391" s="30"/>
      <c r="P391" s="59" t="str">
        <f>IF(OR(O391="",O391="REL"),"",3.6*200/O391)</f>
        <v/>
      </c>
      <c r="Q391" s="30"/>
      <c r="R391" s="30"/>
      <c r="S391" s="59" t="str">
        <f>IF(OR(R391="",R391="REL"),"",3.6*200/R391)</f>
        <v/>
      </c>
    </row>
    <row r="392" spans="1:19" x14ac:dyDescent="0.3">
      <c r="A392" s="30" t="s">
        <v>71</v>
      </c>
      <c r="B392" s="30">
        <v>2022</v>
      </c>
      <c r="C392" s="132">
        <v>44750</v>
      </c>
      <c r="D392" s="30" t="s">
        <v>72</v>
      </c>
      <c r="E392" s="30" t="s">
        <v>200</v>
      </c>
      <c r="F392" s="30">
        <v>9</v>
      </c>
      <c r="G392" s="30" t="s">
        <v>55</v>
      </c>
      <c r="H392" s="30" t="s">
        <v>56</v>
      </c>
      <c r="I392" s="30">
        <f>(C392-VLOOKUP(G392,Riders!$A$2:$C$213,2,FALSE))/365</f>
        <v>33.186301369863017</v>
      </c>
      <c r="J392" s="30">
        <v>14</v>
      </c>
      <c r="K392" s="30">
        <v>1</v>
      </c>
      <c r="L392" s="30">
        <v>11.597</v>
      </c>
      <c r="M392" s="59">
        <f>IF(OR(L392="",L392="REL"),"",3.6*200/L392)</f>
        <v>62.085021988445291</v>
      </c>
      <c r="N392" s="30"/>
      <c r="O392" s="30"/>
      <c r="P392" s="59" t="str">
        <f>IF(OR(O392="",O392="REL"),"",3.6*200/O392)</f>
        <v/>
      </c>
      <c r="Q392" s="30"/>
      <c r="R392" s="30"/>
      <c r="S392" s="59" t="str">
        <f>IF(OR(R392="",R392="REL"),"",3.6*200/R392)</f>
        <v/>
      </c>
    </row>
    <row r="393" spans="1:19" x14ac:dyDescent="0.3">
      <c r="A393" s="30" t="s">
        <v>71</v>
      </c>
      <c r="B393" s="30">
        <v>2022</v>
      </c>
      <c r="C393" s="132">
        <v>44750</v>
      </c>
      <c r="D393" s="30" t="s">
        <v>72</v>
      </c>
      <c r="E393" s="30" t="s">
        <v>200</v>
      </c>
      <c r="F393" s="30">
        <v>9</v>
      </c>
      <c r="G393" s="30" t="s">
        <v>82</v>
      </c>
      <c r="H393" s="30" t="s">
        <v>67</v>
      </c>
      <c r="I393" s="30">
        <f>(C393-VLOOKUP(G393,Riders!$A$2:$C$213,2,FALSE))/365</f>
        <v>29.857534246575341</v>
      </c>
      <c r="J393" s="30">
        <v>19</v>
      </c>
      <c r="K393" s="30">
        <v>2</v>
      </c>
      <c r="L393" s="30">
        <v>11.696</v>
      </c>
      <c r="M393" s="59">
        <f>IF(OR(L393="",L393="REL"),"",3.6*200/L393)</f>
        <v>61.559507523939807</v>
      </c>
      <c r="N393" s="30"/>
      <c r="O393" s="30"/>
      <c r="P393" s="59" t="str">
        <f>IF(OR(O393="",O393="REL"),"",3.6*200/O393)</f>
        <v/>
      </c>
      <c r="Q393" s="30"/>
      <c r="R393" s="30"/>
      <c r="S393" s="59" t="str">
        <f>IF(OR(R393="",R393="REL"),"",3.6*200/R393)</f>
        <v/>
      </c>
    </row>
    <row r="394" spans="1:19" x14ac:dyDescent="0.3">
      <c r="A394" s="30" t="s">
        <v>71</v>
      </c>
      <c r="B394" s="30">
        <v>2022</v>
      </c>
      <c r="C394" s="132">
        <v>44750</v>
      </c>
      <c r="D394" s="30" t="s">
        <v>72</v>
      </c>
      <c r="E394" s="30" t="s">
        <v>200</v>
      </c>
      <c r="F394" s="30">
        <v>10</v>
      </c>
      <c r="G394" s="30" t="s">
        <v>54</v>
      </c>
      <c r="H394" s="30" t="s">
        <v>44</v>
      </c>
      <c r="I394" s="30">
        <f>(C394-VLOOKUP(G394,Riders!$A$2:$C$213,2,FALSE))/365</f>
        <v>25.041095890410958</v>
      </c>
      <c r="J394" s="30">
        <v>15</v>
      </c>
      <c r="K394" s="30">
        <v>1</v>
      </c>
      <c r="L394" s="30">
        <v>11.241</v>
      </c>
      <c r="M394" s="59">
        <f>IF(OR(L394="",L394="REL"),"",3.6*200/L394)</f>
        <v>64.051240992794234</v>
      </c>
      <c r="N394" s="30"/>
      <c r="O394" s="30"/>
      <c r="P394" s="59" t="str">
        <f>IF(OR(O394="",O394="REL"),"",3.6*200/O394)</f>
        <v/>
      </c>
      <c r="Q394" s="30"/>
      <c r="R394" s="30"/>
      <c r="S394" s="59" t="str">
        <f>IF(OR(R394="",R394="REL"),"",3.6*200/R394)</f>
        <v/>
      </c>
    </row>
    <row r="395" spans="1:19" x14ac:dyDescent="0.3">
      <c r="A395" s="30" t="s">
        <v>71</v>
      </c>
      <c r="B395" s="30">
        <v>2022</v>
      </c>
      <c r="C395" s="132">
        <v>44750</v>
      </c>
      <c r="D395" s="30" t="s">
        <v>72</v>
      </c>
      <c r="E395" s="30" t="s">
        <v>200</v>
      </c>
      <c r="F395" s="30">
        <v>10</v>
      </c>
      <c r="G395" s="30" t="s">
        <v>81</v>
      </c>
      <c r="H395" s="30" t="s">
        <v>38</v>
      </c>
      <c r="I395" s="30">
        <f>(C395-VLOOKUP(G395,Riders!$A$2:$C$213,2,FALSE))/365</f>
        <v>18.882191780821916</v>
      </c>
      <c r="J395" s="30">
        <v>18</v>
      </c>
      <c r="K395" s="30">
        <v>2</v>
      </c>
      <c r="L395" s="30">
        <v>11.785</v>
      </c>
      <c r="M395" s="59">
        <f>IF(OR(L395="",L395="REL"),"",3.6*200/L395)</f>
        <v>61.09461179465422</v>
      </c>
      <c r="N395" s="30"/>
      <c r="O395" s="30"/>
      <c r="P395" s="59" t="str">
        <f>IF(OR(O395="",O395="REL"),"",3.6*200/O395)</f>
        <v/>
      </c>
      <c r="Q395" s="30"/>
      <c r="R395" s="30"/>
      <c r="S395" s="59" t="str">
        <f>IF(OR(R395="",R395="REL"),"",3.6*200/R395)</f>
        <v/>
      </c>
    </row>
    <row r="396" spans="1:19" x14ac:dyDescent="0.3">
      <c r="A396" s="60" t="s">
        <v>71</v>
      </c>
      <c r="B396" s="60">
        <v>2022</v>
      </c>
      <c r="C396" s="133">
        <v>44750</v>
      </c>
      <c r="D396" s="60" t="s">
        <v>72</v>
      </c>
      <c r="E396" s="60" t="s">
        <v>201</v>
      </c>
      <c r="F396" s="60">
        <v>1</v>
      </c>
      <c r="G396" s="60" t="s">
        <v>16</v>
      </c>
      <c r="H396" s="60" t="s">
        <v>17</v>
      </c>
      <c r="I396" s="60">
        <f>(C396-VLOOKUP(G396,Riders!$A$2:$C$213,2,FALSE))/365</f>
        <v>23.213698630136985</v>
      </c>
      <c r="J396" s="60">
        <v>1</v>
      </c>
      <c r="K396" s="60">
        <v>1</v>
      </c>
      <c r="L396" s="60">
        <v>11.055999999999999</v>
      </c>
      <c r="M396" s="59">
        <f>IF(OR(L396="",L396="REL"),"",3.6*200/L396)</f>
        <v>65.12301013024603</v>
      </c>
      <c r="N396" s="60"/>
      <c r="O396" s="60"/>
      <c r="P396" s="59" t="str">
        <f>IF(OR(O396="",O396="REL"),"",3.6*200/O396)</f>
        <v/>
      </c>
      <c r="Q396" s="60"/>
      <c r="R396" s="60"/>
      <c r="S396" s="59" t="str">
        <f>IF(OR(R396="",R396="REL"),"",3.6*200/R396)</f>
        <v/>
      </c>
    </row>
    <row r="397" spans="1:19" x14ac:dyDescent="0.3">
      <c r="A397" s="60" t="s">
        <v>71</v>
      </c>
      <c r="B397" s="60">
        <v>2022</v>
      </c>
      <c r="C397" s="133">
        <v>44750</v>
      </c>
      <c r="D397" s="60" t="s">
        <v>72</v>
      </c>
      <c r="E397" s="60" t="s">
        <v>201</v>
      </c>
      <c r="F397" s="60">
        <v>1</v>
      </c>
      <c r="G397" s="60" t="s">
        <v>54</v>
      </c>
      <c r="H397" s="60" t="s">
        <v>44</v>
      </c>
      <c r="I397" s="60">
        <f>(C397-VLOOKUP(G397,Riders!$A$2:$C$213,2,FALSE))/365</f>
        <v>25.041095890410958</v>
      </c>
      <c r="J397" s="60">
        <v>15</v>
      </c>
      <c r="K397" s="60">
        <v>2</v>
      </c>
      <c r="L397" s="60">
        <v>11.180999999999999</v>
      </c>
      <c r="M397" s="59">
        <f>IF(OR(L397="",L397="REL"),"",3.6*200/L397)</f>
        <v>64.394955728467949</v>
      </c>
      <c r="N397" s="60"/>
      <c r="O397" s="60"/>
      <c r="P397" s="59" t="str">
        <f>IF(OR(O397="",O397="REL"),"",3.6*200/O397)</f>
        <v/>
      </c>
      <c r="Q397" s="60"/>
      <c r="R397" s="60"/>
      <c r="S397" s="59" t="str">
        <f>IF(OR(R397="",R397="REL"),"",3.6*200/R397)</f>
        <v/>
      </c>
    </row>
    <row r="398" spans="1:19" x14ac:dyDescent="0.3">
      <c r="A398" s="60" t="s">
        <v>71</v>
      </c>
      <c r="B398" s="60">
        <v>2022</v>
      </c>
      <c r="C398" s="133">
        <v>44750</v>
      </c>
      <c r="D398" s="60" t="s">
        <v>72</v>
      </c>
      <c r="E398" s="60" t="s">
        <v>201</v>
      </c>
      <c r="F398" s="60">
        <v>2</v>
      </c>
      <c r="G398" s="60" t="s">
        <v>20</v>
      </c>
      <c r="H398" s="60" t="s">
        <v>21</v>
      </c>
      <c r="I398" s="60">
        <f>(C398-VLOOKUP(G398,Riders!$A$2:$C$213,2,FALSE))/365</f>
        <v>26.923287671232877</v>
      </c>
      <c r="J398" s="60">
        <v>2</v>
      </c>
      <c r="K398" s="60">
        <v>1</v>
      </c>
      <c r="L398" s="60">
        <v>11.154</v>
      </c>
      <c r="M398" s="59">
        <f>IF(OR(L398="",L398="REL"),"",3.6*200/L398)</f>
        <v>64.550833781603018</v>
      </c>
      <c r="N398" s="60"/>
      <c r="O398" s="60"/>
      <c r="P398" s="59" t="str">
        <f>IF(OR(O398="",O398="REL"),"",3.6*200/O398)</f>
        <v/>
      </c>
      <c r="Q398" s="60"/>
      <c r="R398" s="60"/>
      <c r="S398" s="59" t="str">
        <f>IF(OR(R398="",R398="REL"),"",3.6*200/R398)</f>
        <v/>
      </c>
    </row>
    <row r="399" spans="1:19" x14ac:dyDescent="0.3">
      <c r="A399" s="60" t="s">
        <v>71</v>
      </c>
      <c r="B399" s="60">
        <v>2022</v>
      </c>
      <c r="C399" s="133">
        <v>44750</v>
      </c>
      <c r="D399" s="60" t="s">
        <v>72</v>
      </c>
      <c r="E399" s="60" t="s">
        <v>201</v>
      </c>
      <c r="F399" s="60">
        <v>2</v>
      </c>
      <c r="G399" s="60" t="s">
        <v>55</v>
      </c>
      <c r="H399" s="60" t="s">
        <v>56</v>
      </c>
      <c r="I399" s="60">
        <f>(C399-VLOOKUP(G399,Riders!$A$2:$C$213,2,FALSE))/365</f>
        <v>33.186301369863017</v>
      </c>
      <c r="J399" s="60">
        <v>14</v>
      </c>
      <c r="K399" s="60">
        <v>2</v>
      </c>
      <c r="L399" s="60">
        <v>11.231</v>
      </c>
      <c r="M399" s="59">
        <f>IF(OR(L399="",L399="REL"),"",3.6*200/L399)</f>
        <v>64.108271747840803</v>
      </c>
      <c r="N399" s="60"/>
      <c r="O399" s="60"/>
      <c r="P399" s="59" t="str">
        <f>IF(OR(O399="",O399="REL"),"",3.6*200/O399)</f>
        <v/>
      </c>
      <c r="Q399" s="60"/>
      <c r="R399" s="60"/>
      <c r="S399" s="59" t="str">
        <f>IF(OR(R399="",R399="REL"),"",3.6*200/R399)</f>
        <v/>
      </c>
    </row>
    <row r="400" spans="1:19" x14ac:dyDescent="0.3">
      <c r="A400" s="60" t="s">
        <v>71</v>
      </c>
      <c r="B400" s="60">
        <v>2022</v>
      </c>
      <c r="C400" s="133">
        <v>44750</v>
      </c>
      <c r="D400" s="60" t="s">
        <v>72</v>
      </c>
      <c r="E400" s="60" t="s">
        <v>201</v>
      </c>
      <c r="F400" s="60">
        <v>3</v>
      </c>
      <c r="G400" s="60" t="s">
        <v>73</v>
      </c>
      <c r="H400" s="60" t="s">
        <v>74</v>
      </c>
      <c r="I400" s="60">
        <f>(C400-VLOOKUP(G400,Riders!$A$2:$C$213,2,FALSE))/365</f>
        <v>34.934246575342463</v>
      </c>
      <c r="J400" s="60">
        <v>4</v>
      </c>
      <c r="K400" s="60">
        <v>1</v>
      </c>
      <c r="L400" s="60">
        <v>11.242000000000001</v>
      </c>
      <c r="M400" s="59">
        <f>IF(OR(L400="",L400="REL"),"",3.6*200/L400)</f>
        <v>64.045543497598288</v>
      </c>
      <c r="N400" s="60"/>
      <c r="O400" s="60"/>
      <c r="P400" s="59" t="str">
        <f>IF(OR(O400="",O400="REL"),"",3.6*200/O400)</f>
        <v/>
      </c>
      <c r="Q400" s="60"/>
      <c r="R400" s="60"/>
      <c r="S400" s="59" t="str">
        <f>IF(OR(R400="",R400="REL"),"",3.6*200/R400)</f>
        <v/>
      </c>
    </row>
    <row r="401" spans="1:19" x14ac:dyDescent="0.3">
      <c r="A401" s="60" t="s">
        <v>71</v>
      </c>
      <c r="B401" s="60">
        <v>2022</v>
      </c>
      <c r="C401" s="133">
        <v>44750</v>
      </c>
      <c r="D401" s="60" t="s">
        <v>72</v>
      </c>
      <c r="E401" s="60" t="s">
        <v>201</v>
      </c>
      <c r="F401" s="60">
        <v>3</v>
      </c>
      <c r="G401" s="60" t="s">
        <v>62</v>
      </c>
      <c r="H401" s="60" t="s">
        <v>63</v>
      </c>
      <c r="I401" s="60">
        <f>(C401-VLOOKUP(G401,Riders!$A$2:$C$213,2,FALSE))/365</f>
        <v>24.915068493150685</v>
      </c>
      <c r="J401" s="60">
        <v>13</v>
      </c>
      <c r="K401" s="60">
        <v>2</v>
      </c>
      <c r="L401" s="60">
        <v>11.31</v>
      </c>
      <c r="M401" s="59">
        <f>IF(OR(L401="",L401="REL"),"",3.6*200/L401)</f>
        <v>63.660477453580896</v>
      </c>
      <c r="N401" s="60"/>
      <c r="O401" s="60"/>
      <c r="P401" s="59" t="str">
        <f>IF(OR(O401="",O401="REL"),"",3.6*200/O401)</f>
        <v/>
      </c>
      <c r="Q401" s="60"/>
      <c r="R401" s="60"/>
      <c r="S401" s="59" t="str">
        <f>IF(OR(R401="",R401="REL"),"",3.6*200/R401)</f>
        <v/>
      </c>
    </row>
    <row r="402" spans="1:19" x14ac:dyDescent="0.3">
      <c r="A402" s="60" t="s">
        <v>71</v>
      </c>
      <c r="B402" s="60">
        <v>2022</v>
      </c>
      <c r="C402" s="133">
        <v>44750</v>
      </c>
      <c r="D402" s="60" t="s">
        <v>72</v>
      </c>
      <c r="E402" s="60" t="s">
        <v>201</v>
      </c>
      <c r="F402" s="60">
        <v>4</v>
      </c>
      <c r="G402" s="60" t="s">
        <v>37</v>
      </c>
      <c r="H402" s="60" t="s">
        <v>38</v>
      </c>
      <c r="I402" s="60">
        <f>(C402-VLOOKUP(G402,Riders!$A$2:$C$213,2,FALSE))/365</f>
        <v>17.246575342465754</v>
      </c>
      <c r="J402" s="60">
        <v>5</v>
      </c>
      <c r="K402" s="60">
        <v>1</v>
      </c>
      <c r="L402" s="60">
        <v>11.164</v>
      </c>
      <c r="M402" s="59">
        <f>IF(OR(L402="",L402="REL"),"",3.6*200/L402)</f>
        <v>64.493013256897171</v>
      </c>
      <c r="N402" s="60"/>
      <c r="O402" s="60"/>
      <c r="P402" s="59" t="str">
        <f>IF(OR(O402="",O402="REL"),"",3.6*200/O402)</f>
        <v/>
      </c>
      <c r="Q402" s="60"/>
      <c r="R402" s="60"/>
      <c r="S402" s="59" t="str">
        <f>IF(OR(R402="",R402="REL"),"",3.6*200/R402)</f>
        <v/>
      </c>
    </row>
    <row r="403" spans="1:19" x14ac:dyDescent="0.3">
      <c r="A403" s="60" t="s">
        <v>71</v>
      </c>
      <c r="B403" s="60">
        <v>2022</v>
      </c>
      <c r="C403" s="133">
        <v>44750</v>
      </c>
      <c r="D403" s="60" t="s">
        <v>72</v>
      </c>
      <c r="E403" s="60" t="s">
        <v>201</v>
      </c>
      <c r="F403" s="60">
        <v>4</v>
      </c>
      <c r="G403" s="60" t="s">
        <v>85</v>
      </c>
      <c r="H403" s="60" t="s">
        <v>21</v>
      </c>
      <c r="I403" s="60">
        <f>(C403-VLOOKUP(G403,Riders!$A$2:$C$213,2,FALSE))/365</f>
        <v>19.172602739726027</v>
      </c>
      <c r="J403" s="60">
        <v>16</v>
      </c>
      <c r="K403" s="60">
        <v>2</v>
      </c>
      <c r="L403" s="60">
        <v>11.219999999999999</v>
      </c>
      <c r="M403" s="59">
        <f>IF(OR(L403="",L403="REL"),"",3.6*200/L403)</f>
        <v>64.171122994652407</v>
      </c>
      <c r="N403" s="60"/>
      <c r="O403" s="60"/>
      <c r="P403" s="59" t="str">
        <f>IF(OR(O403="",O403="REL"),"",3.6*200/O403)</f>
        <v/>
      </c>
      <c r="Q403" s="60"/>
      <c r="R403" s="60"/>
      <c r="S403" s="59" t="str">
        <f>IF(OR(R403="",R403="REL"),"",3.6*200/R403)</f>
        <v/>
      </c>
    </row>
    <row r="404" spans="1:19" x14ac:dyDescent="0.3">
      <c r="A404" s="60" t="s">
        <v>71</v>
      </c>
      <c r="B404" s="60">
        <v>2022</v>
      </c>
      <c r="C404" s="133">
        <v>44750</v>
      </c>
      <c r="D404" s="60" t="s">
        <v>72</v>
      </c>
      <c r="E404" s="60" t="s">
        <v>201</v>
      </c>
      <c r="F404" s="60">
        <v>5</v>
      </c>
      <c r="G404" s="60" t="s">
        <v>28</v>
      </c>
      <c r="H404" s="60" t="s">
        <v>29</v>
      </c>
      <c r="I404" s="60">
        <f>(C404-VLOOKUP(G404,Riders!$A$2:$C$213,2,FALSE))/365</f>
        <v>22.534246575342465</v>
      </c>
      <c r="J404" s="60">
        <v>3</v>
      </c>
      <c r="K404" s="60">
        <v>1</v>
      </c>
      <c r="L404" s="60">
        <v>11.08</v>
      </c>
      <c r="M404" s="59">
        <f>IF(OR(L404="",L404="REL"),"",3.6*200/L404)</f>
        <v>64.981949458483754</v>
      </c>
      <c r="N404" s="60"/>
      <c r="O404" s="60"/>
      <c r="P404" s="59" t="str">
        <f>IF(OR(O404="",O404="REL"),"",3.6*200/O404)</f>
        <v/>
      </c>
      <c r="Q404" s="60"/>
      <c r="R404" s="60"/>
      <c r="S404" s="59" t="str">
        <f>IF(OR(R404="",R404="REL"),"",3.6*200/R404)</f>
        <v/>
      </c>
    </row>
    <row r="405" spans="1:19" x14ac:dyDescent="0.3">
      <c r="A405" s="60" t="s">
        <v>71</v>
      </c>
      <c r="B405" s="60">
        <v>2022</v>
      </c>
      <c r="C405" s="133">
        <v>44750</v>
      </c>
      <c r="D405" s="60" t="s">
        <v>72</v>
      </c>
      <c r="E405" s="60" t="s">
        <v>201</v>
      </c>
      <c r="F405" s="60">
        <v>5</v>
      </c>
      <c r="G405" s="60" t="s">
        <v>79</v>
      </c>
      <c r="H405" s="60" t="s">
        <v>65</v>
      </c>
      <c r="I405" s="60">
        <f>(C405-VLOOKUP(G405,Riders!$A$2:$C$213,2,FALSE))/365</f>
        <v>35.180821917808217</v>
      </c>
      <c r="J405" s="60">
        <v>12</v>
      </c>
      <c r="K405" s="60">
        <v>2</v>
      </c>
      <c r="L405" s="60">
        <v>11.090999999999999</v>
      </c>
      <c r="M405" s="59">
        <f>IF(OR(L405="",L405="REL"),"",3.6*200/L405)</f>
        <v>64.917500676223966</v>
      </c>
      <c r="N405" s="60"/>
      <c r="O405" s="60"/>
      <c r="P405" s="59" t="str">
        <f>IF(OR(O405="",O405="REL"),"",3.6*200/O405)</f>
        <v/>
      </c>
      <c r="Q405" s="60"/>
      <c r="R405" s="60"/>
      <c r="S405" s="59" t="str">
        <f>IF(OR(R405="",R405="REL"),"",3.6*200/R405)</f>
        <v/>
      </c>
    </row>
    <row r="406" spans="1:19" x14ac:dyDescent="0.3">
      <c r="A406" s="60" t="s">
        <v>71</v>
      </c>
      <c r="B406" s="60">
        <v>2022</v>
      </c>
      <c r="C406" s="133">
        <v>44750</v>
      </c>
      <c r="D406" s="60" t="s">
        <v>72</v>
      </c>
      <c r="E406" s="60" t="s">
        <v>201</v>
      </c>
      <c r="F406" s="60">
        <v>6</v>
      </c>
      <c r="G406" s="60" t="s">
        <v>18</v>
      </c>
      <c r="H406" s="60" t="s">
        <v>19</v>
      </c>
      <c r="I406" s="60">
        <f>(C406-VLOOKUP(G406,Riders!$A$2:$C$213,2,FALSE))/365</f>
        <v>24.126027397260273</v>
      </c>
      <c r="J406" s="60">
        <v>6</v>
      </c>
      <c r="K406" s="60">
        <v>1</v>
      </c>
      <c r="L406" s="60">
        <v>11.191000000000001</v>
      </c>
      <c r="M406" s="59">
        <f>IF(OR(L406="",L406="REL"),"",3.6*200/L406)</f>
        <v>64.337413993387543</v>
      </c>
      <c r="N406" s="60"/>
      <c r="O406" s="60"/>
      <c r="P406" s="59" t="str">
        <f>IF(OR(O406="",O406="REL"),"",3.6*200/O406)</f>
        <v/>
      </c>
      <c r="Q406" s="60"/>
      <c r="R406" s="60"/>
      <c r="S406" s="59" t="str">
        <f>IF(OR(R406="",R406="REL"),"",3.6*200/R406)</f>
        <v/>
      </c>
    </row>
    <row r="407" spans="1:19" x14ac:dyDescent="0.3">
      <c r="A407" s="60" t="s">
        <v>71</v>
      </c>
      <c r="B407" s="60">
        <v>2022</v>
      </c>
      <c r="C407" s="133">
        <v>44750</v>
      </c>
      <c r="D407" s="60" t="s">
        <v>72</v>
      </c>
      <c r="E407" s="60" t="s">
        <v>201</v>
      </c>
      <c r="F407" s="60">
        <v>6</v>
      </c>
      <c r="G407" s="60" t="s">
        <v>43</v>
      </c>
      <c r="H407" s="60" t="s">
        <v>44</v>
      </c>
      <c r="I407" s="60">
        <f>(C407-VLOOKUP(G407,Riders!$A$2:$C$213,2,FALSE))/365</f>
        <v>29.635616438356163</v>
      </c>
      <c r="J407" s="60">
        <v>11</v>
      </c>
      <c r="K407" s="60">
        <v>2</v>
      </c>
      <c r="L407" s="60" t="s">
        <v>207</v>
      </c>
      <c r="M407" s="59" t="str">
        <f>IF(OR(L407="",L407="REL"),"",3.6*200/L407)</f>
        <v/>
      </c>
      <c r="N407" s="60"/>
      <c r="O407" s="60"/>
      <c r="P407" s="59" t="str">
        <f>IF(OR(O407="",O407="REL"),"",3.6*200/O407)</f>
        <v/>
      </c>
      <c r="Q407" s="60"/>
      <c r="R407" s="60"/>
      <c r="S407" s="59" t="str">
        <f>IF(OR(R407="",R407="REL"),"",3.6*200/R407)</f>
        <v/>
      </c>
    </row>
    <row r="408" spans="1:19" x14ac:dyDescent="0.3">
      <c r="A408" s="60" t="s">
        <v>71</v>
      </c>
      <c r="B408" s="60">
        <v>2022</v>
      </c>
      <c r="C408" s="133">
        <v>44750</v>
      </c>
      <c r="D408" s="60" t="s">
        <v>72</v>
      </c>
      <c r="E408" s="60" t="s">
        <v>201</v>
      </c>
      <c r="F408" s="60">
        <v>7</v>
      </c>
      <c r="G408" s="60" t="s">
        <v>75</v>
      </c>
      <c r="H408" s="60" t="s">
        <v>76</v>
      </c>
      <c r="I408" s="60">
        <f>(C408-VLOOKUP(G408,Riders!$A$2:$C$213,2,FALSE))/365</f>
        <v>23.331506849315069</v>
      </c>
      <c r="J408" s="60">
        <v>7</v>
      </c>
      <c r="K408" s="60">
        <v>1</v>
      </c>
      <c r="L408" s="60">
        <v>11.432</v>
      </c>
      <c r="M408" s="59">
        <f>IF(OR(L408="",L408="REL"),"",3.6*200/L408)</f>
        <v>62.981105668299506</v>
      </c>
      <c r="N408" s="60"/>
      <c r="O408" s="60"/>
      <c r="P408" s="59" t="str">
        <f>IF(OR(O408="",O408="REL"),"",3.6*200/O408)</f>
        <v/>
      </c>
      <c r="Q408" s="60"/>
      <c r="R408" s="60"/>
      <c r="S408" s="59" t="str">
        <f>IF(OR(R408="",R408="REL"),"",3.6*200/R408)</f>
        <v/>
      </c>
    </row>
    <row r="409" spans="1:19" x14ac:dyDescent="0.3">
      <c r="A409" s="60" t="s">
        <v>71</v>
      </c>
      <c r="B409" s="60">
        <v>2022</v>
      </c>
      <c r="C409" s="133">
        <v>44750</v>
      </c>
      <c r="D409" s="60" t="s">
        <v>72</v>
      </c>
      <c r="E409" s="60" t="s">
        <v>201</v>
      </c>
      <c r="F409" s="60">
        <v>7</v>
      </c>
      <c r="G409" s="60" t="s">
        <v>41</v>
      </c>
      <c r="H409" s="60" t="s">
        <v>27</v>
      </c>
      <c r="I409" s="60">
        <f>(C409-VLOOKUP(G409,Riders!$A$2:$C$213,2,FALSE))/365</f>
        <v>26.728767123287671</v>
      </c>
      <c r="J409" s="60">
        <v>10</v>
      </c>
      <c r="K409" s="60">
        <v>2</v>
      </c>
      <c r="L409" s="60">
        <v>11.72</v>
      </c>
      <c r="M409" s="59">
        <f>IF(OR(L409="",L409="REL"),"",3.6*200/L409)</f>
        <v>61.433447098976103</v>
      </c>
      <c r="N409" s="60"/>
      <c r="O409" s="60"/>
      <c r="P409" s="59" t="str">
        <f>IF(OR(O409="",O409="REL"),"",3.6*200/O409)</f>
        <v/>
      </c>
      <c r="Q409" s="60"/>
      <c r="R409" s="60"/>
      <c r="S409" s="59" t="str">
        <f>IF(OR(R409="",R409="REL"),"",3.6*200/R409)</f>
        <v/>
      </c>
    </row>
    <row r="410" spans="1:19" x14ac:dyDescent="0.3">
      <c r="A410" s="60" t="s">
        <v>71</v>
      </c>
      <c r="B410" s="60">
        <v>2022</v>
      </c>
      <c r="C410" s="133">
        <v>44750</v>
      </c>
      <c r="D410" s="60" t="s">
        <v>72</v>
      </c>
      <c r="E410" s="60" t="s">
        <v>201</v>
      </c>
      <c r="F410" s="60">
        <v>8</v>
      </c>
      <c r="G410" s="60" t="s">
        <v>77</v>
      </c>
      <c r="H410" s="60" t="s">
        <v>19</v>
      </c>
      <c r="I410" s="60">
        <f>(C410-VLOOKUP(G410,Riders!$A$2:$C$213,2,FALSE))/365</f>
        <v>31.161643835616438</v>
      </c>
      <c r="J410" s="60">
        <v>8</v>
      </c>
      <c r="K410" s="60">
        <v>1</v>
      </c>
      <c r="L410" s="60">
        <v>11.08</v>
      </c>
      <c r="M410" s="59">
        <f>IF(OR(L410="",L410="REL"),"",3.6*200/L410)</f>
        <v>64.981949458483754</v>
      </c>
      <c r="N410" s="60"/>
      <c r="O410" s="60"/>
      <c r="P410" s="59" t="str">
        <f>IF(OR(O410="",O410="REL"),"",3.6*200/O410)</f>
        <v/>
      </c>
      <c r="Q410" s="60"/>
      <c r="R410" s="60"/>
      <c r="S410" s="59" t="str">
        <f>IF(OR(R410="",R410="REL"),"",3.6*200/R410)</f>
        <v/>
      </c>
    </row>
    <row r="411" spans="1:19" x14ac:dyDescent="0.3">
      <c r="A411" s="60" t="s">
        <v>71</v>
      </c>
      <c r="B411" s="60">
        <v>2022</v>
      </c>
      <c r="C411" s="133">
        <v>44750</v>
      </c>
      <c r="D411" s="60" t="s">
        <v>72</v>
      </c>
      <c r="E411" s="60" t="s">
        <v>201</v>
      </c>
      <c r="F411" s="60">
        <v>8</v>
      </c>
      <c r="G411" s="60" t="s">
        <v>32</v>
      </c>
      <c r="H411" s="60" t="s">
        <v>78</v>
      </c>
      <c r="I411" s="60">
        <f>(C411-VLOOKUP(G411,Riders!$A$2:$C$213,2,FALSE))/365</f>
        <v>19.953424657534246</v>
      </c>
      <c r="J411" s="60">
        <v>9</v>
      </c>
      <c r="K411" s="60">
        <v>2</v>
      </c>
      <c r="L411" s="60">
        <v>11.159000000000001</v>
      </c>
      <c r="M411" s="59">
        <f>IF(OR(L411="",L411="REL"),"",3.6*200/L411)</f>
        <v>64.521910565462846</v>
      </c>
      <c r="N411" s="60"/>
      <c r="O411" s="60"/>
      <c r="P411" s="59" t="str">
        <f>IF(OR(O411="",O411="REL"),"",3.6*200/O411)</f>
        <v/>
      </c>
      <c r="Q411" s="60"/>
      <c r="R411" s="60"/>
      <c r="S411" s="59" t="str">
        <f>IF(OR(R411="",R411="REL"),"",3.6*200/R411)</f>
        <v/>
      </c>
    </row>
    <row r="412" spans="1:19" x14ac:dyDescent="0.3">
      <c r="A412" s="30" t="s">
        <v>71</v>
      </c>
      <c r="B412" s="30">
        <v>2022</v>
      </c>
      <c r="C412" s="132">
        <v>44750</v>
      </c>
      <c r="D412" s="30" t="s">
        <v>72</v>
      </c>
      <c r="E412" s="30" t="s">
        <v>202</v>
      </c>
      <c r="F412" s="30">
        <v>1</v>
      </c>
      <c r="G412" s="30" t="s">
        <v>16</v>
      </c>
      <c r="H412" s="30" t="s">
        <v>17</v>
      </c>
      <c r="I412" s="30">
        <f>(C412-VLOOKUP(G412,Riders!$A$2:$C$213,2,FALSE))/365</f>
        <v>23.213698630136985</v>
      </c>
      <c r="J412" s="30">
        <v>1</v>
      </c>
      <c r="K412" s="30">
        <v>1</v>
      </c>
      <c r="L412" s="30">
        <v>11.148</v>
      </c>
      <c r="M412" s="59">
        <f>IF(OR(L412="",L412="REL"),"",3.6*200/L412)</f>
        <v>64.585575888051665</v>
      </c>
      <c r="N412" s="30">
        <v>1</v>
      </c>
      <c r="O412" s="30">
        <v>11.005000000000001</v>
      </c>
      <c r="P412" s="59">
        <f>IF(OR(O412="",O412="REL"),"",3.6*200/O412)</f>
        <v>65.42480690595184</v>
      </c>
      <c r="Q412" s="30"/>
      <c r="R412" s="30"/>
      <c r="S412" s="59" t="str">
        <f>IF(OR(R412="",R412="REL"),"",3.6*200/R412)</f>
        <v/>
      </c>
    </row>
    <row r="413" spans="1:19" x14ac:dyDescent="0.3">
      <c r="A413" s="30" t="s">
        <v>71</v>
      </c>
      <c r="B413" s="30">
        <v>2022</v>
      </c>
      <c r="C413" s="132">
        <v>44750</v>
      </c>
      <c r="D413" s="30" t="s">
        <v>72</v>
      </c>
      <c r="E413" s="30" t="s">
        <v>202</v>
      </c>
      <c r="F413" s="30">
        <v>1</v>
      </c>
      <c r="G413" s="30" t="s">
        <v>77</v>
      </c>
      <c r="H413" s="30" t="s">
        <v>19</v>
      </c>
      <c r="I413" s="30">
        <f>(C413-VLOOKUP(G413,Riders!$A$2:$C$213,2,FALSE))/365</f>
        <v>31.161643835616438</v>
      </c>
      <c r="J413" s="30">
        <v>8</v>
      </c>
      <c r="K413" s="30">
        <v>2</v>
      </c>
      <c r="L413" s="30">
        <v>11.407999999999999</v>
      </c>
      <c r="M413" s="59">
        <f>IF(OR(L413="",L413="REL"),"",3.6*200/L413)</f>
        <v>63.113604488078543</v>
      </c>
      <c r="N413" s="30">
        <v>2</v>
      </c>
      <c r="O413" s="30">
        <v>11.122000000000002</v>
      </c>
      <c r="P413" s="59">
        <f>IF(OR(O413="",O413="REL"),"",3.6*200/O413)</f>
        <v>64.736558172990456</v>
      </c>
      <c r="Q413" s="30"/>
      <c r="R413" s="30"/>
      <c r="S413" s="59" t="str">
        <f>IF(OR(R413="",R413="REL"),"",3.6*200/R413)</f>
        <v/>
      </c>
    </row>
    <row r="414" spans="1:19" x14ac:dyDescent="0.3">
      <c r="A414" s="30" t="s">
        <v>71</v>
      </c>
      <c r="B414" s="30">
        <v>2022</v>
      </c>
      <c r="C414" s="132">
        <v>44750</v>
      </c>
      <c r="D414" s="30" t="s">
        <v>72</v>
      </c>
      <c r="E414" s="30" t="s">
        <v>202</v>
      </c>
      <c r="F414" s="30">
        <v>2</v>
      </c>
      <c r="G414" s="30" t="s">
        <v>20</v>
      </c>
      <c r="H414" s="30" t="s">
        <v>21</v>
      </c>
      <c r="I414" s="30">
        <f>(C414-VLOOKUP(G414,Riders!$A$2:$C$213,2,FALSE))/365</f>
        <v>26.923287671232877</v>
      </c>
      <c r="J414" s="30">
        <v>2</v>
      </c>
      <c r="K414" s="30">
        <v>1</v>
      </c>
      <c r="L414" s="30">
        <v>10.992000000000001</v>
      </c>
      <c r="M414" s="59">
        <f>IF(OR(L414="",L414="REL"),"",3.6*200/L414)</f>
        <v>65.502183406113531</v>
      </c>
      <c r="N414" s="30">
        <v>1</v>
      </c>
      <c r="O414" s="30">
        <v>10.928000000000001</v>
      </c>
      <c r="P414" s="59">
        <f>IF(OR(O414="",O414="REL"),"",3.6*200/O414)</f>
        <v>65.885797950219612</v>
      </c>
      <c r="Q414" s="30"/>
      <c r="R414" s="30"/>
      <c r="S414" s="59" t="str">
        <f>IF(OR(R414="",R414="REL"),"",3.6*200/R414)</f>
        <v/>
      </c>
    </row>
    <row r="415" spans="1:19" x14ac:dyDescent="0.3">
      <c r="A415" s="30" t="s">
        <v>71</v>
      </c>
      <c r="B415" s="30">
        <v>2022</v>
      </c>
      <c r="C415" s="132">
        <v>44750</v>
      </c>
      <c r="D415" s="30" t="s">
        <v>72</v>
      </c>
      <c r="E415" s="30" t="s">
        <v>202</v>
      </c>
      <c r="F415" s="30">
        <v>2</v>
      </c>
      <c r="G415" s="30" t="s">
        <v>75</v>
      </c>
      <c r="H415" s="30" t="s">
        <v>76</v>
      </c>
      <c r="I415" s="30">
        <f>(C415-VLOOKUP(G415,Riders!$A$2:$C$213,2,FALSE))/365</f>
        <v>23.331506849315069</v>
      </c>
      <c r="J415" s="30">
        <v>7</v>
      </c>
      <c r="K415" s="30">
        <v>2</v>
      </c>
      <c r="L415" s="30">
        <v>11.07</v>
      </c>
      <c r="M415" s="59">
        <f>IF(OR(L415="",L415="REL"),"",3.6*200/L415)</f>
        <v>65.040650406504056</v>
      </c>
      <c r="N415" s="30">
        <v>2</v>
      </c>
      <c r="O415" s="30">
        <v>11.221</v>
      </c>
      <c r="P415" s="59">
        <f>IF(OR(O415="",O415="REL"),"",3.6*200/O415)</f>
        <v>64.16540415292755</v>
      </c>
      <c r="Q415" s="30"/>
      <c r="R415" s="30"/>
      <c r="S415" s="59" t="str">
        <f>IF(OR(R415="",R415="REL"),"",3.6*200/R415)</f>
        <v/>
      </c>
    </row>
    <row r="416" spans="1:19" x14ac:dyDescent="0.3">
      <c r="A416" s="30" t="s">
        <v>71</v>
      </c>
      <c r="B416" s="30">
        <v>2022</v>
      </c>
      <c r="C416" s="132">
        <v>44750</v>
      </c>
      <c r="D416" s="30" t="s">
        <v>72</v>
      </c>
      <c r="E416" s="30" t="s">
        <v>202</v>
      </c>
      <c r="F416" s="30">
        <v>3</v>
      </c>
      <c r="G416" s="30" t="s">
        <v>73</v>
      </c>
      <c r="H416" s="30" t="s">
        <v>74</v>
      </c>
      <c r="I416" s="30">
        <f>(C416-VLOOKUP(G416,Riders!$A$2:$C$213,2,FALSE))/365</f>
        <v>34.934246575342463</v>
      </c>
      <c r="J416" s="30">
        <v>4</v>
      </c>
      <c r="K416" s="30">
        <v>1</v>
      </c>
      <c r="L416" s="30">
        <v>11.198</v>
      </c>
      <c r="M416" s="59">
        <f>IF(OR(L416="",L416="REL"),"",3.6*200/L416)</f>
        <v>64.297195927844257</v>
      </c>
      <c r="N416" s="30">
        <v>1</v>
      </c>
      <c r="O416" s="30">
        <v>11.343999999999999</v>
      </c>
      <c r="P416" s="59">
        <f>IF(OR(O416="",O416="REL"),"",3.6*200/O416)</f>
        <v>63.469675599435831</v>
      </c>
      <c r="Q416" s="30"/>
      <c r="R416" s="30"/>
      <c r="S416" s="59" t="str">
        <f>IF(OR(R416="",R416="REL"),"",3.6*200/R416)</f>
        <v/>
      </c>
    </row>
    <row r="417" spans="1:19" x14ac:dyDescent="0.3">
      <c r="A417" s="30" t="s">
        <v>71</v>
      </c>
      <c r="B417" s="30">
        <v>2022</v>
      </c>
      <c r="C417" s="132">
        <v>44750</v>
      </c>
      <c r="D417" s="30" t="s">
        <v>72</v>
      </c>
      <c r="E417" s="30" t="s">
        <v>202</v>
      </c>
      <c r="F417" s="30">
        <v>3</v>
      </c>
      <c r="G417" s="30" t="s">
        <v>18</v>
      </c>
      <c r="H417" s="30" t="s">
        <v>19</v>
      </c>
      <c r="I417" s="30">
        <f>(C417-VLOOKUP(G417,Riders!$A$2:$C$213,2,FALSE))/365</f>
        <v>24.126027397260273</v>
      </c>
      <c r="J417" s="30">
        <v>6</v>
      </c>
      <c r="K417" s="30">
        <v>2</v>
      </c>
      <c r="L417" s="30">
        <v>11.295</v>
      </c>
      <c r="M417" s="59">
        <f>IF(OR(L417="",L417="REL"),"",3.6*200/L417)</f>
        <v>63.745019920318725</v>
      </c>
      <c r="N417" s="30">
        <v>2</v>
      </c>
      <c r="O417" s="30">
        <v>11.472999999999999</v>
      </c>
      <c r="P417" s="59">
        <f>IF(OR(O417="",O417="REL"),"",3.6*200/O417)</f>
        <v>62.756035910398332</v>
      </c>
      <c r="Q417" s="30"/>
      <c r="R417" s="30"/>
      <c r="S417" s="59" t="str">
        <f>IF(OR(R417="",R417="REL"),"",3.6*200/R417)</f>
        <v/>
      </c>
    </row>
    <row r="418" spans="1:19" x14ac:dyDescent="0.3">
      <c r="A418" s="30" t="s">
        <v>71</v>
      </c>
      <c r="B418" s="30">
        <v>2022</v>
      </c>
      <c r="C418" s="132">
        <v>44750</v>
      </c>
      <c r="D418" s="30" t="s">
        <v>72</v>
      </c>
      <c r="E418" s="30" t="s">
        <v>202</v>
      </c>
      <c r="F418" s="30">
        <v>4</v>
      </c>
      <c r="G418" s="30" t="s">
        <v>28</v>
      </c>
      <c r="H418" s="30" t="s">
        <v>29</v>
      </c>
      <c r="I418" s="30">
        <f>(C418-VLOOKUP(G418,Riders!$A$2:$C$213,2,FALSE))/365</f>
        <v>22.534246575342465</v>
      </c>
      <c r="J418" s="30">
        <v>3</v>
      </c>
      <c r="K418" s="30">
        <v>1</v>
      </c>
      <c r="L418" s="30">
        <v>11.023</v>
      </c>
      <c r="M418" s="59">
        <f>IF(OR(L418="",L418="REL"),"",3.6*200/L418)</f>
        <v>65.317971514106873</v>
      </c>
      <c r="N418" s="30">
        <v>1</v>
      </c>
      <c r="O418" s="30">
        <v>11.12</v>
      </c>
      <c r="P418" s="59">
        <f>IF(OR(O418="",O418="REL"),"",3.6*200/O418)</f>
        <v>64.748201438848923</v>
      </c>
      <c r="Q418" s="30"/>
      <c r="R418" s="30"/>
      <c r="S418" s="59" t="str">
        <f>IF(OR(R418="",R418="REL"),"",3.6*200/R418)</f>
        <v/>
      </c>
    </row>
    <row r="419" spans="1:19" x14ac:dyDescent="0.3">
      <c r="A419" s="30" t="s">
        <v>71</v>
      </c>
      <c r="B419" s="30">
        <v>2022</v>
      </c>
      <c r="C419" s="132">
        <v>44750</v>
      </c>
      <c r="D419" s="30" t="s">
        <v>72</v>
      </c>
      <c r="E419" s="30" t="s">
        <v>202</v>
      </c>
      <c r="F419" s="30">
        <v>4</v>
      </c>
      <c r="G419" s="30" t="s">
        <v>37</v>
      </c>
      <c r="H419" s="30" t="s">
        <v>38</v>
      </c>
      <c r="I419" s="30">
        <f>(C419-VLOOKUP(G419,Riders!$A$2:$C$213,2,FALSE))/365</f>
        <v>17.246575342465754</v>
      </c>
      <c r="J419" s="30">
        <v>5</v>
      </c>
      <c r="K419" s="30">
        <v>2</v>
      </c>
      <c r="L419" s="30">
        <v>11.074999999999999</v>
      </c>
      <c r="M419" s="59">
        <f>IF(OR(L419="",L419="REL"),"",3.6*200/L419)</f>
        <v>65.011286681715575</v>
      </c>
      <c r="N419" s="30">
        <v>2</v>
      </c>
      <c r="O419" s="30">
        <v>11.295</v>
      </c>
      <c r="P419" s="59">
        <f>IF(OR(O419="",O419="REL"),"",3.6*200/O419)</f>
        <v>63.745019920318725</v>
      </c>
      <c r="Q419" s="30"/>
      <c r="R419" s="30"/>
      <c r="S419" s="59" t="str">
        <f>IF(OR(R419="",R419="REL"),"",3.6*200/R419)</f>
        <v/>
      </c>
    </row>
    <row r="420" spans="1:19" x14ac:dyDescent="0.3">
      <c r="A420" s="30" t="s">
        <v>71</v>
      </c>
      <c r="B420" s="30">
        <v>2022</v>
      </c>
      <c r="C420" s="132">
        <v>44750</v>
      </c>
      <c r="D420" s="30" t="s">
        <v>72</v>
      </c>
      <c r="E420" s="30" t="s">
        <v>203</v>
      </c>
      <c r="F420" s="30">
        <v>1</v>
      </c>
      <c r="G420" s="30" t="s">
        <v>16</v>
      </c>
      <c r="H420" s="30" t="s">
        <v>17</v>
      </c>
      <c r="I420" s="30">
        <f>(C420-VLOOKUP(G420,Riders!$A$2:$C$213,2,FALSE))/365</f>
        <v>23.213698630136985</v>
      </c>
      <c r="J420" s="30">
        <v>1</v>
      </c>
      <c r="K420" s="30">
        <v>1</v>
      </c>
      <c r="L420" s="30">
        <v>11.157999999999999</v>
      </c>
      <c r="M420" s="59">
        <f>IF(OR(L420="",L420="REL"),"",3.6*200/L420)</f>
        <v>64.527693134970434</v>
      </c>
      <c r="N420" s="30">
        <v>1</v>
      </c>
      <c r="O420" s="30">
        <v>11.012</v>
      </c>
      <c r="P420" s="59">
        <f>IF(OR(O420="",O420="REL"),"",3.6*200/O420)</f>
        <v>65.383218307301121</v>
      </c>
      <c r="Q420" s="30"/>
      <c r="R420" s="30"/>
      <c r="S420" s="59" t="str">
        <f>IF(OR(R420="",R420="REL"),"",3.6*200/R420)</f>
        <v/>
      </c>
    </row>
    <row r="421" spans="1:19" x14ac:dyDescent="0.3">
      <c r="A421" s="30" t="s">
        <v>71</v>
      </c>
      <c r="B421" s="30">
        <v>2022</v>
      </c>
      <c r="C421" s="132">
        <v>44750</v>
      </c>
      <c r="D421" s="30" t="s">
        <v>72</v>
      </c>
      <c r="E421" s="30" t="s">
        <v>203</v>
      </c>
      <c r="F421" s="30">
        <v>1</v>
      </c>
      <c r="G421" s="30" t="s">
        <v>28</v>
      </c>
      <c r="H421" s="30" t="s">
        <v>29</v>
      </c>
      <c r="I421" s="30">
        <f>(C421-VLOOKUP(G421,Riders!$A$2:$C$213,2,FALSE))/365</f>
        <v>22.534246575342465</v>
      </c>
      <c r="J421" s="30">
        <v>3</v>
      </c>
      <c r="K421" s="30">
        <v>2</v>
      </c>
      <c r="L421" s="30" t="s">
        <v>207</v>
      </c>
      <c r="M421" s="59" t="str">
        <f>IF(OR(L421="",L421="REL"),"",3.6*200/L421)</f>
        <v/>
      </c>
      <c r="N421" s="30">
        <v>2</v>
      </c>
      <c r="O421" s="30">
        <v>11.902000000000001</v>
      </c>
      <c r="P421" s="59">
        <f>IF(OR(O421="",O421="REL"),"",3.6*200/O421)</f>
        <v>60.494034616030916</v>
      </c>
      <c r="Q421" s="30"/>
      <c r="R421" s="30"/>
      <c r="S421" s="59" t="str">
        <f>IF(OR(R421="",R421="REL"),"",3.6*200/R421)</f>
        <v/>
      </c>
    </row>
    <row r="422" spans="1:19" x14ac:dyDescent="0.3">
      <c r="A422" s="30" t="s">
        <v>71</v>
      </c>
      <c r="B422" s="30">
        <v>2022</v>
      </c>
      <c r="C422" s="132">
        <v>44750</v>
      </c>
      <c r="D422" s="30" t="s">
        <v>72</v>
      </c>
      <c r="E422" s="30" t="s">
        <v>203</v>
      </c>
      <c r="F422" s="30">
        <v>2</v>
      </c>
      <c r="G422" s="30" t="s">
        <v>20</v>
      </c>
      <c r="H422" s="30" t="s">
        <v>21</v>
      </c>
      <c r="I422" s="30">
        <f>(C422-VLOOKUP(G422,Riders!$A$2:$C$213,2,FALSE))/365</f>
        <v>26.923287671232877</v>
      </c>
      <c r="J422" s="30">
        <v>2</v>
      </c>
      <c r="K422" s="30">
        <v>1</v>
      </c>
      <c r="L422" s="30">
        <v>11.112</v>
      </c>
      <c r="M422" s="59">
        <f>IF(OR(L422="",L422="REL"),"",3.6*200/L422)</f>
        <v>64.794816414686821</v>
      </c>
      <c r="N422" s="30">
        <v>1</v>
      </c>
      <c r="O422" s="30">
        <v>11.057</v>
      </c>
      <c r="P422" s="59">
        <f>IF(OR(O422="",O422="REL"),"",3.6*200/O422)</f>
        <v>65.117120376232251</v>
      </c>
      <c r="Q422" s="30"/>
      <c r="R422" s="30"/>
      <c r="S422" s="59" t="str">
        <f>IF(OR(R422="",R422="REL"),"",3.6*200/R422)</f>
        <v/>
      </c>
    </row>
    <row r="423" spans="1:19" x14ac:dyDescent="0.3">
      <c r="A423" s="30" t="s">
        <v>71</v>
      </c>
      <c r="B423" s="30">
        <v>2022</v>
      </c>
      <c r="C423" s="132">
        <v>44750</v>
      </c>
      <c r="D423" s="30" t="s">
        <v>72</v>
      </c>
      <c r="E423" s="30" t="s">
        <v>203</v>
      </c>
      <c r="F423" s="30">
        <v>2</v>
      </c>
      <c r="G423" s="30" t="s">
        <v>73</v>
      </c>
      <c r="H423" s="30" t="s">
        <v>74</v>
      </c>
      <c r="I423" s="30">
        <f>(C423-VLOOKUP(G423,Riders!$A$2:$C$213,2,FALSE))/365</f>
        <v>34.934246575342463</v>
      </c>
      <c r="J423" s="30">
        <v>4</v>
      </c>
      <c r="K423" s="30">
        <v>2</v>
      </c>
      <c r="L423" s="30">
        <v>11.149000000000001</v>
      </c>
      <c r="M423" s="59">
        <f>IF(OR(L423="",L423="REL"),"",3.6*200/L423)</f>
        <v>64.579782940173999</v>
      </c>
      <c r="N423" s="30">
        <v>2</v>
      </c>
      <c r="O423" s="30">
        <v>11.115</v>
      </c>
      <c r="P423" s="59">
        <f>IF(OR(O423="",O423="REL"),"",3.6*200/O423)</f>
        <v>64.777327935222672</v>
      </c>
      <c r="Q423" s="30"/>
      <c r="R423" s="30"/>
      <c r="S423" s="59" t="str">
        <f>IF(OR(R423="",R423="REL"),"",3.6*200/R423)</f>
        <v/>
      </c>
    </row>
    <row r="424" spans="1:19" x14ac:dyDescent="0.3">
      <c r="A424" s="30" t="s">
        <v>71</v>
      </c>
      <c r="B424" s="30">
        <v>2022</v>
      </c>
      <c r="C424" s="132">
        <v>44750</v>
      </c>
      <c r="D424" s="30" t="s">
        <v>72</v>
      </c>
      <c r="E424" s="30" t="s">
        <v>204</v>
      </c>
      <c r="F424" s="30" t="s">
        <v>205</v>
      </c>
      <c r="G424" s="30" t="s">
        <v>16</v>
      </c>
      <c r="H424" s="30" t="s">
        <v>17</v>
      </c>
      <c r="I424" s="30">
        <f>(C424-VLOOKUP(G424,Riders!$A$2:$C$213,2,FALSE))/365</f>
        <v>23.213698630136985</v>
      </c>
      <c r="J424" s="30">
        <v>1</v>
      </c>
      <c r="K424" s="30">
        <v>2</v>
      </c>
      <c r="L424" s="30">
        <v>11.129000000000001</v>
      </c>
      <c r="M424" s="59">
        <f>IF(OR(L424="",L424="REL"),"",3.6*200/L424)</f>
        <v>64.695839698086075</v>
      </c>
      <c r="N424" s="30">
        <v>1</v>
      </c>
      <c r="O424" s="30">
        <v>11.228999999999999</v>
      </c>
      <c r="P424" s="59">
        <f>IF(OR(O424="",O424="REL"),"",3.6*200/O424)</f>
        <v>64.119690088164575</v>
      </c>
      <c r="Q424" s="30">
        <v>1</v>
      </c>
      <c r="R424" s="30">
        <v>11.428000000000001</v>
      </c>
      <c r="S424" s="59">
        <f>IF(OR(R424="",R424="REL"),"",3.6*200/R424)</f>
        <v>63.003150157507868</v>
      </c>
    </row>
    <row r="425" spans="1:19" x14ac:dyDescent="0.3">
      <c r="A425" s="30" t="s">
        <v>71</v>
      </c>
      <c r="B425" s="30">
        <v>2022</v>
      </c>
      <c r="C425" s="132">
        <v>44750</v>
      </c>
      <c r="D425" s="30" t="s">
        <v>72</v>
      </c>
      <c r="E425" s="30" t="s">
        <v>204</v>
      </c>
      <c r="F425" s="30" t="s">
        <v>205</v>
      </c>
      <c r="G425" s="30" t="s">
        <v>20</v>
      </c>
      <c r="H425" s="30" t="s">
        <v>21</v>
      </c>
      <c r="I425" s="30">
        <f>(C425-VLOOKUP(G425,Riders!$A$2:$C$213,2,FALSE))/365</f>
        <v>26.923287671232877</v>
      </c>
      <c r="J425" s="30">
        <v>2</v>
      </c>
      <c r="K425" s="30">
        <v>1</v>
      </c>
      <c r="L425" s="30">
        <v>11.021000000000001</v>
      </c>
      <c r="M425" s="59">
        <f>IF(OR(L425="",L425="REL"),"",3.6*200/L425)</f>
        <v>65.329824879774975</v>
      </c>
      <c r="N425" s="30">
        <v>2</v>
      </c>
      <c r="O425" s="30">
        <v>11.229999999999999</v>
      </c>
      <c r="P425" s="59">
        <f>IF(OR(O425="",O425="REL"),"",3.6*200/O425)</f>
        <v>64.113980409617099</v>
      </c>
      <c r="Q425" s="30">
        <v>2</v>
      </c>
      <c r="R425" s="30">
        <v>11.619000000000002</v>
      </c>
      <c r="S425" s="59">
        <f>IF(OR(R425="",R425="REL"),"",3.6*200/R425)</f>
        <v>61.967467079783106</v>
      </c>
    </row>
    <row r="426" spans="1:19" x14ac:dyDescent="0.3">
      <c r="A426" s="30" t="s">
        <v>71</v>
      </c>
      <c r="B426" s="30">
        <v>2022</v>
      </c>
      <c r="C426" s="132">
        <v>44750</v>
      </c>
      <c r="D426" s="30" t="s">
        <v>72</v>
      </c>
      <c r="E426" s="30" t="s">
        <v>204</v>
      </c>
      <c r="F426" s="30" t="s">
        <v>206</v>
      </c>
      <c r="G426" s="30" t="s">
        <v>28</v>
      </c>
      <c r="H426" s="30" t="s">
        <v>29</v>
      </c>
      <c r="I426" s="30">
        <f>(C426-VLOOKUP(G426,Riders!$A$2:$C$213,2,FALSE))/365</f>
        <v>22.534246575342465</v>
      </c>
      <c r="J426" s="30">
        <v>3</v>
      </c>
      <c r="K426" s="30">
        <v>1</v>
      </c>
      <c r="L426" s="30">
        <v>11.101000000000001</v>
      </c>
      <c r="M426" s="59">
        <f>IF(OR(L426="",L426="REL"),"",3.6*200/L426)</f>
        <v>64.859021709755879</v>
      </c>
      <c r="N426" s="30">
        <v>1</v>
      </c>
      <c r="O426" s="30">
        <v>11.180999999999999</v>
      </c>
      <c r="P426" s="59">
        <f>IF(OR(O426="",O426="REL"),"",3.6*200/O426)</f>
        <v>64.394955728467949</v>
      </c>
      <c r="Q426" s="30"/>
      <c r="R426" s="30"/>
      <c r="S426" s="59" t="str">
        <f>IF(OR(R426="",R426="REL"),"",3.6*200/R426)</f>
        <v/>
      </c>
    </row>
    <row r="427" spans="1:19" x14ac:dyDescent="0.3">
      <c r="A427" s="30" t="s">
        <v>71</v>
      </c>
      <c r="B427" s="30">
        <v>2022</v>
      </c>
      <c r="C427" s="132">
        <v>44750</v>
      </c>
      <c r="D427" s="30" t="s">
        <v>72</v>
      </c>
      <c r="E427" s="30" t="s">
        <v>204</v>
      </c>
      <c r="F427" s="30" t="s">
        <v>206</v>
      </c>
      <c r="G427" s="30" t="s">
        <v>73</v>
      </c>
      <c r="H427" s="30" t="s">
        <v>74</v>
      </c>
      <c r="I427" s="30">
        <f>(C427-VLOOKUP(G427,Riders!$A$2:$C$2000,2,FALSE))/365</f>
        <v>34.934246575342463</v>
      </c>
      <c r="J427" s="30">
        <v>4</v>
      </c>
      <c r="K427" s="30">
        <v>2</v>
      </c>
      <c r="L427" s="30">
        <v>11.271000000000001</v>
      </c>
      <c r="M427" s="59">
        <f>IF(OR(L427="",L427="REL"),"",3.6*200/L427)</f>
        <v>63.880755922278411</v>
      </c>
      <c r="N427" s="30">
        <v>2</v>
      </c>
      <c r="O427" s="30">
        <v>11.723999999999998</v>
      </c>
      <c r="P427" s="59">
        <f>IF(OR(O427="",O427="REL"),"",3.6*200/O427)</f>
        <v>61.412487205731843</v>
      </c>
      <c r="Q427" s="30"/>
      <c r="R427" s="30"/>
      <c r="S427" s="59" t="str">
        <f>IF(OR(R427="",R427="REL"),"",3.6*200/R427)</f>
        <v/>
      </c>
    </row>
    <row r="428" spans="1:19" x14ac:dyDescent="0.3">
      <c r="A428" s="30" t="s">
        <v>93</v>
      </c>
      <c r="B428" s="30">
        <v>2022</v>
      </c>
      <c r="C428" s="132">
        <v>44694</v>
      </c>
      <c r="D428" s="30" t="s">
        <v>72</v>
      </c>
      <c r="E428" s="30" t="s">
        <v>200</v>
      </c>
      <c r="F428" s="30">
        <v>1</v>
      </c>
      <c r="G428" s="30" t="s">
        <v>94</v>
      </c>
      <c r="H428" s="30" t="s">
        <v>38</v>
      </c>
      <c r="I428" s="30">
        <f>(C428-VLOOKUP(G428,Riders!$A$2:$C$2000,2,FALSE))/365</f>
        <v>24.539726027397261</v>
      </c>
      <c r="J428" s="30">
        <v>9</v>
      </c>
      <c r="K428" s="30">
        <v>1</v>
      </c>
      <c r="L428" s="30">
        <v>11.537000000000001</v>
      </c>
      <c r="M428" s="59">
        <f>IF(OR(L428="",L428="REL"),"",3.6*200/L428)</f>
        <v>62.407905001300158</v>
      </c>
      <c r="N428" s="30"/>
      <c r="O428" s="30"/>
      <c r="P428" s="59" t="str">
        <f>IF(OR(O428="",O428="REL"),"",3.6*200/O428)</f>
        <v/>
      </c>
      <c r="Q428" s="30"/>
      <c r="R428" s="30"/>
      <c r="S428" s="59" t="str">
        <f>IF(OR(R428="",R428="REL"),"",3.6*200/R428)</f>
        <v/>
      </c>
    </row>
    <row r="429" spans="1:19" x14ac:dyDescent="0.3">
      <c r="A429" s="30" t="s">
        <v>93</v>
      </c>
      <c r="B429" s="30">
        <v>2022</v>
      </c>
      <c r="C429" s="132">
        <v>44694</v>
      </c>
      <c r="D429" s="30" t="s">
        <v>72</v>
      </c>
      <c r="E429" s="30" t="s">
        <v>200</v>
      </c>
      <c r="F429" s="30">
        <v>1</v>
      </c>
      <c r="G429" s="30" t="s">
        <v>83</v>
      </c>
      <c r="H429" s="30" t="s">
        <v>84</v>
      </c>
      <c r="I429" s="30">
        <f>(C429-VLOOKUP(G429,Riders!$A$2:$C$2000,2,FALSE))/365</f>
        <v>29.652054794520549</v>
      </c>
      <c r="J429" s="30">
        <v>27</v>
      </c>
      <c r="K429" s="30">
        <v>2</v>
      </c>
      <c r="L429" s="30">
        <v>12.350000000000001</v>
      </c>
      <c r="M429" s="59">
        <f>IF(OR(L429="",L429="REL"),"",3.6*200/L429)</f>
        <v>58.299595141700401</v>
      </c>
      <c r="N429" s="30"/>
      <c r="O429" s="30"/>
      <c r="P429" s="59" t="str">
        <f>IF(OR(O429="",O429="REL"),"",3.6*200/O429)</f>
        <v/>
      </c>
      <c r="Q429" s="30"/>
      <c r="R429" s="30"/>
      <c r="S429" s="59" t="str">
        <f>IF(OR(R429="",R429="REL"),"",3.6*200/R429)</f>
        <v/>
      </c>
    </row>
    <row r="430" spans="1:19" x14ac:dyDescent="0.3">
      <c r="A430" s="30" t="s">
        <v>93</v>
      </c>
      <c r="B430" s="30">
        <v>2022</v>
      </c>
      <c r="C430" s="132">
        <v>44694</v>
      </c>
      <c r="D430" s="30" t="s">
        <v>72</v>
      </c>
      <c r="E430" s="30" t="s">
        <v>200</v>
      </c>
      <c r="F430" s="30">
        <v>2</v>
      </c>
      <c r="G430" s="30" t="s">
        <v>73</v>
      </c>
      <c r="H430" s="30" t="s">
        <v>74</v>
      </c>
      <c r="I430" s="30">
        <f>(C430-VLOOKUP(G430,Riders!$A$2:$C$2000,2,FALSE))/365</f>
        <v>34.780821917808218</v>
      </c>
      <c r="J430" s="30">
        <v>6</v>
      </c>
      <c r="K430" s="30">
        <v>1</v>
      </c>
      <c r="L430" s="30">
        <v>11.444000000000001</v>
      </c>
      <c r="M430" s="59">
        <f>IF(OR(L430="",L430="REL"),"",3.6*200/L430)</f>
        <v>62.91506466270534</v>
      </c>
      <c r="N430" s="30"/>
      <c r="O430" s="30"/>
      <c r="P430" s="59" t="str">
        <f>IF(OR(O430="",O430="REL"),"",3.6*200/O430)</f>
        <v/>
      </c>
      <c r="Q430" s="30"/>
      <c r="R430" s="30"/>
      <c r="S430" s="59" t="str">
        <f>IF(OR(R430="",R430="REL"),"",3.6*200/R430)</f>
        <v/>
      </c>
    </row>
    <row r="431" spans="1:19" x14ac:dyDescent="0.3">
      <c r="A431" s="30" t="s">
        <v>93</v>
      </c>
      <c r="B431" s="30">
        <v>2022</v>
      </c>
      <c r="C431" s="132">
        <v>44694</v>
      </c>
      <c r="D431" s="30" t="s">
        <v>72</v>
      </c>
      <c r="E431" s="30" t="s">
        <v>200</v>
      </c>
      <c r="F431" s="30">
        <v>2</v>
      </c>
      <c r="G431" s="30" t="s">
        <v>54</v>
      </c>
      <c r="H431" s="30" t="s">
        <v>44</v>
      </c>
      <c r="I431" s="30">
        <f>(C431-VLOOKUP(G431,Riders!$A$2:$C$2000,2,FALSE))/365</f>
        <v>24.887671232876713</v>
      </c>
      <c r="J431" s="30">
        <v>26</v>
      </c>
      <c r="K431" s="30">
        <v>2</v>
      </c>
      <c r="L431" s="30">
        <v>11.524000000000001</v>
      </c>
      <c r="M431" s="59">
        <f>IF(OR(L431="",L431="REL"),"",3.6*200/L431)</f>
        <v>62.478306143700102</v>
      </c>
      <c r="N431" s="30"/>
      <c r="O431" s="30"/>
      <c r="P431" s="59" t="str">
        <f>IF(OR(O431="",O431="REL"),"",3.6*200/O431)</f>
        <v/>
      </c>
      <c r="Q431" s="30"/>
      <c r="R431" s="30"/>
      <c r="S431" s="59" t="str">
        <f>IF(OR(R431="",R431="REL"),"",3.6*200/R431)</f>
        <v/>
      </c>
    </row>
    <row r="432" spans="1:19" x14ac:dyDescent="0.3">
      <c r="A432" s="30" t="s">
        <v>93</v>
      </c>
      <c r="B432" s="30">
        <v>2022</v>
      </c>
      <c r="C432" s="132">
        <v>44694</v>
      </c>
      <c r="D432" s="30" t="s">
        <v>72</v>
      </c>
      <c r="E432" s="30" t="s">
        <v>200</v>
      </c>
      <c r="F432" s="30">
        <v>3</v>
      </c>
      <c r="G432" s="30" t="s">
        <v>75</v>
      </c>
      <c r="H432" s="30" t="s">
        <v>38</v>
      </c>
      <c r="I432" s="30">
        <f>(C432-VLOOKUP(G432,Riders!$A$2:$C$2000,2,FALSE))/365</f>
        <v>23.17808219178082</v>
      </c>
      <c r="J432" s="30">
        <v>7</v>
      </c>
      <c r="K432" s="30">
        <v>1</v>
      </c>
      <c r="L432" s="30">
        <v>11.522</v>
      </c>
      <c r="M432" s="59">
        <f>IF(OR(L432="",L432="REL"),"",3.6*200/L432)</f>
        <v>62.489151189029684</v>
      </c>
      <c r="N432" s="30"/>
      <c r="O432" s="30"/>
      <c r="P432" s="59" t="str">
        <f>IF(OR(O432="",O432="REL"),"",3.6*200/O432)</f>
        <v/>
      </c>
      <c r="Q432" s="30"/>
      <c r="R432" s="30"/>
      <c r="S432" s="59" t="str">
        <f>IF(OR(R432="",R432="REL"),"",3.6*200/R432)</f>
        <v/>
      </c>
    </row>
    <row r="433" spans="1:19" x14ac:dyDescent="0.3">
      <c r="A433" s="30" t="s">
        <v>93</v>
      </c>
      <c r="B433" s="30">
        <v>2022</v>
      </c>
      <c r="C433" s="132">
        <v>44694</v>
      </c>
      <c r="D433" s="30" t="s">
        <v>72</v>
      </c>
      <c r="E433" s="30" t="s">
        <v>200</v>
      </c>
      <c r="F433" s="30">
        <v>3</v>
      </c>
      <c r="G433" s="30" t="s">
        <v>66</v>
      </c>
      <c r="H433" s="30" t="s">
        <v>67</v>
      </c>
      <c r="I433" s="30">
        <f>(C433-VLOOKUP(G433,Riders!$A$2:$C$2000,2,FALSE))/365</f>
        <v>19.536986301369861</v>
      </c>
      <c r="J433" s="30">
        <v>25</v>
      </c>
      <c r="K433" s="30">
        <v>2</v>
      </c>
      <c r="L433" s="30">
        <v>12.41</v>
      </c>
      <c r="M433" s="59">
        <f>IF(OR(L433="",L433="REL"),"",3.6*200/L433)</f>
        <v>58.017727639000803</v>
      </c>
      <c r="N433" s="30"/>
      <c r="O433" s="30"/>
      <c r="P433" s="59" t="str">
        <f>IF(OR(O433="",O433="REL"),"",3.6*200/O433)</f>
        <v/>
      </c>
      <c r="Q433" s="30"/>
      <c r="R433" s="30"/>
      <c r="S433" s="59" t="str">
        <f>IF(OR(R433="",R433="REL"),"",3.6*200/R433)</f>
        <v/>
      </c>
    </row>
    <row r="434" spans="1:19" x14ac:dyDescent="0.3">
      <c r="A434" s="30" t="s">
        <v>93</v>
      </c>
      <c r="B434" s="30">
        <v>2022</v>
      </c>
      <c r="C434" s="132">
        <v>44694</v>
      </c>
      <c r="D434" s="30" t="s">
        <v>72</v>
      </c>
      <c r="E434" s="30" t="s">
        <v>200</v>
      </c>
      <c r="F434" s="30">
        <v>4</v>
      </c>
      <c r="G434" s="30" t="s">
        <v>18</v>
      </c>
      <c r="H434" s="30" t="s">
        <v>19</v>
      </c>
      <c r="I434" s="30">
        <f>(C434-VLOOKUP(G434,Riders!$A$2:$C$2000,2,FALSE))/365</f>
        <v>23.972602739726028</v>
      </c>
      <c r="J434" s="30">
        <v>10</v>
      </c>
      <c r="K434" s="30">
        <v>1</v>
      </c>
      <c r="L434" s="30">
        <v>11.452999999999999</v>
      </c>
      <c r="M434" s="59">
        <f>IF(OR(L434="",L434="REL"),"",3.6*200/L434)</f>
        <v>62.865624727145729</v>
      </c>
      <c r="N434" s="30"/>
      <c r="O434" s="30"/>
      <c r="P434" s="59" t="str">
        <f>IF(OR(O434="",O434="REL"),"",3.6*200/O434)</f>
        <v/>
      </c>
      <c r="Q434" s="30"/>
      <c r="R434" s="30"/>
      <c r="S434" s="59" t="str">
        <f>IF(OR(R434="",R434="REL"),"",3.6*200/R434)</f>
        <v/>
      </c>
    </row>
    <row r="435" spans="1:19" x14ac:dyDescent="0.3">
      <c r="A435" s="30" t="s">
        <v>93</v>
      </c>
      <c r="B435" s="30">
        <v>2022</v>
      </c>
      <c r="C435" s="132">
        <v>44694</v>
      </c>
      <c r="D435" s="30" t="s">
        <v>72</v>
      </c>
      <c r="E435" s="30" t="s">
        <v>200</v>
      </c>
      <c r="F435" s="30">
        <v>4</v>
      </c>
      <c r="G435" s="30" t="s">
        <v>48</v>
      </c>
      <c r="H435" s="30" t="s">
        <v>49</v>
      </c>
      <c r="I435" s="30">
        <f>(C435-VLOOKUP(G435,Riders!$A$2:$C$2000,2,FALSE))/365</f>
        <v>21.287671232876711</v>
      </c>
      <c r="J435" s="30">
        <v>24</v>
      </c>
      <c r="K435" s="30">
        <v>2</v>
      </c>
      <c r="L435" s="30">
        <v>11.551</v>
      </c>
      <c r="M435" s="59">
        <f>IF(OR(L435="",L435="REL"),"",3.6*200/L435)</f>
        <v>62.332265604709548</v>
      </c>
      <c r="N435" s="30"/>
      <c r="O435" s="30"/>
      <c r="P435" s="59" t="str">
        <f>IF(OR(O435="",O435="REL"),"",3.6*200/O435)</f>
        <v/>
      </c>
      <c r="Q435" s="30"/>
      <c r="R435" s="30"/>
      <c r="S435" s="59" t="str">
        <f>IF(OR(R435="",R435="REL"),"",3.6*200/R435)</f>
        <v/>
      </c>
    </row>
    <row r="436" spans="1:19" x14ac:dyDescent="0.3">
      <c r="A436" s="30" t="s">
        <v>93</v>
      </c>
      <c r="B436" s="30">
        <v>2022</v>
      </c>
      <c r="C436" s="132">
        <v>44694</v>
      </c>
      <c r="D436" s="30" t="s">
        <v>72</v>
      </c>
      <c r="E436" s="30" t="s">
        <v>200</v>
      </c>
      <c r="F436" s="30">
        <v>5</v>
      </c>
      <c r="G436" s="30" t="s">
        <v>95</v>
      </c>
      <c r="H436" s="30" t="s">
        <v>19</v>
      </c>
      <c r="I436" s="30">
        <f>(C436-VLOOKUP(G436,Riders!$A$2:$C$2000,2,FALSE))/365</f>
        <v>22.687671232876713</v>
      </c>
      <c r="J436" s="30">
        <v>11</v>
      </c>
      <c r="K436" s="30">
        <v>1</v>
      </c>
      <c r="L436" s="30">
        <v>11.401</v>
      </c>
      <c r="M436" s="59">
        <f>IF(OR(L436="",L436="REL"),"",3.6*200/L436)</f>
        <v>63.152355056573988</v>
      </c>
      <c r="N436" s="30"/>
      <c r="O436" s="30"/>
      <c r="P436" s="59" t="str">
        <f>IF(OR(O436="",O436="REL"),"",3.6*200/O436)</f>
        <v/>
      </c>
      <c r="Q436" s="30"/>
      <c r="R436" s="30"/>
      <c r="S436" s="59" t="str">
        <f>IF(OR(R436="",R436="REL"),"",3.6*200/R436)</f>
        <v/>
      </c>
    </row>
    <row r="437" spans="1:19" x14ac:dyDescent="0.3">
      <c r="A437" s="30" t="s">
        <v>93</v>
      </c>
      <c r="B437" s="30">
        <v>2022</v>
      </c>
      <c r="C437" s="132">
        <v>44694</v>
      </c>
      <c r="D437" s="30" t="s">
        <v>72</v>
      </c>
      <c r="E437" s="30" t="s">
        <v>200</v>
      </c>
      <c r="F437" s="30">
        <v>5</v>
      </c>
      <c r="G437" s="30" t="s">
        <v>101</v>
      </c>
      <c r="H437" s="30" t="s">
        <v>25</v>
      </c>
      <c r="I437" s="30">
        <f>(C437-VLOOKUP(G437,Riders!$A$2:$C$2000,2,FALSE))/365</f>
        <v>22.616438356164384</v>
      </c>
      <c r="J437" s="30">
        <v>23</v>
      </c>
      <c r="K437" s="30">
        <v>2</v>
      </c>
      <c r="L437" s="30">
        <v>11.568</v>
      </c>
      <c r="M437" s="59">
        <f>IF(OR(L437="",L437="REL"),"",3.6*200/L437)</f>
        <v>62.240663900414937</v>
      </c>
      <c r="N437" s="30"/>
      <c r="O437" s="30"/>
      <c r="P437" s="59" t="str">
        <f>IF(OR(O437="",O437="REL"),"",3.6*200/O437)</f>
        <v/>
      </c>
      <c r="Q437" s="30"/>
      <c r="R437" s="30"/>
      <c r="S437" s="59" t="str">
        <f>IF(OR(R437="",R437="REL"),"",3.6*200/R437)</f>
        <v/>
      </c>
    </row>
    <row r="438" spans="1:19" x14ac:dyDescent="0.3">
      <c r="A438" s="30" t="s">
        <v>93</v>
      </c>
      <c r="B438" s="30">
        <v>2022</v>
      </c>
      <c r="C438" s="132">
        <v>44694</v>
      </c>
      <c r="D438" s="30" t="s">
        <v>72</v>
      </c>
      <c r="E438" s="30" t="s">
        <v>200</v>
      </c>
      <c r="F438" s="30">
        <v>6</v>
      </c>
      <c r="G438" s="30" t="s">
        <v>39</v>
      </c>
      <c r="H438" s="30" t="s">
        <v>40</v>
      </c>
      <c r="I438" s="30">
        <f>(C438-VLOOKUP(G438,Riders!$A$2:$C$2000,2,FALSE))/365</f>
        <v>27.756164383561643</v>
      </c>
      <c r="J438" s="30">
        <v>8</v>
      </c>
      <c r="K438" s="30">
        <v>1</v>
      </c>
      <c r="L438" s="30">
        <v>11.343</v>
      </c>
      <c r="M438" s="59">
        <f>IF(OR(L438="",L438="REL"),"",3.6*200/L438)</f>
        <v>63.475271092303622</v>
      </c>
      <c r="N438" s="30"/>
      <c r="O438" s="30"/>
      <c r="P438" s="59" t="str">
        <f>IF(OR(O438="",O438="REL"),"",3.6*200/O438)</f>
        <v/>
      </c>
      <c r="Q438" s="30"/>
      <c r="R438" s="30"/>
      <c r="S438" s="59" t="str">
        <f>IF(OR(R438="",R438="REL"),"",3.6*200/R438)</f>
        <v/>
      </c>
    </row>
    <row r="439" spans="1:19" x14ac:dyDescent="0.3">
      <c r="A439" s="30" t="s">
        <v>93</v>
      </c>
      <c r="B439" s="30">
        <v>2022</v>
      </c>
      <c r="C439" s="132">
        <v>44694</v>
      </c>
      <c r="D439" s="30" t="s">
        <v>72</v>
      </c>
      <c r="E439" s="30" t="s">
        <v>200</v>
      </c>
      <c r="F439" s="30">
        <v>6</v>
      </c>
      <c r="G439" s="30" t="s">
        <v>55</v>
      </c>
      <c r="H439" s="30" t="s">
        <v>56</v>
      </c>
      <c r="I439" s="30">
        <f>(C439-VLOOKUP(G439,Riders!$A$2:$C$2000,2,FALSE))/365</f>
        <v>33.032876712328765</v>
      </c>
      <c r="J439" s="30">
        <v>22</v>
      </c>
      <c r="K439" s="30">
        <v>2</v>
      </c>
      <c r="L439" s="30">
        <v>11.537000000000001</v>
      </c>
      <c r="M439" s="59">
        <f>IF(OR(L439="",L439="REL"),"",3.6*200/L439)</f>
        <v>62.407905001300158</v>
      </c>
      <c r="N439" s="30"/>
      <c r="O439" s="30"/>
      <c r="P439" s="59" t="str">
        <f>IF(OR(O439="",O439="REL"),"",3.6*200/O439)</f>
        <v/>
      </c>
      <c r="Q439" s="30"/>
      <c r="R439" s="30"/>
      <c r="S439" s="59" t="str">
        <f>IF(OR(R439="",R439="REL"),"",3.6*200/R439)</f>
        <v/>
      </c>
    </row>
    <row r="440" spans="1:19" x14ac:dyDescent="0.3">
      <c r="A440" s="30" t="s">
        <v>93</v>
      </c>
      <c r="B440" s="30">
        <v>2022</v>
      </c>
      <c r="C440" s="132">
        <v>44694</v>
      </c>
      <c r="D440" s="30" t="s">
        <v>72</v>
      </c>
      <c r="E440" s="30" t="s">
        <v>200</v>
      </c>
      <c r="F440" s="30">
        <v>7</v>
      </c>
      <c r="G440" s="30" t="s">
        <v>52</v>
      </c>
      <c r="H440" s="30" t="s">
        <v>53</v>
      </c>
      <c r="I440" s="30">
        <f>(C440-VLOOKUP(G440,Riders!$A$2:$C$2000,2,FALSE))/365</f>
        <v>25.175342465753424</v>
      </c>
      <c r="J440" s="30">
        <v>12</v>
      </c>
      <c r="K440" s="30">
        <v>1</v>
      </c>
      <c r="L440" s="30">
        <v>11.161</v>
      </c>
      <c r="M440" s="59">
        <f>IF(OR(L440="",L440="REL"),"",3.6*200/L440)</f>
        <v>64.510348535077497</v>
      </c>
      <c r="N440" s="30"/>
      <c r="O440" s="30"/>
      <c r="P440" s="59" t="str">
        <f>IF(OR(O440="",O440="REL"),"",3.6*200/O440)</f>
        <v/>
      </c>
      <c r="Q440" s="30"/>
      <c r="R440" s="30"/>
      <c r="S440" s="59" t="str">
        <f>IF(OR(R440="",R440="REL"),"",3.6*200/R440)</f>
        <v/>
      </c>
    </row>
    <row r="441" spans="1:19" x14ac:dyDescent="0.3">
      <c r="A441" s="30" t="s">
        <v>93</v>
      </c>
      <c r="B441" s="30">
        <v>2022</v>
      </c>
      <c r="C441" s="132">
        <v>44694</v>
      </c>
      <c r="D441" s="30" t="s">
        <v>72</v>
      </c>
      <c r="E441" s="30" t="s">
        <v>200</v>
      </c>
      <c r="F441" s="30">
        <v>7</v>
      </c>
      <c r="G441" s="30" t="s">
        <v>50</v>
      </c>
      <c r="H441" s="30" t="s">
        <v>51</v>
      </c>
      <c r="I441" s="30">
        <f>(C441-VLOOKUP(G441,Riders!$A$2:$C$2000,2,FALSE))/365</f>
        <v>25.602739726027398</v>
      </c>
      <c r="J441" s="30">
        <v>21</v>
      </c>
      <c r="K441" s="30">
        <v>2</v>
      </c>
      <c r="L441" s="30">
        <v>11.530999999999999</v>
      </c>
      <c r="M441" s="59">
        <f>IF(OR(L441="",L441="REL"),"",3.6*200/L441)</f>
        <v>62.440378111178568</v>
      </c>
      <c r="N441" s="30"/>
      <c r="O441" s="30"/>
      <c r="P441" s="59" t="str">
        <f>IF(OR(O441="",O441="REL"),"",3.6*200/O441)</f>
        <v/>
      </c>
      <c r="Q441" s="30"/>
      <c r="R441" s="30"/>
      <c r="S441" s="59" t="str">
        <f>IF(OR(R441="",R441="REL"),"",3.6*200/R441)</f>
        <v/>
      </c>
    </row>
    <row r="442" spans="1:19" x14ac:dyDescent="0.3">
      <c r="A442" s="30" t="s">
        <v>93</v>
      </c>
      <c r="B442" s="30">
        <v>2022</v>
      </c>
      <c r="C442" s="132">
        <v>44694</v>
      </c>
      <c r="D442" s="30" t="s">
        <v>72</v>
      </c>
      <c r="E442" s="30" t="s">
        <v>200</v>
      </c>
      <c r="F442" s="30">
        <v>8</v>
      </c>
      <c r="G442" s="30" t="s">
        <v>96</v>
      </c>
      <c r="H442" s="30" t="s">
        <v>40</v>
      </c>
      <c r="I442" s="30">
        <f>(C442-VLOOKUP(G442,Riders!$A$2:$C$2000,2,FALSE))/365</f>
        <v>28.334246575342465</v>
      </c>
      <c r="J442" s="30">
        <v>13</v>
      </c>
      <c r="K442" s="30">
        <v>1</v>
      </c>
      <c r="L442" s="30">
        <v>11.506</v>
      </c>
      <c r="M442" s="59">
        <f>IF(OR(L442="",L442="REL"),"",3.6*200/L442)</f>
        <v>62.576047279680168</v>
      </c>
      <c r="N442" s="30"/>
      <c r="O442" s="30"/>
      <c r="P442" s="59" t="str">
        <f>IF(OR(O442="",O442="REL"),"",3.6*200/O442)</f>
        <v/>
      </c>
      <c r="Q442" s="30"/>
      <c r="R442" s="30"/>
      <c r="S442" s="59" t="str">
        <f>IF(OR(R442="",R442="REL"),"",3.6*200/R442)</f>
        <v/>
      </c>
    </row>
    <row r="443" spans="1:19" x14ac:dyDescent="0.3">
      <c r="A443" s="30" t="s">
        <v>93</v>
      </c>
      <c r="B443" s="30">
        <v>2022</v>
      </c>
      <c r="C443" s="132">
        <v>44694</v>
      </c>
      <c r="D443" s="30" t="s">
        <v>72</v>
      </c>
      <c r="E443" s="30" t="s">
        <v>200</v>
      </c>
      <c r="F443" s="30">
        <v>8</v>
      </c>
      <c r="G443" s="30" t="s">
        <v>45</v>
      </c>
      <c r="H443" s="30" t="s">
        <v>97</v>
      </c>
      <c r="I443" s="30">
        <f>(C443-VLOOKUP(G443,Riders!$A$2:$C$2000,2,FALSE))/365</f>
        <v>31.221917808219178</v>
      </c>
      <c r="J443" s="30">
        <v>20</v>
      </c>
      <c r="K443" s="30">
        <v>2</v>
      </c>
      <c r="L443" s="30">
        <v>11.537000000000001</v>
      </c>
      <c r="M443" s="59">
        <f>IF(OR(L443="",L443="REL"),"",3.6*200/L443)</f>
        <v>62.407905001300158</v>
      </c>
      <c r="N443" s="30"/>
      <c r="O443" s="30"/>
      <c r="P443" s="59" t="str">
        <f>IF(OR(O443="",O443="REL"),"",3.6*200/O443)</f>
        <v/>
      </c>
      <c r="Q443" s="30"/>
      <c r="R443" s="30"/>
      <c r="S443" s="59" t="str">
        <f>IF(OR(R443="",R443="REL"),"",3.6*200/R443)</f>
        <v/>
      </c>
    </row>
    <row r="444" spans="1:19" x14ac:dyDescent="0.3">
      <c r="A444" s="30" t="s">
        <v>93</v>
      </c>
      <c r="B444" s="30">
        <v>2022</v>
      </c>
      <c r="C444" s="132">
        <v>44694</v>
      </c>
      <c r="D444" s="30" t="s">
        <v>72</v>
      </c>
      <c r="E444" s="30" t="s">
        <v>200</v>
      </c>
      <c r="F444" s="30">
        <v>9</v>
      </c>
      <c r="G444" s="30" t="s">
        <v>43</v>
      </c>
      <c r="H444" s="30" t="s">
        <v>44</v>
      </c>
      <c r="I444" s="30">
        <f>(C444-VLOOKUP(G444,Riders!$A$2:$C$2000,2,FALSE))/365</f>
        <v>29.482191780821918</v>
      </c>
      <c r="J444" s="30">
        <v>14</v>
      </c>
      <c r="K444" s="30">
        <v>1</v>
      </c>
      <c r="L444" s="30">
        <v>11.301</v>
      </c>
      <c r="M444" s="59">
        <f>IF(OR(L444="",L444="REL"),"",3.6*200/L444)</f>
        <v>63.711176002123707</v>
      </c>
      <c r="N444" s="30"/>
      <c r="O444" s="30"/>
      <c r="P444" s="59" t="str">
        <f>IF(OR(O444="",O444="REL"),"",3.6*200/O444)</f>
        <v/>
      </c>
      <c r="Q444" s="30"/>
      <c r="R444" s="30"/>
      <c r="S444" s="59" t="str">
        <f>IF(OR(R444="",R444="REL"),"",3.6*200/R444)</f>
        <v/>
      </c>
    </row>
    <row r="445" spans="1:19" x14ac:dyDescent="0.3">
      <c r="A445" s="30" t="s">
        <v>93</v>
      </c>
      <c r="B445" s="30">
        <v>2022</v>
      </c>
      <c r="C445" s="132">
        <v>44694</v>
      </c>
      <c r="D445" s="30" t="s">
        <v>72</v>
      </c>
      <c r="E445" s="30" t="s">
        <v>200</v>
      </c>
      <c r="F445" s="30">
        <v>9</v>
      </c>
      <c r="G445" s="30" t="s">
        <v>100</v>
      </c>
      <c r="H445" s="30" t="s">
        <v>47</v>
      </c>
      <c r="I445" s="30">
        <f>(C445-VLOOKUP(G445,Riders!$A$2:$C$2000,2,FALSE))/365</f>
        <v>28.24931506849315</v>
      </c>
      <c r="J445" s="30">
        <v>19</v>
      </c>
      <c r="K445" s="30">
        <v>2</v>
      </c>
      <c r="L445" s="30">
        <v>11.378</v>
      </c>
      <c r="M445" s="59">
        <f>IF(OR(L445="",L445="REL"),"",3.6*200/L445)</f>
        <v>63.280014062225348</v>
      </c>
      <c r="N445" s="30"/>
      <c r="O445" s="30"/>
      <c r="P445" s="59" t="str">
        <f>IF(OR(O445="",O445="REL"),"",3.6*200/O445)</f>
        <v/>
      </c>
      <c r="Q445" s="30"/>
      <c r="R445" s="30"/>
      <c r="S445" s="59" t="str">
        <f>IF(OR(R445="",R445="REL"),"",3.6*200/R445)</f>
        <v/>
      </c>
    </row>
    <row r="446" spans="1:19" x14ac:dyDescent="0.3">
      <c r="A446" s="30" t="s">
        <v>93</v>
      </c>
      <c r="B446" s="30">
        <v>2022</v>
      </c>
      <c r="C446" s="132">
        <v>44694</v>
      </c>
      <c r="D446" s="30" t="s">
        <v>72</v>
      </c>
      <c r="E446" s="30" t="s">
        <v>200</v>
      </c>
      <c r="F446" s="30">
        <v>10</v>
      </c>
      <c r="G446" s="30" t="s">
        <v>35</v>
      </c>
      <c r="H446" s="30" t="s">
        <v>36</v>
      </c>
      <c r="I446" s="30">
        <f>(C446-VLOOKUP(G446,Riders!$A$2:$C$2000,2,FALSE))/365</f>
        <v>24.098630136986301</v>
      </c>
      <c r="J446" s="30">
        <v>15</v>
      </c>
      <c r="K446" s="30">
        <v>1</v>
      </c>
      <c r="L446" s="30">
        <v>11.388</v>
      </c>
      <c r="M446" s="59">
        <f>IF(OR(L446="",L446="REL"),"",3.6*200/L446)</f>
        <v>63.224446786090624</v>
      </c>
      <c r="N446" s="30"/>
      <c r="O446" s="30"/>
      <c r="P446" s="59" t="str">
        <f>IF(OR(O446="",O446="REL"),"",3.6*200/O446)</f>
        <v/>
      </c>
      <c r="Q446" s="30"/>
      <c r="R446" s="30"/>
      <c r="S446" s="59" t="str">
        <f>IF(OR(R446="",R446="REL"),"",3.6*200/R446)</f>
        <v/>
      </c>
    </row>
    <row r="447" spans="1:19" x14ac:dyDescent="0.3">
      <c r="A447" s="30" t="s">
        <v>93</v>
      </c>
      <c r="B447" s="30">
        <v>2022</v>
      </c>
      <c r="C447" s="132">
        <v>44694</v>
      </c>
      <c r="D447" s="30" t="s">
        <v>72</v>
      </c>
      <c r="E447" s="30" t="s">
        <v>200</v>
      </c>
      <c r="F447" s="30">
        <v>10</v>
      </c>
      <c r="G447" s="30" t="s">
        <v>99</v>
      </c>
      <c r="H447" s="30" t="s">
        <v>47</v>
      </c>
      <c r="I447" s="30">
        <f>(C447-VLOOKUP(G447,Riders!$A$2:$C$2000,2,FALSE))/365</f>
        <v>25.241095890410961</v>
      </c>
      <c r="J447" s="30">
        <v>18</v>
      </c>
      <c r="K447" s="30">
        <v>2</v>
      </c>
      <c r="L447" s="30">
        <v>11.491</v>
      </c>
      <c r="M447" s="59">
        <f>IF(OR(L447="",L447="REL"),"",3.6*200/L447)</f>
        <v>62.657732138195108</v>
      </c>
      <c r="N447" s="30"/>
      <c r="O447" s="30"/>
      <c r="P447" s="59" t="str">
        <f>IF(OR(O447="",O447="REL"),"",3.6*200/O447)</f>
        <v/>
      </c>
      <c r="Q447" s="30"/>
      <c r="R447" s="30"/>
      <c r="S447" s="59" t="str">
        <f>IF(OR(R447="",R447="REL"),"",3.6*200/R447)</f>
        <v/>
      </c>
    </row>
    <row r="448" spans="1:19" x14ac:dyDescent="0.3">
      <c r="A448" s="30" t="s">
        <v>93</v>
      </c>
      <c r="B448" s="30">
        <v>2022</v>
      </c>
      <c r="C448" s="132">
        <v>44694</v>
      </c>
      <c r="D448" s="30" t="s">
        <v>72</v>
      </c>
      <c r="E448" s="30" t="s">
        <v>200</v>
      </c>
      <c r="F448" s="30">
        <v>11</v>
      </c>
      <c r="G448" s="30" t="s">
        <v>42</v>
      </c>
      <c r="H448" s="30" t="s">
        <v>97</v>
      </c>
      <c r="I448" s="30">
        <f>(C448-VLOOKUP(G448,Riders!$A$2:$C$2000,2,FALSE))/365</f>
        <v>23.446575342465753</v>
      </c>
      <c r="J448" s="30">
        <v>16</v>
      </c>
      <c r="K448" s="30">
        <v>1</v>
      </c>
      <c r="L448" s="30">
        <v>11.512</v>
      </c>
      <c r="M448" s="59">
        <f>IF(OR(L448="",L448="REL"),"",3.6*200/L448)</f>
        <v>62.543432939541347</v>
      </c>
      <c r="N448" s="30"/>
      <c r="O448" s="30"/>
      <c r="P448" s="59" t="str">
        <f>IF(OR(O448="",O448="REL"),"",3.6*200/O448)</f>
        <v/>
      </c>
      <c r="Q448" s="30"/>
      <c r="R448" s="30"/>
      <c r="S448" s="59" t="str">
        <f>IF(OR(R448="",R448="REL"),"",3.6*200/R448)</f>
        <v/>
      </c>
    </row>
    <row r="449" spans="1:19" x14ac:dyDescent="0.3">
      <c r="A449" s="30" t="s">
        <v>93</v>
      </c>
      <c r="B449" s="30">
        <v>2022</v>
      </c>
      <c r="C449" s="132">
        <v>44694</v>
      </c>
      <c r="D449" s="30" t="s">
        <v>72</v>
      </c>
      <c r="E449" s="30" t="s">
        <v>200</v>
      </c>
      <c r="F449" s="30">
        <v>11</v>
      </c>
      <c r="G449" s="30" t="s">
        <v>98</v>
      </c>
      <c r="H449" s="30" t="s">
        <v>67</v>
      </c>
      <c r="I449" s="30">
        <f>(C449-VLOOKUP(G449,Riders!$A$2:$C$2000,2,FALSE))/365</f>
        <v>30.786301369863015</v>
      </c>
      <c r="J449" s="30">
        <v>17</v>
      </c>
      <c r="K449" s="30">
        <v>2</v>
      </c>
      <c r="L449" s="30">
        <v>11.66</v>
      </c>
      <c r="M449" s="59">
        <f>IF(OR(L449="",L449="REL"),"",3.6*200/L449)</f>
        <v>61.749571183533448</v>
      </c>
      <c r="N449" s="30"/>
      <c r="O449" s="30"/>
      <c r="P449" s="59" t="str">
        <f>IF(OR(O449="",O449="REL"),"",3.6*200/O449)</f>
        <v/>
      </c>
      <c r="Q449" s="30"/>
      <c r="R449" s="30"/>
      <c r="S449" s="59" t="str">
        <f>IF(OR(R449="",R449="REL"),"",3.6*200/R449)</f>
        <v/>
      </c>
    </row>
    <row r="450" spans="1:19" x14ac:dyDescent="0.3">
      <c r="A450" s="60" t="s">
        <v>93</v>
      </c>
      <c r="B450" s="60">
        <v>2022</v>
      </c>
      <c r="C450" s="133">
        <v>44694</v>
      </c>
      <c r="D450" s="60" t="s">
        <v>72</v>
      </c>
      <c r="E450" s="60" t="s">
        <v>201</v>
      </c>
      <c r="F450" s="60">
        <v>1</v>
      </c>
      <c r="G450" s="60" t="s">
        <v>33</v>
      </c>
      <c r="H450" s="60" t="s">
        <v>27</v>
      </c>
      <c r="I450" s="60">
        <f>(C450-VLOOKUP(G450,Riders!$A$2:$C$2000,2,FALSE))/365</f>
        <v>28.479452054794521</v>
      </c>
      <c r="J450" s="60">
        <v>2</v>
      </c>
      <c r="K450" s="60">
        <v>1</v>
      </c>
      <c r="L450" s="60">
        <v>11.715</v>
      </c>
      <c r="M450" s="59">
        <f>IF(OR(L450="",L450="REL"),"",3.6*200/L450)</f>
        <v>61.459667093469911</v>
      </c>
      <c r="N450" s="60"/>
      <c r="O450" s="60"/>
      <c r="P450" s="59" t="str">
        <f>IF(OR(O450="",O450="REL"),"",3.6*200/O450)</f>
        <v/>
      </c>
      <c r="Q450" s="60"/>
      <c r="R450" s="60"/>
      <c r="S450" s="59" t="str">
        <f>IF(OR(R450="",R450="REL"),"",3.6*200/R450)</f>
        <v/>
      </c>
    </row>
    <row r="451" spans="1:19" x14ac:dyDescent="0.3">
      <c r="A451" s="60" t="s">
        <v>93</v>
      </c>
      <c r="B451" s="60">
        <v>2022</v>
      </c>
      <c r="C451" s="133">
        <v>44694</v>
      </c>
      <c r="D451" s="60" t="s">
        <v>72</v>
      </c>
      <c r="E451" s="60" t="s">
        <v>201</v>
      </c>
      <c r="F451" s="60">
        <v>1</v>
      </c>
      <c r="G451" s="60" t="s">
        <v>42</v>
      </c>
      <c r="H451" s="60" t="s">
        <v>97</v>
      </c>
      <c r="I451" s="60">
        <f>(C451-VLOOKUP(G451,Riders!$A$2:$C$2000,2,FALSE))/365</f>
        <v>23.446575342465753</v>
      </c>
      <c r="J451" s="60">
        <v>16</v>
      </c>
      <c r="K451" s="60">
        <v>2</v>
      </c>
      <c r="L451" s="60">
        <v>12.148</v>
      </c>
      <c r="M451" s="59">
        <f>IF(OR(L451="",L451="REL"),"",3.6*200/L451)</f>
        <v>59.26901547579849</v>
      </c>
      <c r="N451" s="60"/>
      <c r="O451" s="60"/>
      <c r="P451" s="59" t="str">
        <f>IF(OR(O451="",O451="REL"),"",3.6*200/O451)</f>
        <v/>
      </c>
      <c r="Q451" s="60"/>
      <c r="R451" s="60"/>
      <c r="S451" s="59" t="str">
        <f>IF(OR(R451="",R451="REL"),"",3.6*200/R451)</f>
        <v/>
      </c>
    </row>
    <row r="452" spans="1:19" x14ac:dyDescent="0.3">
      <c r="A452" s="60" t="s">
        <v>93</v>
      </c>
      <c r="B452" s="60">
        <v>2022</v>
      </c>
      <c r="C452" s="133">
        <v>44694</v>
      </c>
      <c r="D452" s="60" t="s">
        <v>72</v>
      </c>
      <c r="E452" s="60" t="s">
        <v>201</v>
      </c>
      <c r="F452" s="60">
        <v>2</v>
      </c>
      <c r="G452" s="60" t="s">
        <v>23</v>
      </c>
      <c r="H452" s="60" t="s">
        <v>15</v>
      </c>
      <c r="I452" s="60">
        <f>(C452-VLOOKUP(G452,Riders!$A$2:$C$2000,2,FALSE))/365</f>
        <v>24.668493150684931</v>
      </c>
      <c r="J452" s="60">
        <v>1</v>
      </c>
      <c r="K452" s="60">
        <v>1</v>
      </c>
      <c r="L452" s="60">
        <v>11.026</v>
      </c>
      <c r="M452" s="59">
        <f>IF(OR(L452="",L452="REL"),"",3.6*200/L452)</f>
        <v>65.300199528387452</v>
      </c>
      <c r="N452" s="60"/>
      <c r="O452" s="60"/>
      <c r="P452" s="59" t="str">
        <f>IF(OR(O452="",O452="REL"),"",3.6*200/O452)</f>
        <v/>
      </c>
      <c r="Q452" s="60"/>
      <c r="R452" s="60"/>
      <c r="S452" s="59" t="str">
        <f>IF(OR(R452="",R452="REL"),"",3.6*200/R452)</f>
        <v/>
      </c>
    </row>
    <row r="453" spans="1:19" x14ac:dyDescent="0.3">
      <c r="A453" s="60" t="s">
        <v>93</v>
      </c>
      <c r="B453" s="60">
        <v>2022</v>
      </c>
      <c r="C453" s="133">
        <v>44694</v>
      </c>
      <c r="D453" s="60" t="s">
        <v>72</v>
      </c>
      <c r="E453" s="60" t="s">
        <v>201</v>
      </c>
      <c r="F453" s="60">
        <v>2</v>
      </c>
      <c r="G453" s="60" t="s">
        <v>35</v>
      </c>
      <c r="H453" s="60" t="s">
        <v>36</v>
      </c>
      <c r="I453" s="60">
        <f>(C453-VLOOKUP(G453,Riders!$A$2:$C$2000,2,FALSE))/365</f>
        <v>24.098630136986301</v>
      </c>
      <c r="J453" s="60">
        <v>15</v>
      </c>
      <c r="K453" s="60">
        <v>2</v>
      </c>
      <c r="L453" s="60">
        <v>11.068</v>
      </c>
      <c r="M453" s="59">
        <f>IF(OR(L453="",L453="REL"),"",3.6*200/L453)</f>
        <v>65.052403324900624</v>
      </c>
      <c r="N453" s="60"/>
      <c r="O453" s="60"/>
      <c r="P453" s="59" t="str">
        <f>IF(OR(O453="",O453="REL"),"",3.6*200/O453)</f>
        <v/>
      </c>
      <c r="Q453" s="60"/>
      <c r="R453" s="60"/>
      <c r="S453" s="59" t="str">
        <f>IF(OR(R453="",R453="REL"),"",3.6*200/R453)</f>
        <v/>
      </c>
    </row>
    <row r="454" spans="1:19" x14ac:dyDescent="0.3">
      <c r="A454" s="60" t="s">
        <v>93</v>
      </c>
      <c r="B454" s="60">
        <v>2022</v>
      </c>
      <c r="C454" s="133">
        <v>44694</v>
      </c>
      <c r="D454" s="60" t="s">
        <v>72</v>
      </c>
      <c r="E454" s="60" t="s">
        <v>201</v>
      </c>
      <c r="F454" s="60">
        <v>3</v>
      </c>
      <c r="G454" s="60" t="s">
        <v>26</v>
      </c>
      <c r="H454" s="60" t="s">
        <v>27</v>
      </c>
      <c r="I454" s="60">
        <f>(C454-VLOOKUP(G454,Riders!$A$2:$C$2000,2,FALSE))/365</f>
        <v>23.975342465753425</v>
      </c>
      <c r="J454" s="60">
        <v>4</v>
      </c>
      <c r="K454" s="60">
        <v>1</v>
      </c>
      <c r="L454" s="60">
        <v>11.125</v>
      </c>
      <c r="M454" s="59">
        <f>IF(OR(L454="",L454="REL"),"",3.6*200/L454)</f>
        <v>64.719101123595507</v>
      </c>
      <c r="N454" s="60"/>
      <c r="O454" s="60"/>
      <c r="P454" s="59" t="str">
        <f>IF(OR(O454="",O454="REL"),"",3.6*200/O454)</f>
        <v/>
      </c>
      <c r="Q454" s="60"/>
      <c r="R454" s="60"/>
      <c r="S454" s="59" t="str">
        <f>IF(OR(R454="",R454="REL"),"",3.6*200/R454)</f>
        <v/>
      </c>
    </row>
    <row r="455" spans="1:19" x14ac:dyDescent="0.3">
      <c r="A455" s="60" t="s">
        <v>93</v>
      </c>
      <c r="B455" s="60">
        <v>2022</v>
      </c>
      <c r="C455" s="133">
        <v>44694</v>
      </c>
      <c r="D455" s="60" t="s">
        <v>72</v>
      </c>
      <c r="E455" s="60" t="s">
        <v>201</v>
      </c>
      <c r="F455" s="60">
        <v>3</v>
      </c>
      <c r="G455" s="60" t="s">
        <v>43</v>
      </c>
      <c r="H455" s="60" t="s">
        <v>44</v>
      </c>
      <c r="I455" s="60">
        <f>(C455-VLOOKUP(G455,Riders!$A$2:$C$2000,2,FALSE))/365</f>
        <v>29.482191780821918</v>
      </c>
      <c r="J455" s="60">
        <v>14</v>
      </c>
      <c r="K455" s="60">
        <v>2</v>
      </c>
      <c r="L455" s="60">
        <v>11.241</v>
      </c>
      <c r="M455" s="59">
        <f>IF(OR(L455="",L455="REL"),"",3.6*200/L455)</f>
        <v>64.051240992794234</v>
      </c>
      <c r="N455" s="60"/>
      <c r="O455" s="60"/>
      <c r="P455" s="59" t="str">
        <f>IF(OR(O455="",O455="REL"),"",3.6*200/O455)</f>
        <v/>
      </c>
      <c r="Q455" s="60"/>
      <c r="R455" s="60"/>
      <c r="S455" s="59" t="str">
        <f>IF(OR(R455="",R455="REL"),"",3.6*200/R455)</f>
        <v/>
      </c>
    </row>
    <row r="456" spans="1:19" x14ac:dyDescent="0.3">
      <c r="A456" s="60" t="s">
        <v>93</v>
      </c>
      <c r="B456" s="60">
        <v>2022</v>
      </c>
      <c r="C456" s="133">
        <v>44694</v>
      </c>
      <c r="D456" s="60" t="s">
        <v>72</v>
      </c>
      <c r="E456" s="60" t="s">
        <v>201</v>
      </c>
      <c r="F456" s="60">
        <v>4</v>
      </c>
      <c r="G456" s="60" t="s">
        <v>14</v>
      </c>
      <c r="H456" s="60" t="s">
        <v>15</v>
      </c>
      <c r="I456" s="60">
        <f>(C456-VLOOKUP(G456,Riders!$A$2:$C$2000,2,FALSE))/365</f>
        <v>22.361643835616437</v>
      </c>
      <c r="J456" s="60">
        <v>5</v>
      </c>
      <c r="K456" s="60">
        <v>1</v>
      </c>
      <c r="L456" s="60">
        <v>11.291</v>
      </c>
      <c r="M456" s="59">
        <f>IF(OR(L456="",L456="REL"),"",3.6*200/L456)</f>
        <v>63.767602515277652</v>
      </c>
      <c r="N456" s="60"/>
      <c r="O456" s="60"/>
      <c r="P456" s="59" t="str">
        <f>IF(OR(O456="",O456="REL"),"",3.6*200/O456)</f>
        <v/>
      </c>
      <c r="Q456" s="60"/>
      <c r="R456" s="60"/>
      <c r="S456" s="59" t="str">
        <f>IF(OR(R456="",R456="REL"),"",3.6*200/R456)</f>
        <v/>
      </c>
    </row>
    <row r="457" spans="1:19" x14ac:dyDescent="0.3">
      <c r="A457" s="60" t="s">
        <v>93</v>
      </c>
      <c r="B457" s="60">
        <v>2022</v>
      </c>
      <c r="C457" s="133">
        <v>44694</v>
      </c>
      <c r="D457" s="60" t="s">
        <v>72</v>
      </c>
      <c r="E457" s="60" t="s">
        <v>201</v>
      </c>
      <c r="F457" s="60">
        <v>4</v>
      </c>
      <c r="G457" s="60" t="s">
        <v>96</v>
      </c>
      <c r="H457" s="60" t="s">
        <v>40</v>
      </c>
      <c r="I457" s="60">
        <f>(C457-VLOOKUP(G457,Riders!$A$2:$C$2000,2,FALSE))/365</f>
        <v>28.334246575342465</v>
      </c>
      <c r="J457" s="60">
        <v>13</v>
      </c>
      <c r="K457" s="60">
        <v>2</v>
      </c>
      <c r="L457" s="60">
        <v>11.294</v>
      </c>
      <c r="M457" s="59">
        <f>IF(OR(L457="",L457="REL"),"",3.6*200/L457)</f>
        <v>63.75066406941739</v>
      </c>
      <c r="N457" s="60"/>
      <c r="O457" s="60"/>
      <c r="P457" s="59" t="str">
        <f>IF(OR(O457="",O457="REL"),"",3.6*200/O457)</f>
        <v/>
      </c>
      <c r="Q457" s="60"/>
      <c r="R457" s="60"/>
      <c r="S457" s="59" t="str">
        <f>IF(OR(R457="",R457="REL"),"",3.6*200/R457)</f>
        <v/>
      </c>
    </row>
    <row r="458" spans="1:19" x14ac:dyDescent="0.3">
      <c r="A458" s="60" t="s">
        <v>93</v>
      </c>
      <c r="B458" s="60">
        <v>2022</v>
      </c>
      <c r="C458" s="133">
        <v>44694</v>
      </c>
      <c r="D458" s="60" t="s">
        <v>72</v>
      </c>
      <c r="E458" s="60" t="s">
        <v>201</v>
      </c>
      <c r="F458" s="60">
        <v>5</v>
      </c>
      <c r="G458" s="60" t="s">
        <v>20</v>
      </c>
      <c r="H458" s="60" t="s">
        <v>21</v>
      </c>
      <c r="I458" s="60">
        <f>(C458-VLOOKUP(G458,Riders!$A$2:$C$2000,2,FALSE))/365</f>
        <v>26.769863013698629</v>
      </c>
      <c r="J458" s="60">
        <v>3</v>
      </c>
      <c r="K458" s="60">
        <v>1</v>
      </c>
      <c r="L458" s="60">
        <v>11.074</v>
      </c>
      <c r="M458" s="59">
        <f>IF(OR(L458="",L458="REL"),"",3.6*200/L458)</f>
        <v>65.017157305400033</v>
      </c>
      <c r="N458" s="60"/>
      <c r="O458" s="60"/>
      <c r="P458" s="59" t="str">
        <f>IF(OR(O458="",O458="REL"),"",3.6*200/O458)</f>
        <v/>
      </c>
      <c r="Q458" s="60"/>
      <c r="R458" s="60"/>
      <c r="S458" s="59" t="str">
        <f>IF(OR(R458="",R458="REL"),"",3.6*200/R458)</f>
        <v/>
      </c>
    </row>
    <row r="459" spans="1:19" x14ac:dyDescent="0.3">
      <c r="A459" s="60" t="s">
        <v>93</v>
      </c>
      <c r="B459" s="60">
        <v>2022</v>
      </c>
      <c r="C459" s="133">
        <v>44694</v>
      </c>
      <c r="D459" s="60" t="s">
        <v>72</v>
      </c>
      <c r="E459" s="60" t="s">
        <v>201</v>
      </c>
      <c r="F459" s="60">
        <v>5</v>
      </c>
      <c r="G459" s="60" t="s">
        <v>52</v>
      </c>
      <c r="H459" s="60" t="s">
        <v>53</v>
      </c>
      <c r="I459" s="60">
        <f>(C459-VLOOKUP(G459,Riders!$A$2:$C$2000,2,FALSE))/365</f>
        <v>25.175342465753424</v>
      </c>
      <c r="J459" s="60">
        <v>12</v>
      </c>
      <c r="K459" s="60">
        <v>2</v>
      </c>
      <c r="L459" s="60">
        <v>11.148999999999999</v>
      </c>
      <c r="M459" s="59">
        <f>IF(OR(L459="",L459="REL"),"",3.6*200/L459)</f>
        <v>64.579782940174013</v>
      </c>
      <c r="N459" s="60"/>
      <c r="O459" s="60"/>
      <c r="P459" s="59" t="str">
        <f>IF(OR(O459="",O459="REL"),"",3.6*200/O459)</f>
        <v/>
      </c>
      <c r="Q459" s="60"/>
      <c r="R459" s="60"/>
      <c r="S459" s="59" t="str">
        <f>IF(OR(R459="",R459="REL"),"",3.6*200/R459)</f>
        <v/>
      </c>
    </row>
    <row r="460" spans="1:19" x14ac:dyDescent="0.3">
      <c r="A460" s="60" t="s">
        <v>93</v>
      </c>
      <c r="B460" s="60">
        <v>2022</v>
      </c>
      <c r="C460" s="133">
        <v>44694</v>
      </c>
      <c r="D460" s="60" t="s">
        <v>72</v>
      </c>
      <c r="E460" s="60" t="s">
        <v>201</v>
      </c>
      <c r="F460" s="60">
        <v>6</v>
      </c>
      <c r="G460" s="60" t="s">
        <v>39</v>
      </c>
      <c r="H460" s="60" t="s">
        <v>40</v>
      </c>
      <c r="I460" s="60">
        <f>(C460-VLOOKUP(G460,Riders!$A$2:$C$2000,2,FALSE))/365</f>
        <v>27.756164383561643</v>
      </c>
      <c r="J460" s="60">
        <v>8</v>
      </c>
      <c r="K460" s="60">
        <v>1</v>
      </c>
      <c r="L460" s="60">
        <v>11.516999999999999</v>
      </c>
      <c r="M460" s="59">
        <f>IF(OR(L460="",L460="REL"),"",3.6*200/L460)</f>
        <v>62.516280281323262</v>
      </c>
      <c r="N460" s="60"/>
      <c r="O460" s="60"/>
      <c r="P460" s="59" t="str">
        <f>IF(OR(O460="",O460="REL"),"",3.6*200/O460)</f>
        <v/>
      </c>
      <c r="Q460" s="60"/>
      <c r="R460" s="60"/>
      <c r="S460" s="59" t="str">
        <f>IF(OR(R460="",R460="REL"),"",3.6*200/R460)</f>
        <v/>
      </c>
    </row>
    <row r="461" spans="1:19" x14ac:dyDescent="0.3">
      <c r="A461" s="60" t="s">
        <v>93</v>
      </c>
      <c r="B461" s="60">
        <v>2022</v>
      </c>
      <c r="C461" s="133">
        <v>44694</v>
      </c>
      <c r="D461" s="60" t="s">
        <v>72</v>
      </c>
      <c r="E461" s="60" t="s">
        <v>201</v>
      </c>
      <c r="F461" s="60">
        <v>6</v>
      </c>
      <c r="G461" s="60" t="s">
        <v>94</v>
      </c>
      <c r="H461" s="60" t="s">
        <v>38</v>
      </c>
      <c r="I461" s="60">
        <f>(C461-VLOOKUP(G461,Riders!$A$2:$C$2000,2,FALSE))/365</f>
        <v>24.539726027397261</v>
      </c>
      <c r="J461" s="60">
        <v>9</v>
      </c>
      <c r="K461" s="60">
        <v>2</v>
      </c>
      <c r="L461" s="60">
        <v>11.708</v>
      </c>
      <c r="M461" s="59">
        <f>IF(OR(L461="",L461="REL"),"",3.6*200/L461)</f>
        <v>61.496412709258628</v>
      </c>
      <c r="N461" s="60"/>
      <c r="O461" s="60"/>
      <c r="P461" s="59" t="str">
        <f>IF(OR(O461="",O461="REL"),"",3.6*200/O461)</f>
        <v/>
      </c>
      <c r="Q461" s="60"/>
      <c r="R461" s="60"/>
      <c r="S461" s="59" t="str">
        <f>IF(OR(R461="",R461="REL"),"",3.6*200/R461)</f>
        <v/>
      </c>
    </row>
    <row r="462" spans="1:19" x14ac:dyDescent="0.3">
      <c r="A462" s="60" t="s">
        <v>93</v>
      </c>
      <c r="B462" s="60">
        <v>2022</v>
      </c>
      <c r="C462" s="133">
        <v>44694</v>
      </c>
      <c r="D462" s="60" t="s">
        <v>72</v>
      </c>
      <c r="E462" s="60" t="s">
        <v>201</v>
      </c>
      <c r="F462" s="60">
        <v>7</v>
      </c>
      <c r="G462" s="60" t="s">
        <v>73</v>
      </c>
      <c r="H462" s="60" t="s">
        <v>74</v>
      </c>
      <c r="I462" s="60">
        <f>(C462-VLOOKUP(G462,Riders!$A$2:$C$2000,2,FALSE))/365</f>
        <v>34.780821917808218</v>
      </c>
      <c r="J462" s="60">
        <v>6</v>
      </c>
      <c r="K462" s="60">
        <v>1</v>
      </c>
      <c r="L462" s="60">
        <v>11.103</v>
      </c>
      <c r="M462" s="59">
        <f>IF(OR(L462="",L462="REL"),"",3.6*200/L462)</f>
        <v>64.847338557146713</v>
      </c>
      <c r="N462" s="60"/>
      <c r="O462" s="60"/>
      <c r="P462" s="59" t="str">
        <f>IF(OR(O462="",O462="REL"),"",3.6*200/O462)</f>
        <v/>
      </c>
      <c r="Q462" s="60"/>
      <c r="R462" s="60"/>
      <c r="S462" s="59" t="str">
        <f>IF(OR(R462="",R462="REL"),"",3.6*200/R462)</f>
        <v/>
      </c>
    </row>
    <row r="463" spans="1:19" x14ac:dyDescent="0.3">
      <c r="A463" s="60" t="s">
        <v>93</v>
      </c>
      <c r="B463" s="60">
        <v>2022</v>
      </c>
      <c r="C463" s="133">
        <v>44694</v>
      </c>
      <c r="D463" s="60" t="s">
        <v>72</v>
      </c>
      <c r="E463" s="60" t="s">
        <v>201</v>
      </c>
      <c r="F463" s="60">
        <v>7</v>
      </c>
      <c r="G463" s="60" t="s">
        <v>95</v>
      </c>
      <c r="H463" s="60" t="s">
        <v>19</v>
      </c>
      <c r="I463" s="60">
        <f>(C463-VLOOKUP(G463,Riders!$A$2:$C$2000,2,FALSE))/365</f>
        <v>22.687671232876713</v>
      </c>
      <c r="J463" s="60">
        <v>11</v>
      </c>
      <c r="K463" s="60">
        <v>2</v>
      </c>
      <c r="L463" s="60">
        <v>11.193</v>
      </c>
      <c r="M463" s="59">
        <f>IF(OR(L463="",L463="REL"),"",3.6*200/L463)</f>
        <v>64.325917984454577</v>
      </c>
      <c r="N463" s="60"/>
      <c r="O463" s="60"/>
      <c r="P463" s="59" t="str">
        <f>IF(OR(O463="",O463="REL"),"",3.6*200/O463)</f>
        <v/>
      </c>
      <c r="Q463" s="60"/>
      <c r="R463" s="60"/>
      <c r="S463" s="59" t="str">
        <f>IF(OR(R463="",R463="REL"),"",3.6*200/R463)</f>
        <v/>
      </c>
    </row>
    <row r="464" spans="1:19" x14ac:dyDescent="0.3">
      <c r="A464" s="60" t="s">
        <v>93</v>
      </c>
      <c r="B464" s="60">
        <v>2022</v>
      </c>
      <c r="C464" s="133">
        <v>44694</v>
      </c>
      <c r="D464" s="60" t="s">
        <v>72</v>
      </c>
      <c r="E464" s="60" t="s">
        <v>201</v>
      </c>
      <c r="F464" s="60">
        <v>8</v>
      </c>
      <c r="G464" s="60" t="s">
        <v>75</v>
      </c>
      <c r="H464" s="60" t="s">
        <v>38</v>
      </c>
      <c r="I464" s="60">
        <f>(C464-VLOOKUP(G464,Riders!$A$2:$C$2000,2,FALSE))/365</f>
        <v>23.17808219178082</v>
      </c>
      <c r="J464" s="60">
        <v>7</v>
      </c>
      <c r="K464" s="60">
        <v>1</v>
      </c>
      <c r="L464" s="60">
        <v>11.269</v>
      </c>
      <c r="M464" s="59">
        <f>IF(OR(L464="",L464="REL"),"",3.6*200/L464)</f>
        <v>63.892093353447507</v>
      </c>
      <c r="N464" s="60"/>
      <c r="O464" s="60"/>
      <c r="P464" s="59" t="str">
        <f>IF(OR(O464="",O464="REL"),"",3.6*200/O464)</f>
        <v/>
      </c>
      <c r="Q464" s="60"/>
      <c r="R464" s="60"/>
      <c r="S464" s="59" t="str">
        <f>IF(OR(R464="",R464="REL"),"",3.6*200/R464)</f>
        <v/>
      </c>
    </row>
    <row r="465" spans="1:19" x14ac:dyDescent="0.3">
      <c r="A465" s="60" t="s">
        <v>93</v>
      </c>
      <c r="B465" s="60">
        <v>2022</v>
      </c>
      <c r="C465" s="133">
        <v>44694</v>
      </c>
      <c r="D465" s="60" t="s">
        <v>72</v>
      </c>
      <c r="E465" s="60" t="s">
        <v>201</v>
      </c>
      <c r="F465" s="60">
        <v>8</v>
      </c>
      <c r="G465" s="60" t="s">
        <v>18</v>
      </c>
      <c r="H465" s="60" t="s">
        <v>19</v>
      </c>
      <c r="I465" s="60">
        <f>(C465-VLOOKUP(G465,Riders!$A$2:$C$2000,2,FALSE))/365</f>
        <v>23.972602739726028</v>
      </c>
      <c r="J465" s="60">
        <v>10</v>
      </c>
      <c r="K465" s="60">
        <v>2</v>
      </c>
      <c r="L465" s="60">
        <v>11.323</v>
      </c>
      <c r="M465" s="59">
        <f>IF(OR(L465="",L465="REL"),"",3.6*200/L465)</f>
        <v>63.587388501280579</v>
      </c>
      <c r="N465" s="60"/>
      <c r="O465" s="60"/>
      <c r="P465" s="59" t="str">
        <f>IF(OR(O465="",O465="REL"),"",3.6*200/O465)</f>
        <v/>
      </c>
      <c r="Q465" s="60"/>
      <c r="R465" s="60"/>
      <c r="S465" s="59" t="str">
        <f>IF(OR(R465="",R465="REL"),"",3.6*200/R465)</f>
        <v/>
      </c>
    </row>
    <row r="466" spans="1:19" x14ac:dyDescent="0.3">
      <c r="A466" s="30" t="s">
        <v>93</v>
      </c>
      <c r="B466" s="30">
        <v>2022</v>
      </c>
      <c r="C466" s="132">
        <v>44694</v>
      </c>
      <c r="D466" s="30" t="s">
        <v>72</v>
      </c>
      <c r="E466" s="30" t="s">
        <v>202</v>
      </c>
      <c r="F466" s="30">
        <v>1</v>
      </c>
      <c r="G466" s="30" t="s">
        <v>33</v>
      </c>
      <c r="H466" s="30" t="s">
        <v>27</v>
      </c>
      <c r="I466" s="30">
        <f>(C466-VLOOKUP(G466,Riders!$A$2:$C$2000,2,FALSE))/365</f>
        <v>28.479452054794521</v>
      </c>
      <c r="J466" s="30">
        <v>2</v>
      </c>
      <c r="K466" s="30">
        <v>2</v>
      </c>
      <c r="L466" s="30">
        <v>11.433</v>
      </c>
      <c r="M466" s="59">
        <f>IF(OR(L466="",L466="REL"),"",3.6*200/L466)</f>
        <v>62.97559695617948</v>
      </c>
      <c r="N466" s="30">
        <v>1</v>
      </c>
      <c r="O466" s="30">
        <v>10.971</v>
      </c>
      <c r="P466" s="59">
        <f>IF(OR(O466="",O466="REL"),"",3.6*200/O466)</f>
        <v>65.627563576702215</v>
      </c>
      <c r="Q466" s="30">
        <v>1</v>
      </c>
      <c r="R466" s="30">
        <v>11.052</v>
      </c>
      <c r="S466" s="59">
        <f>IF(OR(R466="",R466="REL"),"",3.6*200/R466)</f>
        <v>65.146579804560261</v>
      </c>
    </row>
    <row r="467" spans="1:19" x14ac:dyDescent="0.3">
      <c r="A467" s="30" t="s">
        <v>93</v>
      </c>
      <c r="B467" s="30">
        <v>2022</v>
      </c>
      <c r="C467" s="132">
        <v>44694</v>
      </c>
      <c r="D467" s="30" t="s">
        <v>72</v>
      </c>
      <c r="E467" s="30" t="s">
        <v>202</v>
      </c>
      <c r="F467" s="30">
        <v>1</v>
      </c>
      <c r="G467" s="30" t="s">
        <v>75</v>
      </c>
      <c r="H467" s="30" t="s">
        <v>38</v>
      </c>
      <c r="I467" s="30">
        <f>(C467-VLOOKUP(G467,Riders!$A$2:$C$2000,2,FALSE))/365</f>
        <v>23.17808219178082</v>
      </c>
      <c r="J467" s="30">
        <v>7</v>
      </c>
      <c r="K467" s="30">
        <v>1</v>
      </c>
      <c r="L467" s="30">
        <v>11.42</v>
      </c>
      <c r="M467" s="59">
        <f>IF(OR(L467="",L467="REL"),"",3.6*200/L467)</f>
        <v>63.047285464098074</v>
      </c>
      <c r="N467" s="30">
        <v>2</v>
      </c>
      <c r="O467" s="30">
        <v>11.696999999999999</v>
      </c>
      <c r="P467" s="59">
        <f>IF(OR(O467="",O467="REL"),"",3.6*200/O467)</f>
        <v>61.5542446781226</v>
      </c>
      <c r="Q467" s="30">
        <v>2</v>
      </c>
      <c r="R467" s="30">
        <v>11.41</v>
      </c>
      <c r="S467" s="59">
        <f>IF(OR(R467="",R467="REL"),"",3.6*200/R467)</f>
        <v>63.102541630148991</v>
      </c>
    </row>
    <row r="468" spans="1:19" x14ac:dyDescent="0.3">
      <c r="A468" s="30" t="s">
        <v>93</v>
      </c>
      <c r="B468" s="30">
        <v>2022</v>
      </c>
      <c r="C468" s="132">
        <v>44694</v>
      </c>
      <c r="D468" s="30" t="s">
        <v>72</v>
      </c>
      <c r="E468" s="30" t="s">
        <v>202</v>
      </c>
      <c r="F468" s="30">
        <v>2</v>
      </c>
      <c r="G468" s="30" t="s">
        <v>23</v>
      </c>
      <c r="H468" s="30" t="s">
        <v>15</v>
      </c>
      <c r="I468" s="30">
        <f>(C468-VLOOKUP(G468,Riders!$A$2:$C$2000,2,FALSE))/365</f>
        <v>24.668493150684931</v>
      </c>
      <c r="J468" s="30">
        <v>1</v>
      </c>
      <c r="K468" s="30">
        <v>1</v>
      </c>
      <c r="L468" s="30">
        <v>11.151</v>
      </c>
      <c r="M468" s="59">
        <f>IF(OR(L468="",L468="REL"),"",3.6*200/L468)</f>
        <v>64.568200161420506</v>
      </c>
      <c r="N468" s="30">
        <v>1</v>
      </c>
      <c r="O468" s="30">
        <v>11.196</v>
      </c>
      <c r="P468" s="59">
        <f>IF(OR(O468="",O468="REL"),"",3.6*200/O468)</f>
        <v>64.308681672025727</v>
      </c>
      <c r="Q468" s="30"/>
      <c r="R468" s="30"/>
      <c r="S468" s="59" t="str">
        <f>IF(OR(R468="",R468="REL"),"",3.6*200/R468)</f>
        <v/>
      </c>
    </row>
    <row r="469" spans="1:19" x14ac:dyDescent="0.3">
      <c r="A469" s="30" t="s">
        <v>93</v>
      </c>
      <c r="B469" s="30">
        <v>2022</v>
      </c>
      <c r="C469" s="132">
        <v>44694</v>
      </c>
      <c r="D469" s="30" t="s">
        <v>72</v>
      </c>
      <c r="E469" s="30" t="s">
        <v>202</v>
      </c>
      <c r="F469" s="30">
        <v>2</v>
      </c>
      <c r="G469" s="30" t="s">
        <v>73</v>
      </c>
      <c r="H469" s="30" t="s">
        <v>74</v>
      </c>
      <c r="I469" s="30">
        <f>(C469-VLOOKUP(G469,Riders!$A$2:$C$2000,2,FALSE))/365</f>
        <v>34.780821917808218</v>
      </c>
      <c r="J469" s="30">
        <v>6</v>
      </c>
      <c r="K469" s="30">
        <v>2</v>
      </c>
      <c r="L469" s="30">
        <v>11.157999999999999</v>
      </c>
      <c r="M469" s="59">
        <f>IF(OR(L469="",L469="REL"),"",3.6*200/L469)</f>
        <v>64.527693134970434</v>
      </c>
      <c r="N469" s="30">
        <v>2</v>
      </c>
      <c r="O469" s="30">
        <v>11.263999999999999</v>
      </c>
      <c r="P469" s="59">
        <f>IF(OR(O469="",O469="REL"),"",3.6*200/O469)</f>
        <v>63.920454545454547</v>
      </c>
      <c r="Q469" s="30"/>
      <c r="R469" s="30"/>
      <c r="S469" s="59" t="str">
        <f>IF(OR(R469="",R469="REL"),"",3.6*200/R469)</f>
        <v/>
      </c>
    </row>
    <row r="470" spans="1:19" x14ac:dyDescent="0.3">
      <c r="A470" s="30" t="s">
        <v>93</v>
      </c>
      <c r="B470" s="30">
        <v>2022</v>
      </c>
      <c r="C470" s="132">
        <v>44694</v>
      </c>
      <c r="D470" s="30" t="s">
        <v>72</v>
      </c>
      <c r="E470" s="30" t="s">
        <v>202</v>
      </c>
      <c r="F470" s="30">
        <v>3</v>
      </c>
      <c r="G470" s="30" t="s">
        <v>26</v>
      </c>
      <c r="H470" s="30" t="s">
        <v>27</v>
      </c>
      <c r="I470" s="30">
        <f>(C470-VLOOKUP(G470,Riders!$A$2:$C$2000,2,FALSE))/365</f>
        <v>23.975342465753425</v>
      </c>
      <c r="J470" s="30">
        <v>4</v>
      </c>
      <c r="K470" s="30">
        <v>2</v>
      </c>
      <c r="L470" s="30">
        <v>11.222000000000001</v>
      </c>
      <c r="M470" s="59">
        <f>IF(OR(L470="",L470="REL"),"",3.6*200/L470)</f>
        <v>64.159686330422375</v>
      </c>
      <c r="N470" s="30">
        <v>1</v>
      </c>
      <c r="O470" s="30">
        <v>11.417</v>
      </c>
      <c r="P470" s="59">
        <f>IF(OR(O470="",O470="REL"),"",3.6*200/O470)</f>
        <v>63.063852150302182</v>
      </c>
      <c r="Q470" s="30">
        <v>1</v>
      </c>
      <c r="R470" s="30">
        <v>11.31</v>
      </c>
      <c r="S470" s="59">
        <f>IF(OR(R470="",R470="REL"),"",3.6*200/R470)</f>
        <v>63.660477453580896</v>
      </c>
    </row>
    <row r="471" spans="1:19" x14ac:dyDescent="0.3">
      <c r="A471" s="30" t="s">
        <v>93</v>
      </c>
      <c r="B471" s="30">
        <v>2022</v>
      </c>
      <c r="C471" s="132">
        <v>44694</v>
      </c>
      <c r="D471" s="30" t="s">
        <v>72</v>
      </c>
      <c r="E471" s="30" t="s">
        <v>202</v>
      </c>
      <c r="F471" s="30">
        <v>3</v>
      </c>
      <c r="G471" s="30" t="s">
        <v>39</v>
      </c>
      <c r="H471" s="30" t="s">
        <v>40</v>
      </c>
      <c r="I471" s="30">
        <f>(C471-VLOOKUP(G471,Riders!$A$2:$C$2000,2,FALSE))/365</f>
        <v>27.756164383561643</v>
      </c>
      <c r="J471" s="30">
        <v>8</v>
      </c>
      <c r="K471" s="30">
        <v>1</v>
      </c>
      <c r="L471" s="30">
        <v>11.204000000000001</v>
      </c>
      <c r="M471" s="59">
        <f>IF(OR(L471="",L471="REL"),"",3.6*200/L471)</f>
        <v>64.262763298821852</v>
      </c>
      <c r="N471" s="30">
        <v>2</v>
      </c>
      <c r="O471" s="30">
        <v>12.882</v>
      </c>
      <c r="P471" s="59">
        <f>IF(OR(O471="",O471="REL"),"",3.6*200/O471)</f>
        <v>55.891942244993018</v>
      </c>
      <c r="Q471" s="30">
        <v>2</v>
      </c>
      <c r="R471" s="30">
        <v>12.175000000000001</v>
      </c>
      <c r="S471" s="59">
        <f>IF(OR(R471="",R471="REL"),"",3.6*200/R471)</f>
        <v>59.137577002053384</v>
      </c>
    </row>
    <row r="472" spans="1:19" x14ac:dyDescent="0.3">
      <c r="A472" s="30" t="s">
        <v>93</v>
      </c>
      <c r="B472" s="30">
        <v>2022</v>
      </c>
      <c r="C472" s="132">
        <v>44694</v>
      </c>
      <c r="D472" s="30" t="s">
        <v>72</v>
      </c>
      <c r="E472" s="30" t="s">
        <v>202</v>
      </c>
      <c r="F472" s="30">
        <v>4</v>
      </c>
      <c r="G472" s="30" t="s">
        <v>20</v>
      </c>
      <c r="H472" s="30" t="s">
        <v>21</v>
      </c>
      <c r="I472" s="30">
        <f>(C472-VLOOKUP(G472,Riders!$A$2:$C$2000,2,FALSE))/365</f>
        <v>26.769863013698629</v>
      </c>
      <c r="J472" s="30">
        <v>3</v>
      </c>
      <c r="K472" s="30">
        <v>1</v>
      </c>
      <c r="L472" s="30">
        <v>11.162000000000001</v>
      </c>
      <c r="M472" s="59">
        <f>IF(OR(L472="",L472="REL"),"",3.6*200/L472)</f>
        <v>64.504569073642713</v>
      </c>
      <c r="N472" s="30">
        <v>1</v>
      </c>
      <c r="O472" s="30">
        <v>11.105</v>
      </c>
      <c r="P472" s="59">
        <f>IF(OR(O472="",O472="REL"),"",3.6*200/O472)</f>
        <v>64.835659612787026</v>
      </c>
      <c r="Q472" s="30"/>
      <c r="R472" s="30"/>
      <c r="S472" s="59" t="str">
        <f>IF(OR(R472="",R472="REL"),"",3.6*200/R472)</f>
        <v/>
      </c>
    </row>
    <row r="473" spans="1:19" x14ac:dyDescent="0.3">
      <c r="A473" s="30" t="s">
        <v>93</v>
      </c>
      <c r="B473" s="30">
        <v>2022</v>
      </c>
      <c r="C473" s="132">
        <v>44694</v>
      </c>
      <c r="D473" s="30" t="s">
        <v>72</v>
      </c>
      <c r="E473" s="30" t="s">
        <v>202</v>
      </c>
      <c r="F473" s="30">
        <v>4</v>
      </c>
      <c r="G473" s="30" t="s">
        <v>14</v>
      </c>
      <c r="H473" s="30" t="s">
        <v>15</v>
      </c>
      <c r="I473" s="30">
        <f>(C473-VLOOKUP(G473,Riders!$A$2:$C$2000,2,FALSE))/365</f>
        <v>22.361643835616437</v>
      </c>
      <c r="J473" s="30">
        <v>5</v>
      </c>
      <c r="K473" s="30">
        <v>2</v>
      </c>
      <c r="L473" s="30">
        <v>11.183000000000002</v>
      </c>
      <c r="M473" s="59">
        <f>IF(OR(L473="",L473="REL"),"",3.6*200/L473)</f>
        <v>64.383439148707851</v>
      </c>
      <c r="N473" s="30">
        <v>2</v>
      </c>
      <c r="O473" s="30">
        <v>11.172000000000001</v>
      </c>
      <c r="P473" s="59">
        <f>IF(OR(O473="",O473="REL"),"",3.6*200/O473)</f>
        <v>64.446831364124591</v>
      </c>
      <c r="Q473" s="30"/>
      <c r="R473" s="30"/>
      <c r="S473" s="59" t="str">
        <f>IF(OR(R473="",R473="REL"),"",3.6*200/R473)</f>
        <v/>
      </c>
    </row>
    <row r="474" spans="1:19" x14ac:dyDescent="0.3">
      <c r="A474" s="30" t="s">
        <v>93</v>
      </c>
      <c r="B474" s="30">
        <v>2022</v>
      </c>
      <c r="C474" s="132">
        <v>44694</v>
      </c>
      <c r="D474" s="30" t="s">
        <v>72</v>
      </c>
      <c r="E474" s="30" t="s">
        <v>203</v>
      </c>
      <c r="F474" s="30">
        <v>1</v>
      </c>
      <c r="G474" s="30" t="s">
        <v>33</v>
      </c>
      <c r="H474" s="30" t="s">
        <v>27</v>
      </c>
      <c r="I474" s="30">
        <f>(C474-VLOOKUP(G474,Riders!$A$2:$C$2000,2,FALSE))/365</f>
        <v>28.479452054794521</v>
      </c>
      <c r="J474" s="30">
        <v>2</v>
      </c>
      <c r="K474" s="30">
        <v>1</v>
      </c>
      <c r="L474" s="30">
        <v>10.909000000000001</v>
      </c>
      <c r="M474" s="59">
        <f>IF(OR(L474="",L474="REL"),"",3.6*200/L474)</f>
        <v>66.000550004583374</v>
      </c>
      <c r="N474" s="30">
        <v>1</v>
      </c>
      <c r="O474" s="30">
        <v>10.984</v>
      </c>
      <c r="P474" s="59">
        <f>IF(OR(O474="",O474="REL"),"",3.6*200/O474)</f>
        <v>65.549890750182087</v>
      </c>
      <c r="Q474" s="30"/>
      <c r="R474" s="30"/>
      <c r="S474" s="59" t="str">
        <f>IF(OR(R474="",R474="REL"),"",3.6*200/R474)</f>
        <v/>
      </c>
    </row>
    <row r="475" spans="1:19" x14ac:dyDescent="0.3">
      <c r="A475" s="30" t="s">
        <v>93</v>
      </c>
      <c r="B475" s="30">
        <v>2022</v>
      </c>
      <c r="C475" s="132">
        <v>44694</v>
      </c>
      <c r="D475" s="30" t="s">
        <v>72</v>
      </c>
      <c r="E475" s="30" t="s">
        <v>203</v>
      </c>
      <c r="F475" s="30">
        <v>1</v>
      </c>
      <c r="G475" s="30" t="s">
        <v>20</v>
      </c>
      <c r="H475" s="30" t="s">
        <v>21</v>
      </c>
      <c r="I475" s="30">
        <f>(C475-VLOOKUP(G475,Riders!$A$2:$C$2000,2,FALSE))/365</f>
        <v>26.769863013698629</v>
      </c>
      <c r="J475" s="30">
        <v>3</v>
      </c>
      <c r="K475" s="30">
        <v>2</v>
      </c>
      <c r="L475" s="30">
        <v>11.168000000000001</v>
      </c>
      <c r="M475" s="59">
        <f>IF(OR(L475="",L475="REL"),"",3.6*200/L475)</f>
        <v>64.469914040114602</v>
      </c>
      <c r="N475" s="30">
        <v>2</v>
      </c>
      <c r="O475" s="30">
        <v>11.071999999999999</v>
      </c>
      <c r="P475" s="59">
        <f>IF(OR(O475="",O475="REL"),"",3.6*200/O475)</f>
        <v>65.028901734104053</v>
      </c>
      <c r="Q475" s="30"/>
      <c r="R475" s="30"/>
      <c r="S475" s="59" t="str">
        <f>IF(OR(R475="",R475="REL"),"",3.6*200/R475)</f>
        <v/>
      </c>
    </row>
    <row r="476" spans="1:19" x14ac:dyDescent="0.3">
      <c r="A476" s="30" t="s">
        <v>93</v>
      </c>
      <c r="B476" s="30">
        <v>2022</v>
      </c>
      <c r="C476" s="132">
        <v>44694</v>
      </c>
      <c r="D476" s="30" t="s">
        <v>72</v>
      </c>
      <c r="E476" s="30" t="s">
        <v>203</v>
      </c>
      <c r="F476" s="30">
        <v>2</v>
      </c>
      <c r="G476" s="30" t="s">
        <v>23</v>
      </c>
      <c r="H476" s="30" t="s">
        <v>15</v>
      </c>
      <c r="I476" s="30">
        <f>(C476-VLOOKUP(G476,Riders!$A$2:$C$2000,2,FALSE))/365</f>
        <v>24.668493150684931</v>
      </c>
      <c r="J476" s="30">
        <v>1</v>
      </c>
      <c r="K476" s="30">
        <v>1</v>
      </c>
      <c r="L476" s="30">
        <v>11.186999999999999</v>
      </c>
      <c r="M476" s="59">
        <f>IF(OR(L476="",L476="REL"),"",3.6*200/L476)</f>
        <v>64.360418342719228</v>
      </c>
      <c r="N476" s="30">
        <v>1</v>
      </c>
      <c r="O476" s="30">
        <v>10.974</v>
      </c>
      <c r="P476" s="59">
        <f>IF(OR(O476="",O476="REL"),"",3.6*200/O476)</f>
        <v>65.609622744669224</v>
      </c>
      <c r="Q476" s="30"/>
      <c r="R476" s="30"/>
      <c r="S476" s="59" t="str">
        <f>IF(OR(R476="",R476="REL"),"",3.6*200/R476)</f>
        <v/>
      </c>
    </row>
    <row r="477" spans="1:19" x14ac:dyDescent="0.3">
      <c r="A477" s="30" t="s">
        <v>93</v>
      </c>
      <c r="B477" s="30">
        <v>2022</v>
      </c>
      <c r="C477" s="132">
        <v>44694</v>
      </c>
      <c r="D477" s="30" t="s">
        <v>72</v>
      </c>
      <c r="E477" s="30" t="s">
        <v>203</v>
      </c>
      <c r="F477" s="30">
        <v>2</v>
      </c>
      <c r="G477" s="30" t="s">
        <v>26</v>
      </c>
      <c r="H477" s="30" t="s">
        <v>27</v>
      </c>
      <c r="I477" s="30">
        <f>(C477-VLOOKUP(G477,Riders!$A$2:$C$2000,2,FALSE))/365</f>
        <v>23.975342465753425</v>
      </c>
      <c r="J477" s="30">
        <v>4</v>
      </c>
      <c r="K477" s="30">
        <v>2</v>
      </c>
      <c r="L477" s="30">
        <v>11.261999999999999</v>
      </c>
      <c r="M477" s="59">
        <f>IF(OR(L477="",L477="REL"),"",3.6*200/L477)</f>
        <v>63.931806073521585</v>
      </c>
      <c r="N477" s="30">
        <v>2</v>
      </c>
      <c r="O477" s="30">
        <v>11.077</v>
      </c>
      <c r="P477" s="59">
        <f>IF(OR(O477="",O477="REL"),"",3.6*200/O477)</f>
        <v>64.999548614245739</v>
      </c>
      <c r="Q477" s="30"/>
      <c r="R477" s="30"/>
      <c r="S477" s="59" t="str">
        <f>IF(OR(R477="",R477="REL"),"",3.6*200/R477)</f>
        <v/>
      </c>
    </row>
    <row r="478" spans="1:19" x14ac:dyDescent="0.3">
      <c r="A478" s="30" t="s">
        <v>93</v>
      </c>
      <c r="B478" s="30">
        <v>2022</v>
      </c>
      <c r="C478" s="132">
        <v>44694</v>
      </c>
      <c r="D478" s="30" t="s">
        <v>72</v>
      </c>
      <c r="E478" s="30" t="s">
        <v>204</v>
      </c>
      <c r="F478" s="30" t="s">
        <v>205</v>
      </c>
      <c r="G478" s="30" t="s">
        <v>23</v>
      </c>
      <c r="H478" s="30" t="s">
        <v>15</v>
      </c>
      <c r="I478" s="30">
        <f>(C478-VLOOKUP(G478,Riders!$A$2:$C$2000,2,FALSE))/365</f>
        <v>24.668493150684931</v>
      </c>
      <c r="J478" s="30">
        <v>1</v>
      </c>
      <c r="K478" s="30">
        <v>1</v>
      </c>
      <c r="L478" s="30">
        <v>11.021000000000001</v>
      </c>
      <c r="M478" s="59">
        <f>IF(OR(L478="",L478="REL"),"",3.6*200/L478)</f>
        <v>65.329824879774975</v>
      </c>
      <c r="N478" s="30">
        <v>1</v>
      </c>
      <c r="O478" s="30">
        <v>11.132</v>
      </c>
      <c r="P478" s="59">
        <f>IF(OR(O478="",O478="REL"),"",3.6*200/O478)</f>
        <v>64.678404599353215</v>
      </c>
      <c r="Q478" s="30"/>
      <c r="R478" s="30"/>
      <c r="S478" s="59" t="str">
        <f>IF(OR(R478="",R478="REL"),"",3.6*200/R478)</f>
        <v/>
      </c>
    </row>
    <row r="479" spans="1:19" x14ac:dyDescent="0.3">
      <c r="A479" s="30" t="s">
        <v>93</v>
      </c>
      <c r="B479" s="30">
        <v>2022</v>
      </c>
      <c r="C479" s="132">
        <v>44694</v>
      </c>
      <c r="D479" s="30" t="s">
        <v>72</v>
      </c>
      <c r="E479" s="30" t="s">
        <v>204</v>
      </c>
      <c r="F479" s="30" t="s">
        <v>205</v>
      </c>
      <c r="G479" s="30" t="s">
        <v>33</v>
      </c>
      <c r="H479" s="30" t="s">
        <v>27</v>
      </c>
      <c r="I479" s="30">
        <f>(C479-VLOOKUP(G479,Riders!$A$2:$C$2000,2,FALSE))/365</f>
        <v>28.479452054794521</v>
      </c>
      <c r="J479" s="30">
        <v>2</v>
      </c>
      <c r="K479" s="30">
        <v>2</v>
      </c>
      <c r="L479" s="30">
        <v>11.040000000000001</v>
      </c>
      <c r="M479" s="59">
        <f>IF(OR(L479="",L479="REL"),"",3.6*200/L479)</f>
        <v>65.217391304347814</v>
      </c>
      <c r="N479" s="30">
        <v>2</v>
      </c>
      <c r="O479" s="30">
        <v>11.139999999999999</v>
      </c>
      <c r="P479" s="59">
        <f>IF(OR(O479="",O479="REL"),"",3.6*200/O479)</f>
        <v>64.631956912028727</v>
      </c>
      <c r="Q479" s="30"/>
      <c r="R479" s="30"/>
      <c r="S479" s="59" t="str">
        <f>IF(OR(R479="",R479="REL"),"",3.6*200/R479)</f>
        <v/>
      </c>
    </row>
    <row r="480" spans="1:19" x14ac:dyDescent="0.3">
      <c r="A480" s="30" t="s">
        <v>93</v>
      </c>
      <c r="B480" s="30">
        <v>2022</v>
      </c>
      <c r="C480" s="132">
        <v>44694</v>
      </c>
      <c r="D480" s="30" t="s">
        <v>72</v>
      </c>
      <c r="E480" s="30" t="s">
        <v>204</v>
      </c>
      <c r="F480" s="30" t="s">
        <v>206</v>
      </c>
      <c r="G480" s="30" t="s">
        <v>20</v>
      </c>
      <c r="H480" s="30" t="s">
        <v>21</v>
      </c>
      <c r="I480" s="30">
        <f>(C480-VLOOKUP(G480,Riders!$A$2:$C$2000,2,FALSE))/365</f>
        <v>26.769863013698629</v>
      </c>
      <c r="J480" s="30">
        <v>3</v>
      </c>
      <c r="K480" s="30">
        <v>1</v>
      </c>
      <c r="L480" s="30">
        <v>11.084</v>
      </c>
      <c r="M480" s="59">
        <f>IF(OR(L480="",L480="REL"),"",3.6*200/L480)</f>
        <v>64.958498736918088</v>
      </c>
      <c r="N480" s="30">
        <v>1</v>
      </c>
      <c r="O480" s="30">
        <v>11.137</v>
      </c>
      <c r="P480" s="59">
        <f>IF(OR(O480="",O480="REL"),"",3.6*200/O480)</f>
        <v>64.649366974948364</v>
      </c>
      <c r="Q480" s="30"/>
      <c r="R480" s="30"/>
      <c r="S480" s="59" t="str">
        <f>IF(OR(R480="",R480="REL"),"",3.6*200/R480)</f>
        <v/>
      </c>
    </row>
    <row r="481" spans="1:19" x14ac:dyDescent="0.3">
      <c r="A481" s="30" t="s">
        <v>93</v>
      </c>
      <c r="B481" s="30">
        <v>2022</v>
      </c>
      <c r="C481" s="132">
        <v>44694</v>
      </c>
      <c r="D481" s="30" t="s">
        <v>72</v>
      </c>
      <c r="E481" s="30" t="s">
        <v>204</v>
      </c>
      <c r="F481" s="30" t="s">
        <v>206</v>
      </c>
      <c r="G481" s="30" t="s">
        <v>26</v>
      </c>
      <c r="H481" s="30" t="s">
        <v>27</v>
      </c>
      <c r="I481" s="30">
        <f>(C481-VLOOKUP(G481,Riders!$A$2:$C$2000,2,FALSE))/365</f>
        <v>23.975342465753425</v>
      </c>
      <c r="J481" s="30">
        <v>4</v>
      </c>
      <c r="K481" s="30">
        <v>2</v>
      </c>
      <c r="L481" s="30">
        <v>11.137</v>
      </c>
      <c r="M481" s="59">
        <f>IF(OR(L481="",L481="REL"),"",3.6*200/L481)</f>
        <v>64.649366974948364</v>
      </c>
      <c r="N481" s="30">
        <v>2</v>
      </c>
      <c r="O481" s="30">
        <v>11.291</v>
      </c>
      <c r="P481" s="59">
        <f>IF(OR(O481="",O481="REL"),"",3.6*200/O481)</f>
        <v>63.767602515277652</v>
      </c>
      <c r="Q481" s="30"/>
      <c r="R481" s="30"/>
      <c r="S481" s="59" t="str">
        <f>IF(OR(R481="",R481="REL"),"",3.6*200/R481)</f>
        <v/>
      </c>
    </row>
    <row r="482" spans="1:19" x14ac:dyDescent="0.3">
      <c r="A482" s="30" t="s">
        <v>102</v>
      </c>
      <c r="B482" s="30">
        <v>2022</v>
      </c>
      <c r="C482" s="132">
        <v>44673</v>
      </c>
      <c r="D482" s="30" t="s">
        <v>72</v>
      </c>
      <c r="E482" s="30" t="s">
        <v>200</v>
      </c>
      <c r="F482" s="30">
        <v>1</v>
      </c>
      <c r="G482" s="30" t="s">
        <v>20</v>
      </c>
      <c r="H482" s="30" t="s">
        <v>21</v>
      </c>
      <c r="I482" s="30">
        <f>(C482-VLOOKUP(G482,Riders!$A$2:$C$2000,2,FALSE))/365</f>
        <v>26.712328767123289</v>
      </c>
      <c r="J482" s="30">
        <v>3</v>
      </c>
      <c r="K482" s="30">
        <v>1</v>
      </c>
      <c r="L482" s="30">
        <v>11.884</v>
      </c>
      <c r="M482" s="59">
        <f>IF(OR(L482="",L482="REL"),"",3.6*200/L482)</f>
        <v>60.585661393470211</v>
      </c>
      <c r="N482" s="30"/>
      <c r="O482" s="30"/>
      <c r="P482" s="59" t="str">
        <f>IF(OR(O482="",O482="REL"),"",3.6*200/O482)</f>
        <v/>
      </c>
      <c r="Q482" s="30"/>
      <c r="R482" s="30"/>
      <c r="S482" s="59" t="str">
        <f>IF(OR(R482="",R482="REL"),"",3.6*200/R482)</f>
        <v/>
      </c>
    </row>
    <row r="483" spans="1:19" x14ac:dyDescent="0.3">
      <c r="A483" s="30" t="s">
        <v>102</v>
      </c>
      <c r="B483" s="30">
        <v>2022</v>
      </c>
      <c r="C483" s="132">
        <v>44673</v>
      </c>
      <c r="D483" s="30" t="s">
        <v>72</v>
      </c>
      <c r="E483" s="30" t="s">
        <v>200</v>
      </c>
      <c r="F483" s="30">
        <v>1</v>
      </c>
      <c r="G483" s="30" t="s">
        <v>86</v>
      </c>
      <c r="H483" s="30" t="s">
        <v>87</v>
      </c>
      <c r="I483" s="30">
        <f>(C483-VLOOKUP(G483,Riders!$A$2:$C$2000,2,FALSE))/365</f>
        <v>21.638356164383563</v>
      </c>
      <c r="J483" s="30">
        <v>27</v>
      </c>
      <c r="K483" s="30">
        <v>2</v>
      </c>
      <c r="L483" s="30">
        <v>12.661</v>
      </c>
      <c r="M483" s="59">
        <f>IF(OR(L483="",L483="REL"),"",3.6*200/L483)</f>
        <v>56.867546007424373</v>
      </c>
      <c r="N483" s="30"/>
      <c r="O483" s="30"/>
      <c r="P483" s="59" t="str">
        <f>IF(OR(O483="",O483="REL"),"",3.6*200/O483)</f>
        <v/>
      </c>
      <c r="Q483" s="30"/>
      <c r="R483" s="30"/>
      <c r="S483" s="59" t="str">
        <f>IF(OR(R483="",R483="REL"),"",3.6*200/R483)</f>
        <v/>
      </c>
    </row>
    <row r="484" spans="1:19" x14ac:dyDescent="0.3">
      <c r="A484" s="30" t="s">
        <v>102</v>
      </c>
      <c r="B484" s="30">
        <v>2022</v>
      </c>
      <c r="C484" s="132">
        <v>44673</v>
      </c>
      <c r="D484" s="30" t="s">
        <v>72</v>
      </c>
      <c r="E484" s="30" t="s">
        <v>200</v>
      </c>
      <c r="F484" s="30">
        <v>2</v>
      </c>
      <c r="G484" s="30" t="s">
        <v>73</v>
      </c>
      <c r="H484" s="30" t="s">
        <v>74</v>
      </c>
      <c r="I484" s="30">
        <f>(C484-VLOOKUP(G484,Riders!$A$2:$C$2000,2,FALSE))/365</f>
        <v>34.723287671232875</v>
      </c>
      <c r="J484" s="30">
        <v>2</v>
      </c>
      <c r="K484" s="30">
        <v>1</v>
      </c>
      <c r="L484" s="30">
        <v>12.041</v>
      </c>
      <c r="M484" s="59">
        <f>IF(OR(L484="",L484="REL"),"",3.6*200/L484)</f>
        <v>59.795698031724939</v>
      </c>
      <c r="N484" s="30"/>
      <c r="O484" s="30"/>
      <c r="P484" s="59" t="str">
        <f>IF(OR(O484="",O484="REL"),"",3.6*200/O484)</f>
        <v/>
      </c>
      <c r="Q484" s="30"/>
      <c r="R484" s="30"/>
      <c r="S484" s="59" t="str">
        <f>IF(OR(R484="",R484="REL"),"",3.6*200/R484)</f>
        <v/>
      </c>
    </row>
    <row r="485" spans="1:19" x14ac:dyDescent="0.3">
      <c r="A485" s="30" t="s">
        <v>102</v>
      </c>
      <c r="B485" s="30">
        <v>2022</v>
      </c>
      <c r="C485" s="132">
        <v>44673</v>
      </c>
      <c r="D485" s="30" t="s">
        <v>72</v>
      </c>
      <c r="E485" s="30" t="s">
        <v>200</v>
      </c>
      <c r="F485" s="30">
        <v>2</v>
      </c>
      <c r="G485" s="30" t="s">
        <v>83</v>
      </c>
      <c r="H485" s="30" t="s">
        <v>84</v>
      </c>
      <c r="I485" s="30">
        <f>(C485-VLOOKUP(G485,Riders!$A$2:$C$2000,2,FALSE))/365</f>
        <v>29.594520547945205</v>
      </c>
      <c r="J485" s="30">
        <v>26</v>
      </c>
      <c r="K485" s="30">
        <v>2</v>
      </c>
      <c r="L485" s="30">
        <v>12.264000000000001</v>
      </c>
      <c r="M485" s="59">
        <f>IF(OR(L485="",L485="REL"),"",3.6*200/L485)</f>
        <v>58.708414872798429</v>
      </c>
      <c r="N485" s="30"/>
      <c r="O485" s="30"/>
      <c r="P485" s="59" t="str">
        <f>IF(OR(O485="",O485="REL"),"",3.6*200/O485)</f>
        <v/>
      </c>
      <c r="Q485" s="30"/>
      <c r="R485" s="30"/>
      <c r="S485" s="59" t="str">
        <f>IF(OR(R485="",R485="REL"),"",3.6*200/R485)</f>
        <v/>
      </c>
    </row>
    <row r="486" spans="1:19" x14ac:dyDescent="0.3">
      <c r="A486" s="30" t="s">
        <v>102</v>
      </c>
      <c r="B486" s="30">
        <v>2022</v>
      </c>
      <c r="C486" s="132">
        <v>44673</v>
      </c>
      <c r="D486" s="30" t="s">
        <v>72</v>
      </c>
      <c r="E486" s="30" t="s">
        <v>200</v>
      </c>
      <c r="F486" s="30">
        <v>3</v>
      </c>
      <c r="G486" s="30" t="s">
        <v>24</v>
      </c>
      <c r="H486" s="30" t="s">
        <v>25</v>
      </c>
      <c r="I486" s="30">
        <f>(C486-VLOOKUP(G486,Riders!$A$2:$C$2000,2,FALSE))/365</f>
        <v>23.646575342465752</v>
      </c>
      <c r="J486" s="30">
        <v>7</v>
      </c>
      <c r="K486" s="30">
        <v>1</v>
      </c>
      <c r="L486" s="30">
        <v>11.411</v>
      </c>
      <c r="M486" s="59">
        <f>IF(OR(L486="",L486="REL"),"",3.6*200/L486)</f>
        <v>63.097011655420211</v>
      </c>
      <c r="N486" s="30"/>
      <c r="O486" s="30"/>
      <c r="P486" s="59" t="str">
        <f>IF(OR(O486="",O486="REL"),"",3.6*200/O486)</f>
        <v/>
      </c>
      <c r="Q486" s="30"/>
      <c r="R486" s="30"/>
      <c r="S486" s="59" t="str">
        <f>IF(OR(R486="",R486="REL"),"",3.6*200/R486)</f>
        <v/>
      </c>
    </row>
    <row r="487" spans="1:19" x14ac:dyDescent="0.3">
      <c r="A487" s="30" t="s">
        <v>102</v>
      </c>
      <c r="B487" s="30">
        <v>2022</v>
      </c>
      <c r="C487" s="132">
        <v>44673</v>
      </c>
      <c r="D487" s="30" t="s">
        <v>72</v>
      </c>
      <c r="E487" s="30" t="s">
        <v>200</v>
      </c>
      <c r="F487" s="30">
        <v>3</v>
      </c>
      <c r="G487" s="30" t="s">
        <v>107</v>
      </c>
      <c r="H487" s="30" t="s">
        <v>59</v>
      </c>
      <c r="I487" s="30">
        <f>(C487-VLOOKUP(G487,Riders!$A$2:$C$2000,2,FALSE))/365</f>
        <v>18.624657534246577</v>
      </c>
      <c r="J487" s="30">
        <v>25</v>
      </c>
      <c r="K487" s="30">
        <v>2</v>
      </c>
      <c r="L487" s="30">
        <v>11.545999999999999</v>
      </c>
      <c r="M487" s="59">
        <f>IF(OR(L487="",L487="REL"),"",3.6*200/L487)</f>
        <v>62.359258617703105</v>
      </c>
      <c r="N487" s="30"/>
      <c r="O487" s="30"/>
      <c r="P487" s="59" t="str">
        <f>IF(OR(O487="",O487="REL"),"",3.6*200/O487)</f>
        <v/>
      </c>
      <c r="Q487" s="30"/>
      <c r="R487" s="30"/>
      <c r="S487" s="59" t="str">
        <f>IF(OR(R487="",R487="REL"),"",3.6*200/R487)</f>
        <v/>
      </c>
    </row>
    <row r="488" spans="1:19" x14ac:dyDescent="0.3">
      <c r="A488" s="30" t="s">
        <v>102</v>
      </c>
      <c r="B488" s="30">
        <v>2022</v>
      </c>
      <c r="C488" s="132">
        <v>44673</v>
      </c>
      <c r="D488" s="30" t="s">
        <v>72</v>
      </c>
      <c r="E488" s="30" t="s">
        <v>200</v>
      </c>
      <c r="F488" s="30">
        <v>4</v>
      </c>
      <c r="G488" s="30" t="s">
        <v>103</v>
      </c>
      <c r="H488" s="30" t="s">
        <v>36</v>
      </c>
      <c r="I488" s="30">
        <f>(C488-VLOOKUP(G488,Riders!$A$2:$C$2000,2,FALSE))/365</f>
        <v>39.224657534246575</v>
      </c>
      <c r="J488" s="30">
        <v>10</v>
      </c>
      <c r="K488" s="30">
        <v>1</v>
      </c>
      <c r="L488" s="30">
        <v>11.523</v>
      </c>
      <c r="M488" s="59">
        <f>IF(OR(L488="",L488="REL"),"",3.6*200/L488)</f>
        <v>62.483728195782348</v>
      </c>
      <c r="N488" s="30"/>
      <c r="O488" s="30"/>
      <c r="P488" s="59" t="str">
        <f>IF(OR(O488="",O488="REL"),"",3.6*200/O488)</f>
        <v/>
      </c>
      <c r="Q488" s="30"/>
      <c r="R488" s="30"/>
      <c r="S488" s="59" t="str">
        <f>IF(OR(R488="",R488="REL"),"",3.6*200/R488)</f>
        <v/>
      </c>
    </row>
    <row r="489" spans="1:19" x14ac:dyDescent="0.3">
      <c r="A489" s="30" t="s">
        <v>102</v>
      </c>
      <c r="B489" s="30">
        <v>2022</v>
      </c>
      <c r="C489" s="132">
        <v>44673</v>
      </c>
      <c r="D489" s="30" t="s">
        <v>72</v>
      </c>
      <c r="E489" s="30" t="s">
        <v>200</v>
      </c>
      <c r="F489" s="30">
        <v>4</v>
      </c>
      <c r="G489" s="30" t="s">
        <v>60</v>
      </c>
      <c r="H489" s="30" t="s">
        <v>61</v>
      </c>
      <c r="I489" s="30">
        <f>(C489-VLOOKUP(G489,Riders!$A$2:$C$2000,2,FALSE))/365</f>
        <v>33.767123287671232</v>
      </c>
      <c r="J489" s="30">
        <v>24</v>
      </c>
      <c r="K489" s="30">
        <v>2</v>
      </c>
      <c r="L489" s="30">
        <v>11.888999999999999</v>
      </c>
      <c r="M489" s="59">
        <f>IF(OR(L489="",L489="REL"),"",3.6*200/L489)</f>
        <v>60.560181680545043</v>
      </c>
      <c r="N489" s="30"/>
      <c r="O489" s="30"/>
      <c r="P489" s="59" t="str">
        <f>IF(OR(O489="",O489="REL"),"",3.6*200/O489)</f>
        <v/>
      </c>
      <c r="Q489" s="30"/>
      <c r="R489" s="30"/>
      <c r="S489" s="59" t="str">
        <f>IF(OR(R489="",R489="REL"),"",3.6*200/R489)</f>
        <v/>
      </c>
    </row>
    <row r="490" spans="1:19" x14ac:dyDescent="0.3">
      <c r="A490" s="30" t="s">
        <v>102</v>
      </c>
      <c r="B490" s="30">
        <v>2022</v>
      </c>
      <c r="C490" s="132">
        <v>44673</v>
      </c>
      <c r="D490" s="30" t="s">
        <v>72</v>
      </c>
      <c r="E490" s="30" t="s">
        <v>200</v>
      </c>
      <c r="F490" s="30">
        <v>5</v>
      </c>
      <c r="G490" s="30" t="s">
        <v>35</v>
      </c>
      <c r="H490" s="30" t="s">
        <v>36</v>
      </c>
      <c r="I490" s="30">
        <f>(C490-VLOOKUP(G490,Riders!$A$2:$C$2000,2,FALSE))/365</f>
        <v>24.041095890410958</v>
      </c>
      <c r="J490" s="30">
        <v>11</v>
      </c>
      <c r="K490" s="30">
        <v>1</v>
      </c>
      <c r="L490" s="30">
        <v>11.518000000000001</v>
      </c>
      <c r="M490" s="59">
        <f>IF(OR(L490="",L490="REL"),"",3.6*200/L490)</f>
        <v>62.510852578572667</v>
      </c>
      <c r="N490" s="30"/>
      <c r="O490" s="30"/>
      <c r="P490" s="59" t="str">
        <f>IF(OR(O490="",O490="REL"),"",3.6*200/O490)</f>
        <v/>
      </c>
      <c r="Q490" s="30"/>
      <c r="R490" s="30"/>
      <c r="S490" s="59" t="str">
        <f>IF(OR(R490="",R490="REL"),"",3.6*200/R490)</f>
        <v/>
      </c>
    </row>
    <row r="491" spans="1:19" x14ac:dyDescent="0.3">
      <c r="A491" s="30" t="s">
        <v>102</v>
      </c>
      <c r="B491" s="30">
        <v>2022</v>
      </c>
      <c r="C491" s="132">
        <v>44673</v>
      </c>
      <c r="D491" s="30" t="s">
        <v>72</v>
      </c>
      <c r="E491" s="30" t="s">
        <v>200</v>
      </c>
      <c r="F491" s="30">
        <v>5</v>
      </c>
      <c r="G491" s="30" t="s">
        <v>46</v>
      </c>
      <c r="H491" s="30" t="s">
        <v>47</v>
      </c>
      <c r="I491" s="30">
        <f>(C491-VLOOKUP(G491,Riders!$A$2:$C$2000,2,FALSE))/365</f>
        <v>21.849315068493151</v>
      </c>
      <c r="J491" s="30">
        <v>23</v>
      </c>
      <c r="K491" s="30">
        <v>2</v>
      </c>
      <c r="L491" s="30">
        <v>11.586</v>
      </c>
      <c r="M491" s="59">
        <f>IF(OR(L491="",L491="REL"),"",3.6*200/L491)</f>
        <v>62.14396685655101</v>
      </c>
      <c r="N491" s="30"/>
      <c r="O491" s="30"/>
      <c r="P491" s="59" t="str">
        <f>IF(OR(O491="",O491="REL"),"",3.6*200/O491)</f>
        <v/>
      </c>
      <c r="Q491" s="30"/>
      <c r="R491" s="30"/>
      <c r="S491" s="59" t="str">
        <f>IF(OR(R491="",R491="REL"),"",3.6*200/R491)</f>
        <v/>
      </c>
    </row>
    <row r="492" spans="1:19" x14ac:dyDescent="0.3">
      <c r="A492" s="30" t="s">
        <v>102</v>
      </c>
      <c r="B492" s="30">
        <v>2022</v>
      </c>
      <c r="C492" s="132">
        <v>44673</v>
      </c>
      <c r="D492" s="30" t="s">
        <v>72</v>
      </c>
      <c r="E492" s="30" t="s">
        <v>200</v>
      </c>
      <c r="F492" s="30">
        <v>6</v>
      </c>
      <c r="G492" s="30" t="s">
        <v>104</v>
      </c>
      <c r="H492" s="30" t="s">
        <v>105</v>
      </c>
      <c r="I492" s="30">
        <f>(C492-VLOOKUP(G492,Riders!$A$2:$C$2000,2,FALSE))/365</f>
        <v>19.063013698630137</v>
      </c>
      <c r="J492" s="30">
        <v>12</v>
      </c>
      <c r="K492" s="30">
        <v>1</v>
      </c>
      <c r="L492" s="30">
        <v>11.733000000000001</v>
      </c>
      <c r="M492" s="59">
        <f>IF(OR(L492="",L492="REL"),"",3.6*200/L492)</f>
        <v>61.36537969828688</v>
      </c>
      <c r="N492" s="30"/>
      <c r="O492" s="30"/>
      <c r="P492" s="59" t="str">
        <f>IF(OR(O492="",O492="REL"),"",3.6*200/O492)</f>
        <v/>
      </c>
      <c r="Q492" s="30"/>
      <c r="R492" s="30"/>
      <c r="S492" s="59" t="str">
        <f>IF(OR(R492="",R492="REL"),"",3.6*200/R492)</f>
        <v/>
      </c>
    </row>
    <row r="493" spans="1:19" x14ac:dyDescent="0.3">
      <c r="A493" s="30" t="s">
        <v>102</v>
      </c>
      <c r="B493" s="30">
        <v>2022</v>
      </c>
      <c r="C493" s="132">
        <v>44673</v>
      </c>
      <c r="D493" s="30" t="s">
        <v>72</v>
      </c>
      <c r="E493" s="30" t="s">
        <v>200</v>
      </c>
      <c r="F493" s="30">
        <v>6</v>
      </c>
      <c r="G493" s="30" t="s">
        <v>58</v>
      </c>
      <c r="H493" s="30" t="s">
        <v>59</v>
      </c>
      <c r="I493" s="30">
        <f>(C493-VLOOKUP(G493,Riders!$A$2:$C$2000,2,FALSE))/365</f>
        <v>24.268493150684932</v>
      </c>
      <c r="J493" s="30">
        <v>22</v>
      </c>
      <c r="K493" s="30">
        <v>2</v>
      </c>
      <c r="L493" s="30">
        <v>11.945</v>
      </c>
      <c r="M493" s="59">
        <f>IF(OR(L493="",L493="REL"),"",3.6*200/L493)</f>
        <v>60.276266220175806</v>
      </c>
      <c r="N493" s="30"/>
      <c r="O493" s="30"/>
      <c r="P493" s="59" t="str">
        <f>IF(OR(O493="",O493="REL"),"",3.6*200/O493)</f>
        <v/>
      </c>
      <c r="Q493" s="30"/>
      <c r="R493" s="30"/>
      <c r="S493" s="59" t="str">
        <f>IF(OR(R493="",R493="REL"),"",3.6*200/R493)</f>
        <v/>
      </c>
    </row>
    <row r="494" spans="1:19" x14ac:dyDescent="0.3">
      <c r="A494" s="30" t="s">
        <v>102</v>
      </c>
      <c r="B494" s="30">
        <v>2022</v>
      </c>
      <c r="C494" s="132">
        <v>44673</v>
      </c>
      <c r="D494" s="30" t="s">
        <v>72</v>
      </c>
      <c r="E494" s="30" t="s">
        <v>200</v>
      </c>
      <c r="F494" s="30">
        <v>7</v>
      </c>
      <c r="G494" s="30" t="s">
        <v>52</v>
      </c>
      <c r="H494" s="30" t="s">
        <v>53</v>
      </c>
      <c r="I494" s="30">
        <f>(C494-VLOOKUP(G494,Riders!$A$2:$C$2000,2,FALSE))/365</f>
        <v>25.117808219178084</v>
      </c>
      <c r="J494" s="30">
        <v>13</v>
      </c>
      <c r="K494" s="30">
        <v>1</v>
      </c>
      <c r="L494" s="30">
        <v>11.388</v>
      </c>
      <c r="M494" s="59">
        <f>IF(OR(L494="",L494="REL"),"",3.6*200/L494)</f>
        <v>63.224446786090624</v>
      </c>
      <c r="N494" s="30"/>
      <c r="O494" s="30"/>
      <c r="P494" s="59" t="str">
        <f>IF(OR(O494="",O494="REL"),"",3.6*200/O494)</f>
        <v/>
      </c>
      <c r="Q494" s="30"/>
      <c r="R494" s="30"/>
      <c r="S494" s="59" t="str">
        <f>IF(OR(R494="",R494="REL"),"",3.6*200/R494)</f>
        <v/>
      </c>
    </row>
    <row r="495" spans="1:19" x14ac:dyDescent="0.3">
      <c r="A495" s="30" t="s">
        <v>102</v>
      </c>
      <c r="B495" s="30">
        <v>2022</v>
      </c>
      <c r="C495" s="132">
        <v>44673</v>
      </c>
      <c r="D495" s="30" t="s">
        <v>72</v>
      </c>
      <c r="E495" s="30" t="s">
        <v>200</v>
      </c>
      <c r="F495" s="30">
        <v>7</v>
      </c>
      <c r="G495" s="30" t="s">
        <v>85</v>
      </c>
      <c r="H495" s="30" t="s">
        <v>21</v>
      </c>
      <c r="I495" s="30">
        <f>(C495-VLOOKUP(G495,Riders!$A$2:$C$2000,2,FALSE))/365</f>
        <v>18.961643835616439</v>
      </c>
      <c r="J495" s="30">
        <v>21</v>
      </c>
      <c r="K495" s="30">
        <v>2</v>
      </c>
      <c r="L495" s="30">
        <v>11.532</v>
      </c>
      <c r="M495" s="59">
        <f>IF(OR(L495="",L495="REL"),"",3.6*200/L495)</f>
        <v>62.434963579604577</v>
      </c>
      <c r="N495" s="30"/>
      <c r="O495" s="30"/>
      <c r="P495" s="59" t="str">
        <f>IF(OR(O495="",O495="REL"),"",3.6*200/O495)</f>
        <v/>
      </c>
      <c r="Q495" s="30"/>
      <c r="R495" s="30"/>
      <c r="S495" s="59" t="str">
        <f>IF(OR(R495="",R495="REL"),"",3.6*200/R495)</f>
        <v/>
      </c>
    </row>
    <row r="496" spans="1:19" x14ac:dyDescent="0.3">
      <c r="A496" s="30" t="s">
        <v>102</v>
      </c>
      <c r="B496" s="30">
        <v>2022</v>
      </c>
      <c r="C496" s="132">
        <v>44673</v>
      </c>
      <c r="D496" s="30" t="s">
        <v>72</v>
      </c>
      <c r="E496" s="30" t="s">
        <v>200</v>
      </c>
      <c r="F496" s="30">
        <v>8</v>
      </c>
      <c r="G496" s="30" t="s">
        <v>57</v>
      </c>
      <c r="H496" s="30" t="s">
        <v>47</v>
      </c>
      <c r="I496" s="30">
        <f>(C496-VLOOKUP(G496,Riders!$A$2:$C$2000,2,FALSE))/365</f>
        <v>22.230136986301371</v>
      </c>
      <c r="J496" s="30">
        <v>8</v>
      </c>
      <c r="K496" s="30">
        <v>1</v>
      </c>
      <c r="L496" s="30">
        <v>11.484999999999999</v>
      </c>
      <c r="M496" s="59">
        <f>IF(OR(L496="",L496="REL"),"",3.6*200/L496)</f>
        <v>62.690465824989118</v>
      </c>
      <c r="N496" s="30"/>
      <c r="O496" s="30"/>
      <c r="P496" s="59" t="str">
        <f>IF(OR(O496="",O496="REL"),"",3.6*200/O496)</f>
        <v/>
      </c>
      <c r="Q496" s="30"/>
      <c r="R496" s="30"/>
      <c r="S496" s="59" t="str">
        <f>IF(OR(R496="",R496="REL"),"",3.6*200/R496)</f>
        <v/>
      </c>
    </row>
    <row r="497" spans="1:19" x14ac:dyDescent="0.3">
      <c r="A497" s="30" t="s">
        <v>102</v>
      </c>
      <c r="B497" s="30">
        <v>2022</v>
      </c>
      <c r="C497" s="132">
        <v>44673</v>
      </c>
      <c r="D497" s="30" t="s">
        <v>72</v>
      </c>
      <c r="E497" s="30" t="s">
        <v>200</v>
      </c>
      <c r="F497" s="30">
        <v>8</v>
      </c>
      <c r="G497" s="30" t="s">
        <v>95</v>
      </c>
      <c r="H497" s="30" t="s">
        <v>19</v>
      </c>
      <c r="I497" s="30">
        <f>(C497-VLOOKUP(G497,Riders!$A$2:$C$2000,2,FALSE))/365</f>
        <v>22.63013698630137</v>
      </c>
      <c r="J497" s="30">
        <v>17</v>
      </c>
      <c r="K497" s="30">
        <v>2</v>
      </c>
      <c r="L497" s="30">
        <v>11.513999999999999</v>
      </c>
      <c r="M497" s="59">
        <f>IF(OR(L497="",L497="REL"),"",3.6*200/L497)</f>
        <v>62.532569046378327</v>
      </c>
      <c r="N497" s="30"/>
      <c r="O497" s="30"/>
      <c r="P497" s="59" t="str">
        <f>IF(OR(O497="",O497="REL"),"",3.6*200/O497)</f>
        <v/>
      </c>
      <c r="Q497" s="30"/>
      <c r="R497" s="30"/>
      <c r="S497" s="59" t="str">
        <f>IF(OR(R497="",R497="REL"),"",3.6*200/R497)</f>
        <v/>
      </c>
    </row>
    <row r="498" spans="1:19" x14ac:dyDescent="0.3">
      <c r="A498" s="30" t="s">
        <v>102</v>
      </c>
      <c r="B498" s="30">
        <v>2022</v>
      </c>
      <c r="C498" s="132">
        <v>44673</v>
      </c>
      <c r="D498" s="30" t="s">
        <v>72</v>
      </c>
      <c r="E498" s="30" t="s">
        <v>200</v>
      </c>
      <c r="F498" s="30">
        <v>9</v>
      </c>
      <c r="G498" s="30" t="s">
        <v>50</v>
      </c>
      <c r="H498" s="30" t="s">
        <v>51</v>
      </c>
      <c r="I498" s="30">
        <f>(C498-VLOOKUP(G498,Riders!$A$2:$C$2000,2,FALSE))/365</f>
        <v>25.545205479452054</v>
      </c>
      <c r="J498" s="30">
        <v>16</v>
      </c>
      <c r="K498" s="30">
        <v>1</v>
      </c>
      <c r="L498" s="30">
        <v>11.441000000000001</v>
      </c>
      <c r="M498" s="59">
        <f>IF(OR(L498="",L498="REL"),"",3.6*200/L498)</f>
        <v>62.931561926405031</v>
      </c>
      <c r="N498" s="30"/>
      <c r="O498" s="30"/>
      <c r="P498" s="59" t="str">
        <f>IF(OR(O498="",O498="REL"),"",3.6*200/O498)</f>
        <v/>
      </c>
      <c r="Q498" s="30"/>
      <c r="R498" s="30"/>
      <c r="S498" s="59" t="str">
        <f>IF(OR(R498="",R498="REL"),"",3.6*200/R498)</f>
        <v/>
      </c>
    </row>
    <row r="499" spans="1:19" x14ac:dyDescent="0.3">
      <c r="A499" s="30" t="s">
        <v>102</v>
      </c>
      <c r="B499" s="30">
        <v>2022</v>
      </c>
      <c r="C499" s="132">
        <v>44673</v>
      </c>
      <c r="D499" s="30" t="s">
        <v>72</v>
      </c>
      <c r="E499" s="30" t="s">
        <v>200</v>
      </c>
      <c r="F499" s="30">
        <v>9</v>
      </c>
      <c r="G499" s="30" t="s">
        <v>18</v>
      </c>
      <c r="H499" s="30" t="s">
        <v>19</v>
      </c>
      <c r="I499" s="30">
        <f>(C499-VLOOKUP(G499,Riders!$A$2:$C$2000,2,FALSE))/365</f>
        <v>23.915068493150685</v>
      </c>
      <c r="J499" s="30">
        <v>18</v>
      </c>
      <c r="K499" s="30">
        <v>2</v>
      </c>
      <c r="L499" s="30">
        <v>11.514000000000001</v>
      </c>
      <c r="M499" s="59">
        <f>IF(OR(L499="",L499="REL"),"",3.6*200/L499)</f>
        <v>62.532569046378313</v>
      </c>
      <c r="N499" s="30"/>
      <c r="O499" s="30"/>
      <c r="P499" s="59" t="str">
        <f>IF(OR(O499="",O499="REL"),"",3.6*200/O499)</f>
        <v/>
      </c>
      <c r="Q499" s="30"/>
      <c r="R499" s="30"/>
      <c r="S499" s="59" t="str">
        <f>IF(OR(R499="",R499="REL"),"",3.6*200/R499)</f>
        <v/>
      </c>
    </row>
    <row r="500" spans="1:19" x14ac:dyDescent="0.3">
      <c r="A500" s="30" t="s">
        <v>102</v>
      </c>
      <c r="B500" s="30">
        <v>2022</v>
      </c>
      <c r="C500" s="132">
        <v>44673</v>
      </c>
      <c r="D500" s="30" t="s">
        <v>72</v>
      </c>
      <c r="E500" s="30" t="s">
        <v>200</v>
      </c>
      <c r="F500" s="30">
        <v>10</v>
      </c>
      <c r="G500" s="30" t="s">
        <v>382</v>
      </c>
      <c r="H500" s="30" t="s">
        <v>15</v>
      </c>
      <c r="I500" s="30">
        <f>(C500-VLOOKUP(G500,Riders!$A$2:$C$2000,2,FALSE))/365</f>
        <v>21.147945205479452</v>
      </c>
      <c r="J500" s="30">
        <v>14</v>
      </c>
      <c r="K500" s="30">
        <v>1</v>
      </c>
      <c r="L500" s="30">
        <v>11.5</v>
      </c>
      <c r="M500" s="59">
        <f>IF(OR(L500="",L500="REL"),"",3.6*200/L500)</f>
        <v>62.608695652173914</v>
      </c>
      <c r="N500" s="30"/>
      <c r="O500" s="30"/>
      <c r="P500" s="59" t="str">
        <f>IF(OR(O500="",O500="REL"),"",3.6*200/O500)</f>
        <v/>
      </c>
      <c r="Q500" s="30"/>
      <c r="R500" s="30"/>
      <c r="S500" s="59" t="str">
        <f>IF(OR(R500="",R500="REL"),"",3.6*200/R500)</f>
        <v/>
      </c>
    </row>
    <row r="501" spans="1:19" x14ac:dyDescent="0.3">
      <c r="A501" s="30" t="s">
        <v>102</v>
      </c>
      <c r="B501" s="30">
        <v>2022</v>
      </c>
      <c r="C501" s="132">
        <v>44673</v>
      </c>
      <c r="D501" s="30" t="s">
        <v>72</v>
      </c>
      <c r="E501" s="30" t="s">
        <v>200</v>
      </c>
      <c r="F501" s="30">
        <v>10</v>
      </c>
      <c r="G501" s="30" t="s">
        <v>80</v>
      </c>
      <c r="H501" s="30" t="s">
        <v>17</v>
      </c>
      <c r="I501" s="30">
        <f>(C501-VLOOKUP(G501,Riders!$A$2:$C$2000,2,FALSE))/365</f>
        <v>20.202739726027396</v>
      </c>
      <c r="J501" s="30">
        <v>20</v>
      </c>
      <c r="K501" s="30">
        <v>2</v>
      </c>
      <c r="L501" s="30">
        <v>11.771000000000001</v>
      </c>
      <c r="M501" s="59">
        <f>IF(OR(L501="",L501="REL"),"",3.6*200/L501)</f>
        <v>61.167275507603428</v>
      </c>
      <c r="N501" s="30"/>
      <c r="O501" s="30"/>
      <c r="P501" s="59" t="str">
        <f>IF(OR(O501="",O501="REL"),"",3.6*200/O501)</f>
        <v/>
      </c>
      <c r="Q501" s="30"/>
      <c r="R501" s="30"/>
      <c r="S501" s="59" t="str">
        <f>IF(OR(R501="",R501="REL"),"",3.6*200/R501)</f>
        <v/>
      </c>
    </row>
    <row r="502" spans="1:19" x14ac:dyDescent="0.3">
      <c r="A502" s="30" t="s">
        <v>102</v>
      </c>
      <c r="B502" s="30">
        <v>2022</v>
      </c>
      <c r="C502" s="132">
        <v>44673</v>
      </c>
      <c r="D502" s="30" t="s">
        <v>72</v>
      </c>
      <c r="E502" s="30" t="s">
        <v>200</v>
      </c>
      <c r="F502" s="30">
        <v>11</v>
      </c>
      <c r="G502" s="30" t="s">
        <v>32</v>
      </c>
      <c r="H502" s="30" t="s">
        <v>78</v>
      </c>
      <c r="I502" s="30">
        <f>(C502-VLOOKUP(G502,Riders!$A$2:$C$2000,2,FALSE))/365</f>
        <v>19.742465753424657</v>
      </c>
      <c r="J502" s="30">
        <v>15</v>
      </c>
      <c r="K502" s="30">
        <v>1</v>
      </c>
      <c r="L502" s="30">
        <v>11.675000000000001</v>
      </c>
      <c r="M502" s="59">
        <f>IF(OR(L502="",L502="REL"),"",3.6*200/L502)</f>
        <v>61.670235546038541</v>
      </c>
      <c r="N502" s="30"/>
      <c r="O502" s="30"/>
      <c r="P502" s="59" t="str">
        <f>IF(OR(O502="",O502="REL"),"",3.6*200/O502)</f>
        <v/>
      </c>
      <c r="Q502" s="30"/>
      <c r="R502" s="30"/>
      <c r="S502" s="59" t="str">
        <f>IF(OR(R502="",R502="REL"),"",3.6*200/R502)</f>
        <v/>
      </c>
    </row>
    <row r="503" spans="1:19" x14ac:dyDescent="0.3">
      <c r="A503" s="30" t="s">
        <v>102</v>
      </c>
      <c r="B503" s="30">
        <v>2022</v>
      </c>
      <c r="C503" s="132">
        <v>44673</v>
      </c>
      <c r="D503" s="30" t="s">
        <v>72</v>
      </c>
      <c r="E503" s="30" t="s">
        <v>200</v>
      </c>
      <c r="F503" s="30">
        <v>11</v>
      </c>
      <c r="G503" s="30" t="s">
        <v>106</v>
      </c>
      <c r="H503" s="30" t="s">
        <v>63</v>
      </c>
      <c r="I503" s="30" t="e">
        <f>(C503-VLOOKUP(G503,Riders!$A$2:$C$2000,2,FALSE))/365</f>
        <v>#N/A</v>
      </c>
      <c r="J503" s="30">
        <v>19</v>
      </c>
      <c r="K503" s="30">
        <v>2</v>
      </c>
      <c r="L503" s="30">
        <v>11.689</v>
      </c>
      <c r="M503" s="59">
        <f>IF(OR(L503="",L503="REL"),"",3.6*200/L503)</f>
        <v>61.596372658054584</v>
      </c>
      <c r="N503" s="30"/>
      <c r="O503" s="30"/>
      <c r="P503" s="59" t="str">
        <f>IF(OR(O503="",O503="REL"),"",3.6*200/O503)</f>
        <v/>
      </c>
      <c r="Q503" s="30"/>
      <c r="R503" s="30"/>
      <c r="S503" s="59" t="str">
        <f>IF(OR(R503="",R503="REL"),"",3.6*200/R503)</f>
        <v/>
      </c>
    </row>
    <row r="504" spans="1:19" x14ac:dyDescent="0.3">
      <c r="A504" s="30" t="s">
        <v>102</v>
      </c>
      <c r="B504" s="30">
        <v>2022</v>
      </c>
      <c r="C504" s="132">
        <v>44673</v>
      </c>
      <c r="D504" s="30" t="s">
        <v>72</v>
      </c>
      <c r="E504" s="30" t="s">
        <v>201</v>
      </c>
      <c r="F504" s="30">
        <v>1</v>
      </c>
      <c r="G504" s="30" t="s">
        <v>33</v>
      </c>
      <c r="H504" s="30" t="s">
        <v>27</v>
      </c>
      <c r="I504" s="30">
        <f>(C504-VLOOKUP(G504,Riders!$A$2:$C$2000,2,FALSE))/365</f>
        <v>28.421917808219177</v>
      </c>
      <c r="J504" s="30">
        <v>1</v>
      </c>
      <c r="K504" s="30">
        <v>1</v>
      </c>
      <c r="L504" s="30">
        <v>11.118</v>
      </c>
      <c r="M504" s="59">
        <f>IF(OR(L504="",L504="REL"),"",3.6*200/L504)</f>
        <v>64.759848893685913</v>
      </c>
      <c r="N504" s="30"/>
      <c r="O504" s="30"/>
      <c r="P504" s="59" t="str">
        <f>IF(OR(O504="",O504="REL"),"",3.6*200/O504)</f>
        <v/>
      </c>
      <c r="Q504" s="30"/>
      <c r="R504" s="30"/>
      <c r="S504" s="59" t="str">
        <f>IF(OR(R504="",R504="REL"),"",3.6*200/R504)</f>
        <v/>
      </c>
    </row>
    <row r="505" spans="1:19" x14ac:dyDescent="0.3">
      <c r="A505" s="30" t="s">
        <v>102</v>
      </c>
      <c r="B505" s="30">
        <v>2022</v>
      </c>
      <c r="C505" s="132">
        <v>44673</v>
      </c>
      <c r="D505" s="30" t="s">
        <v>72</v>
      </c>
      <c r="E505" s="30" t="s">
        <v>201</v>
      </c>
      <c r="F505" s="30">
        <v>1</v>
      </c>
      <c r="G505" s="30" t="s">
        <v>32</v>
      </c>
      <c r="H505" s="30" t="s">
        <v>78</v>
      </c>
      <c r="I505" s="30">
        <f>(C505-VLOOKUP(G505,Riders!$A$2:$C$2000,2,FALSE))/365</f>
        <v>19.742465753424657</v>
      </c>
      <c r="J505" s="30">
        <v>15</v>
      </c>
      <c r="K505" s="30">
        <v>2</v>
      </c>
      <c r="L505" s="30">
        <v>12.604000000000001</v>
      </c>
      <c r="M505" s="59">
        <f>IF(OR(L505="",L505="REL"),"",3.6*200/L505)</f>
        <v>57.124722310377656</v>
      </c>
      <c r="N505" s="30"/>
      <c r="O505" s="30"/>
      <c r="P505" s="59" t="str">
        <f>IF(OR(O505="",O505="REL"),"",3.6*200/O505)</f>
        <v/>
      </c>
      <c r="Q505" s="30"/>
      <c r="R505" s="30"/>
      <c r="S505" s="59" t="str">
        <f>IF(OR(R505="",R505="REL"),"",3.6*200/R505)</f>
        <v/>
      </c>
    </row>
    <row r="506" spans="1:19" x14ac:dyDescent="0.3">
      <c r="A506" s="30" t="s">
        <v>102</v>
      </c>
      <c r="B506" s="30">
        <v>2022</v>
      </c>
      <c r="C506" s="132">
        <v>44673</v>
      </c>
      <c r="D506" s="30" t="s">
        <v>72</v>
      </c>
      <c r="E506" s="30" t="s">
        <v>201</v>
      </c>
      <c r="F506" s="30">
        <v>2</v>
      </c>
      <c r="G506" s="30" t="s">
        <v>16</v>
      </c>
      <c r="H506" s="30" t="s">
        <v>17</v>
      </c>
      <c r="I506" s="30">
        <f>(C506-VLOOKUP(G506,Riders!$A$2:$C$2000,2,FALSE))/365</f>
        <v>23.002739726027396</v>
      </c>
      <c r="J506" s="30">
        <v>5</v>
      </c>
      <c r="K506" s="30">
        <v>1</v>
      </c>
      <c r="L506" s="30">
        <v>11.445</v>
      </c>
      <c r="M506" s="59">
        <f>IF(OR(L506="",L506="REL"),"",3.6*200/L506)</f>
        <v>62.909567496723461</v>
      </c>
      <c r="N506" s="30"/>
      <c r="O506" s="30"/>
      <c r="P506" s="59" t="str">
        <f>IF(OR(O506="",O506="REL"),"",3.6*200/O506)</f>
        <v/>
      </c>
      <c r="Q506" s="30"/>
      <c r="R506" s="30"/>
      <c r="S506" s="59" t="str">
        <f>IF(OR(R506="",R506="REL"),"",3.6*200/R506)</f>
        <v/>
      </c>
    </row>
    <row r="507" spans="1:19" x14ac:dyDescent="0.3">
      <c r="A507" s="30" t="s">
        <v>102</v>
      </c>
      <c r="B507" s="30">
        <v>2022</v>
      </c>
      <c r="C507" s="132">
        <v>44673</v>
      </c>
      <c r="D507" s="30" t="s">
        <v>72</v>
      </c>
      <c r="E507" s="30" t="s">
        <v>201</v>
      </c>
      <c r="F507" s="30">
        <v>2</v>
      </c>
      <c r="G507" s="30" t="s">
        <v>382</v>
      </c>
      <c r="H507" s="30" t="s">
        <v>15</v>
      </c>
      <c r="I507" s="30">
        <f>(C507-VLOOKUP(G507,Riders!$A$2:$C$2000,2,FALSE))/365</f>
        <v>21.147945205479452</v>
      </c>
      <c r="J507" s="30">
        <v>14</v>
      </c>
      <c r="K507" s="30">
        <v>2</v>
      </c>
      <c r="L507" s="30">
        <v>11.615</v>
      </c>
      <c r="M507" s="59">
        <f>IF(OR(L507="",L507="REL"),"",3.6*200/L507)</f>
        <v>61.988807576409812</v>
      </c>
      <c r="N507" s="30"/>
      <c r="O507" s="30"/>
      <c r="P507" s="59" t="str">
        <f>IF(OR(O507="",O507="REL"),"",3.6*200/O507)</f>
        <v/>
      </c>
      <c r="Q507" s="30"/>
      <c r="R507" s="30"/>
      <c r="S507" s="59" t="str">
        <f>IF(OR(R507="",R507="REL"),"",3.6*200/R507)</f>
        <v/>
      </c>
    </row>
    <row r="508" spans="1:19" x14ac:dyDescent="0.3">
      <c r="A508" s="30" t="s">
        <v>102</v>
      </c>
      <c r="B508" s="30">
        <v>2022</v>
      </c>
      <c r="C508" s="132">
        <v>44673</v>
      </c>
      <c r="D508" s="30" t="s">
        <v>72</v>
      </c>
      <c r="E508" s="30" t="s">
        <v>201</v>
      </c>
      <c r="F508" s="30">
        <v>3</v>
      </c>
      <c r="G508" s="30" t="s">
        <v>26</v>
      </c>
      <c r="H508" s="30" t="s">
        <v>27</v>
      </c>
      <c r="I508" s="30">
        <f>(C508-VLOOKUP(G508,Riders!$A$2:$C$2000,2,FALSE))/365</f>
        <v>23.917808219178081</v>
      </c>
      <c r="J508" s="30">
        <v>6</v>
      </c>
      <c r="K508" s="30">
        <v>1</v>
      </c>
      <c r="L508" s="30">
        <v>11.292</v>
      </c>
      <c r="M508" s="59">
        <f>IF(OR(L508="",L508="REL"),"",3.6*200/L508)</f>
        <v>63.761955366631241</v>
      </c>
      <c r="N508" s="30"/>
      <c r="O508" s="30"/>
      <c r="P508" s="59" t="str">
        <f>IF(OR(O508="",O508="REL"),"",3.6*200/O508)</f>
        <v/>
      </c>
      <c r="Q508" s="30"/>
      <c r="R508" s="30"/>
      <c r="S508" s="59" t="str">
        <f>IF(OR(R508="",R508="REL"),"",3.6*200/R508)</f>
        <v/>
      </c>
    </row>
    <row r="509" spans="1:19" x14ac:dyDescent="0.3">
      <c r="A509" s="30" t="s">
        <v>102</v>
      </c>
      <c r="B509" s="30">
        <v>2022</v>
      </c>
      <c r="C509" s="132">
        <v>44673</v>
      </c>
      <c r="D509" s="30" t="s">
        <v>72</v>
      </c>
      <c r="E509" s="30" t="s">
        <v>201</v>
      </c>
      <c r="F509" s="30">
        <v>3</v>
      </c>
      <c r="G509" s="30" t="s">
        <v>50</v>
      </c>
      <c r="H509" s="30" t="s">
        <v>51</v>
      </c>
      <c r="I509" s="30">
        <f>(C509-VLOOKUP(G509,Riders!$A$2:$C$2000,2,FALSE))/365</f>
        <v>25.545205479452054</v>
      </c>
      <c r="J509" s="30">
        <v>16</v>
      </c>
      <c r="K509" s="30">
        <v>2</v>
      </c>
      <c r="L509" s="30">
        <v>11.462</v>
      </c>
      <c r="M509" s="59">
        <f>IF(OR(L509="",L509="REL"),"",3.6*200/L509)</f>
        <v>62.816262432385273</v>
      </c>
      <c r="N509" s="30"/>
      <c r="O509" s="30"/>
      <c r="P509" s="59" t="str">
        <f>IF(OR(O509="",O509="REL"),"",3.6*200/O509)</f>
        <v/>
      </c>
      <c r="Q509" s="30"/>
      <c r="R509" s="30"/>
      <c r="S509" s="59" t="str">
        <f>IF(OR(R509="",R509="REL"),"",3.6*200/R509)</f>
        <v/>
      </c>
    </row>
    <row r="510" spans="1:19" x14ac:dyDescent="0.3">
      <c r="A510" s="30" t="s">
        <v>102</v>
      </c>
      <c r="B510" s="30">
        <v>2022</v>
      </c>
      <c r="C510" s="132">
        <v>44673</v>
      </c>
      <c r="D510" s="30" t="s">
        <v>72</v>
      </c>
      <c r="E510" s="30" t="s">
        <v>201</v>
      </c>
      <c r="F510" s="30">
        <v>4</v>
      </c>
      <c r="G510" s="30" t="s">
        <v>57</v>
      </c>
      <c r="H510" s="30" t="s">
        <v>47</v>
      </c>
      <c r="I510" s="30">
        <f>(C510-VLOOKUP(G510,Riders!$A$2:$C$2000,2,FALSE))/365</f>
        <v>22.230136986301371</v>
      </c>
      <c r="J510" s="30">
        <v>8</v>
      </c>
      <c r="K510" s="30">
        <v>1</v>
      </c>
      <c r="L510" s="30">
        <v>11.500999999999999</v>
      </c>
      <c r="M510" s="59">
        <f>IF(OR(L510="",L510="REL"),"",3.6*200/L510)</f>
        <v>62.603251891139905</v>
      </c>
      <c r="N510" s="30"/>
      <c r="O510" s="30"/>
      <c r="P510" s="59" t="str">
        <f>IF(OR(O510="",O510="REL"),"",3.6*200/O510)</f>
        <v/>
      </c>
      <c r="Q510" s="30"/>
      <c r="R510" s="30"/>
      <c r="S510" s="59" t="str">
        <f>IF(OR(R510="",R510="REL"),"",3.6*200/R510)</f>
        <v/>
      </c>
    </row>
    <row r="511" spans="1:19" x14ac:dyDescent="0.3">
      <c r="A511" s="30" t="s">
        <v>102</v>
      </c>
      <c r="B511" s="30">
        <v>2022</v>
      </c>
      <c r="C511" s="132">
        <v>44673</v>
      </c>
      <c r="D511" s="30" t="s">
        <v>72</v>
      </c>
      <c r="E511" s="30" t="s">
        <v>201</v>
      </c>
      <c r="F511" s="30">
        <v>4</v>
      </c>
      <c r="G511" s="30" t="s">
        <v>22</v>
      </c>
      <c r="H511" s="30" t="s">
        <v>15</v>
      </c>
      <c r="I511" s="30">
        <f>(C511-VLOOKUP(G511,Riders!$A$2:$C$2000,2,FALSE))/365</f>
        <v>24.284931506849315</v>
      </c>
      <c r="J511" s="30">
        <v>9</v>
      </c>
      <c r="K511" s="30">
        <v>2</v>
      </c>
      <c r="L511" s="30">
        <v>11.574</v>
      </c>
      <c r="M511" s="59">
        <f>IF(OR(L511="",L511="REL"),"",3.6*200/L511)</f>
        <v>62.208398133748055</v>
      </c>
      <c r="N511" s="30"/>
      <c r="O511" s="30"/>
      <c r="P511" s="59" t="str">
        <f>IF(OR(O511="",O511="REL"),"",3.6*200/O511)</f>
        <v/>
      </c>
      <c r="Q511" s="30"/>
      <c r="R511" s="30"/>
      <c r="S511" s="59" t="str">
        <f>IF(OR(R511="",R511="REL"),"",3.6*200/R511)</f>
        <v/>
      </c>
    </row>
    <row r="512" spans="1:19" x14ac:dyDescent="0.3">
      <c r="A512" s="30" t="s">
        <v>102</v>
      </c>
      <c r="B512" s="30">
        <v>2022</v>
      </c>
      <c r="C512" s="132">
        <v>44673</v>
      </c>
      <c r="D512" s="30" t="s">
        <v>72</v>
      </c>
      <c r="E512" s="30" t="s">
        <v>201</v>
      </c>
      <c r="F512" s="30">
        <v>5</v>
      </c>
      <c r="G512" s="30" t="s">
        <v>30</v>
      </c>
      <c r="H512" s="30" t="s">
        <v>31</v>
      </c>
      <c r="I512" s="30">
        <f>(C512-VLOOKUP(G512,Riders!$A$2:$C$2000,2,FALSE))/365</f>
        <v>26.016438356164382</v>
      </c>
      <c r="J512" s="30">
        <v>4</v>
      </c>
      <c r="K512" s="30">
        <v>1</v>
      </c>
      <c r="L512" s="30">
        <v>11.167999999999999</v>
      </c>
      <c r="M512" s="59">
        <f>IF(OR(L512="",L512="REL"),"",3.6*200/L512)</f>
        <v>64.469914040114617</v>
      </c>
      <c r="N512" s="30"/>
      <c r="O512" s="30"/>
      <c r="P512" s="59" t="str">
        <f>IF(OR(O512="",O512="REL"),"",3.6*200/O512)</f>
        <v/>
      </c>
      <c r="Q512" s="30"/>
      <c r="R512" s="30"/>
      <c r="S512" s="59" t="str">
        <f>IF(OR(R512="",R512="REL"),"",3.6*200/R512)</f>
        <v/>
      </c>
    </row>
    <row r="513" spans="1:19" x14ac:dyDescent="0.3">
      <c r="A513" s="30" t="s">
        <v>102</v>
      </c>
      <c r="B513" s="30">
        <v>2022</v>
      </c>
      <c r="C513" s="132">
        <v>44673</v>
      </c>
      <c r="D513" s="30" t="s">
        <v>72</v>
      </c>
      <c r="E513" s="30" t="s">
        <v>201</v>
      </c>
      <c r="F513" s="30">
        <v>5</v>
      </c>
      <c r="G513" s="30" t="s">
        <v>52</v>
      </c>
      <c r="H513" s="30" t="s">
        <v>53</v>
      </c>
      <c r="I513" s="30">
        <f>(C513-VLOOKUP(G513,Riders!$A$2:$C$2000,2,FALSE))/365</f>
        <v>25.117808219178084</v>
      </c>
      <c r="J513" s="30">
        <v>13</v>
      </c>
      <c r="K513" s="30">
        <v>2</v>
      </c>
      <c r="L513" s="30">
        <v>11.308</v>
      </c>
      <c r="M513" s="59">
        <f>IF(OR(L513="",L513="REL"),"",3.6*200/L513)</f>
        <v>63.671736823487798</v>
      </c>
      <c r="N513" s="30"/>
      <c r="O513" s="30"/>
      <c r="P513" s="59" t="str">
        <f>IF(OR(O513="",O513="REL"),"",3.6*200/O513)</f>
        <v/>
      </c>
      <c r="Q513" s="30"/>
      <c r="R513" s="30"/>
      <c r="S513" s="59" t="str">
        <f>IF(OR(R513="",R513="REL"),"",3.6*200/R513)</f>
        <v/>
      </c>
    </row>
    <row r="514" spans="1:19" x14ac:dyDescent="0.3">
      <c r="A514" s="30" t="s">
        <v>102</v>
      </c>
      <c r="B514" s="30">
        <v>2022</v>
      </c>
      <c r="C514" s="132">
        <v>44673</v>
      </c>
      <c r="D514" s="30" t="s">
        <v>72</v>
      </c>
      <c r="E514" s="30" t="s">
        <v>201</v>
      </c>
      <c r="F514" s="30">
        <v>6</v>
      </c>
      <c r="G514" s="30" t="s">
        <v>20</v>
      </c>
      <c r="H514" s="30" t="s">
        <v>21</v>
      </c>
      <c r="I514" s="30">
        <f>(C514-VLOOKUP(G514,Riders!$A$2:$C$2000,2,FALSE))/365</f>
        <v>26.712328767123289</v>
      </c>
      <c r="J514" s="30">
        <v>3</v>
      </c>
      <c r="K514" s="30">
        <v>1</v>
      </c>
      <c r="L514" s="30">
        <v>11.228999999999999</v>
      </c>
      <c r="M514" s="59">
        <f>IF(OR(L514="",L514="REL"),"",3.6*200/L514)</f>
        <v>64.119690088164575</v>
      </c>
      <c r="N514" s="30"/>
      <c r="O514" s="30"/>
      <c r="P514" s="59" t="str">
        <f>IF(OR(O514="",O514="REL"),"",3.6*200/O514)</f>
        <v/>
      </c>
      <c r="Q514" s="30"/>
      <c r="R514" s="30"/>
      <c r="S514" s="59" t="str">
        <f>IF(OR(R514="",R514="REL"),"",3.6*200/R514)</f>
        <v/>
      </c>
    </row>
    <row r="515" spans="1:19" x14ac:dyDescent="0.3">
      <c r="A515" s="30" t="s">
        <v>102</v>
      </c>
      <c r="B515" s="30">
        <v>2022</v>
      </c>
      <c r="C515" s="132">
        <v>44673</v>
      </c>
      <c r="D515" s="30" t="s">
        <v>72</v>
      </c>
      <c r="E515" s="30" t="s">
        <v>201</v>
      </c>
      <c r="F515" s="30">
        <v>6</v>
      </c>
      <c r="G515" s="30" t="s">
        <v>104</v>
      </c>
      <c r="H515" s="30" t="s">
        <v>105</v>
      </c>
      <c r="I515" s="30">
        <f>(C515-VLOOKUP(G515,Riders!$A$2:$C$2000,2,FALSE))/365</f>
        <v>19.063013698630137</v>
      </c>
      <c r="J515" s="30">
        <v>12</v>
      </c>
      <c r="K515" s="30">
        <v>2</v>
      </c>
      <c r="L515" s="30">
        <v>11.266999999999999</v>
      </c>
      <c r="M515" s="59">
        <f>IF(OR(L515="",L515="REL"),"",3.6*200/L515)</f>
        <v>63.903434809621018</v>
      </c>
      <c r="N515" s="30"/>
      <c r="O515" s="30"/>
      <c r="P515" s="59" t="str">
        <f>IF(OR(O515="",O515="REL"),"",3.6*200/O515)</f>
        <v/>
      </c>
      <c r="Q515" s="30"/>
      <c r="R515" s="30"/>
      <c r="S515" s="59" t="str">
        <f>IF(OR(R515="",R515="REL"),"",3.6*200/R515)</f>
        <v/>
      </c>
    </row>
    <row r="516" spans="1:19" x14ac:dyDescent="0.3">
      <c r="A516" s="30" t="s">
        <v>102</v>
      </c>
      <c r="B516" s="30">
        <v>2022</v>
      </c>
      <c r="C516" s="132">
        <v>44673</v>
      </c>
      <c r="D516" s="30" t="s">
        <v>72</v>
      </c>
      <c r="E516" s="30" t="s">
        <v>201</v>
      </c>
      <c r="F516" s="30">
        <v>7</v>
      </c>
      <c r="G516" s="30" t="s">
        <v>73</v>
      </c>
      <c r="H516" s="30" t="s">
        <v>74</v>
      </c>
      <c r="I516" s="30">
        <f>(C516-VLOOKUP(G516,Riders!$A$2:$C$2000,2,FALSE))/365</f>
        <v>34.723287671232875</v>
      </c>
      <c r="J516" s="30">
        <v>2</v>
      </c>
      <c r="K516" s="30">
        <v>1</v>
      </c>
      <c r="L516" s="30">
        <v>11.172000000000001</v>
      </c>
      <c r="M516" s="59">
        <f>IF(OR(L516="",L516="REL"),"",3.6*200/L516)</f>
        <v>64.446831364124591</v>
      </c>
      <c r="N516" s="30"/>
      <c r="O516" s="30"/>
      <c r="P516" s="59" t="str">
        <f>IF(OR(O516="",O516="REL"),"",3.6*200/O516)</f>
        <v/>
      </c>
      <c r="Q516" s="30"/>
      <c r="R516" s="30"/>
      <c r="S516" s="59" t="str">
        <f>IF(OR(R516="",R516="REL"),"",3.6*200/R516)</f>
        <v/>
      </c>
    </row>
    <row r="517" spans="1:19" x14ac:dyDescent="0.3">
      <c r="A517" s="47" t="s">
        <v>102</v>
      </c>
      <c r="B517" s="47">
        <v>2022</v>
      </c>
      <c r="C517" s="49">
        <v>44673</v>
      </c>
      <c r="D517" s="47" t="s">
        <v>72</v>
      </c>
      <c r="E517" s="47" t="s">
        <v>201</v>
      </c>
      <c r="F517" s="47">
        <v>7</v>
      </c>
      <c r="G517" s="47" t="s">
        <v>35</v>
      </c>
      <c r="H517" s="47" t="s">
        <v>36</v>
      </c>
      <c r="I517" s="47">
        <f>(C517-VLOOKUP(G517,Riders!$A$2:$C$2000,2,FALSE))/365</f>
        <v>24.041095890410958</v>
      </c>
      <c r="J517" s="47">
        <v>11</v>
      </c>
      <c r="K517" s="47">
        <v>2</v>
      </c>
      <c r="L517" s="47">
        <v>11.339</v>
      </c>
      <c r="M517" s="59">
        <f>IF(OR(L517="",L517="REL"),"",3.6*200/L517)</f>
        <v>63.497662933239262</v>
      </c>
      <c r="N517" s="47"/>
      <c r="O517" s="47"/>
      <c r="P517" s="59" t="str">
        <f>IF(OR(O517="",O517="REL"),"",3.6*200/O517)</f>
        <v/>
      </c>
      <c r="Q517" s="47"/>
      <c r="R517" s="47"/>
      <c r="S517" s="59" t="str">
        <f>IF(OR(R517="",R517="REL"),"",3.6*200/R517)</f>
        <v/>
      </c>
    </row>
    <row r="518" spans="1:19" x14ac:dyDescent="0.3">
      <c r="A518" s="47" t="s">
        <v>102</v>
      </c>
      <c r="B518" s="47">
        <v>2022</v>
      </c>
      <c r="C518" s="49">
        <v>44673</v>
      </c>
      <c r="D518" s="47" t="s">
        <v>72</v>
      </c>
      <c r="E518" s="47" t="s">
        <v>201</v>
      </c>
      <c r="F518" s="47">
        <v>8</v>
      </c>
      <c r="G518" s="47" t="s">
        <v>24</v>
      </c>
      <c r="H518" s="47" t="s">
        <v>25</v>
      </c>
      <c r="I518" s="47">
        <f>(C518-VLOOKUP(G518,Riders!$A$2:$C$2000,2,FALSE))/365</f>
        <v>23.646575342465752</v>
      </c>
      <c r="J518" s="47">
        <v>7</v>
      </c>
      <c r="K518" s="47">
        <v>1</v>
      </c>
      <c r="L518" s="47">
        <v>11.465999999999999</v>
      </c>
      <c r="M518" s="59">
        <f>IF(OR(L518="",L518="REL"),"",3.6*200/L518)</f>
        <v>62.794348508634229</v>
      </c>
      <c r="N518" s="47"/>
      <c r="O518" s="47"/>
      <c r="P518" s="59" t="str">
        <f>IF(OR(O518="",O518="REL"),"",3.6*200/O518)</f>
        <v/>
      </c>
      <c r="Q518" s="47"/>
      <c r="R518" s="47"/>
      <c r="S518" s="59" t="str">
        <f>IF(OR(R518="",R518="REL"),"",3.6*200/R518)</f>
        <v/>
      </c>
    </row>
    <row r="519" spans="1:19" x14ac:dyDescent="0.3">
      <c r="A519" s="30" t="s">
        <v>102</v>
      </c>
      <c r="B519" s="30">
        <v>2022</v>
      </c>
      <c r="C519" s="132">
        <v>44673</v>
      </c>
      <c r="D519" s="30" t="s">
        <v>72</v>
      </c>
      <c r="E519" s="30" t="s">
        <v>201</v>
      </c>
      <c r="F519" s="30">
        <v>8</v>
      </c>
      <c r="G519" s="30" t="s">
        <v>103</v>
      </c>
      <c r="H519" s="30" t="s">
        <v>36</v>
      </c>
      <c r="I519" s="30">
        <f>(C519-VLOOKUP(G519,Riders!$A$2:$C$2000,2,FALSE))/365</f>
        <v>39.224657534246575</v>
      </c>
      <c r="J519" s="30">
        <v>10</v>
      </c>
      <c r="K519" s="30">
        <v>2</v>
      </c>
      <c r="L519" s="30">
        <v>11.524999999999999</v>
      </c>
      <c r="M519" s="59">
        <f>IF(OR(L519="",L519="REL"),"",3.6*200/L519)</f>
        <v>62.472885032537967</v>
      </c>
      <c r="N519" s="30"/>
      <c r="O519" s="30"/>
      <c r="P519" s="59" t="str">
        <f>IF(OR(O519="",O519="REL"),"",3.6*200/O519)</f>
        <v/>
      </c>
      <c r="Q519" s="30"/>
      <c r="R519" s="30"/>
      <c r="S519" s="59" t="str">
        <f>IF(OR(R519="",R519="REL"),"",3.6*200/R519)</f>
        <v/>
      </c>
    </row>
    <row r="520" spans="1:19" x14ac:dyDescent="0.3">
      <c r="A520" s="47" t="s">
        <v>102</v>
      </c>
      <c r="B520" s="47">
        <v>2022</v>
      </c>
      <c r="C520" s="49">
        <v>44673</v>
      </c>
      <c r="D520" s="47" t="s">
        <v>72</v>
      </c>
      <c r="E520" s="47" t="s">
        <v>202</v>
      </c>
      <c r="F520" s="47">
        <v>1</v>
      </c>
      <c r="G520" s="47" t="s">
        <v>33</v>
      </c>
      <c r="H520" s="47" t="s">
        <v>27</v>
      </c>
      <c r="I520" s="47">
        <f>(C520-VLOOKUP(G520,Riders!$A$2:$C$2000,2,FALSE))/365</f>
        <v>28.421917808219177</v>
      </c>
      <c r="J520" s="47">
        <v>1</v>
      </c>
      <c r="K520" s="47">
        <v>1</v>
      </c>
      <c r="L520" s="47">
        <v>10.866</v>
      </c>
      <c r="M520" s="59">
        <f>IF(OR(L520="",L520="REL"),"",3.6*200/L520)</f>
        <v>66.261733848702377</v>
      </c>
      <c r="N520" s="47">
        <v>1</v>
      </c>
      <c r="O520" s="47">
        <v>11.157</v>
      </c>
      <c r="P520" s="59">
        <f>IF(OR(O520="",O520="REL"),"",3.6*200/O520)</f>
        <v>64.533476741059431</v>
      </c>
      <c r="Q520" s="47"/>
      <c r="R520" s="47"/>
      <c r="S520" s="59" t="str">
        <f>IF(OR(R520="",R520="REL"),"",3.6*200/R520)</f>
        <v/>
      </c>
    </row>
    <row r="521" spans="1:19" x14ac:dyDescent="0.3">
      <c r="A521" s="47" t="s">
        <v>102</v>
      </c>
      <c r="B521" s="47">
        <v>2022</v>
      </c>
      <c r="C521" s="49">
        <v>44673</v>
      </c>
      <c r="D521" s="47" t="s">
        <v>72</v>
      </c>
      <c r="E521" s="47" t="s">
        <v>202</v>
      </c>
      <c r="F521" s="47">
        <v>1</v>
      </c>
      <c r="G521" s="47" t="s">
        <v>24</v>
      </c>
      <c r="H521" s="47" t="s">
        <v>25</v>
      </c>
      <c r="I521" s="47">
        <f>(C521-VLOOKUP(G521,Riders!$A$2:$C$2000,2,FALSE))/365</f>
        <v>23.646575342465752</v>
      </c>
      <c r="J521" s="47">
        <v>7</v>
      </c>
      <c r="K521" s="47">
        <v>2</v>
      </c>
      <c r="L521" s="47">
        <v>11.266999999999999</v>
      </c>
      <c r="M521" s="59">
        <f>IF(OR(L521="",L521="REL"),"",3.6*200/L521)</f>
        <v>63.903434809621018</v>
      </c>
      <c r="N521" s="47">
        <v>2</v>
      </c>
      <c r="O521" s="47">
        <v>11.535</v>
      </c>
      <c r="P521" s="59">
        <f>IF(OR(O521="",O521="REL"),"",3.6*200/O521)</f>
        <v>62.418725617685304</v>
      </c>
      <c r="Q521" s="47"/>
      <c r="R521" s="47"/>
      <c r="S521" s="59" t="str">
        <f>IF(OR(R521="",R521="REL"),"",3.6*200/R521)</f>
        <v/>
      </c>
    </row>
    <row r="522" spans="1:19" x14ac:dyDescent="0.3">
      <c r="A522" s="30" t="s">
        <v>102</v>
      </c>
      <c r="B522" s="30">
        <v>2022</v>
      </c>
      <c r="C522" s="132">
        <v>44673</v>
      </c>
      <c r="D522" s="30" t="s">
        <v>72</v>
      </c>
      <c r="E522" s="30" t="s">
        <v>202</v>
      </c>
      <c r="F522" s="30">
        <v>2</v>
      </c>
      <c r="G522" s="30" t="s">
        <v>73</v>
      </c>
      <c r="H522" s="30" t="s">
        <v>74</v>
      </c>
      <c r="I522" s="30">
        <f>(C522-VLOOKUP(G522,Riders!$A$2:$C$2000,2,FALSE))/365</f>
        <v>34.723287671232875</v>
      </c>
      <c r="J522" s="30">
        <v>2</v>
      </c>
      <c r="K522" s="30">
        <v>1</v>
      </c>
      <c r="L522" s="30">
        <v>11.015000000000001</v>
      </c>
      <c r="M522" s="59">
        <f>IF(OR(L522="",L522="REL"),"",3.6*200/L522)</f>
        <v>65.365410803449834</v>
      </c>
      <c r="N522" s="30">
        <v>1</v>
      </c>
      <c r="O522" s="30">
        <v>11.225</v>
      </c>
      <c r="P522" s="59">
        <f>IF(OR(O522="",O522="REL"),"",3.6*200/O522)</f>
        <v>64.142538975501111</v>
      </c>
      <c r="Q522" s="30"/>
      <c r="R522" s="30"/>
      <c r="S522" s="59" t="str">
        <f>IF(OR(R522="",R522="REL"),"",3.6*200/R522)</f>
        <v/>
      </c>
    </row>
    <row r="523" spans="1:19" x14ac:dyDescent="0.3">
      <c r="A523" s="47" t="s">
        <v>102</v>
      </c>
      <c r="B523" s="47">
        <v>2022</v>
      </c>
      <c r="C523" s="49">
        <v>44673</v>
      </c>
      <c r="D523" s="47" t="s">
        <v>72</v>
      </c>
      <c r="E523" s="47" t="s">
        <v>202</v>
      </c>
      <c r="F523" s="47">
        <v>2</v>
      </c>
      <c r="G523" s="47" t="s">
        <v>16</v>
      </c>
      <c r="H523" s="47" t="s">
        <v>17</v>
      </c>
      <c r="I523" s="47">
        <f>(C523-VLOOKUP(G523,Riders!$A$2:$C$2000,2,FALSE))/365</f>
        <v>23.002739726027396</v>
      </c>
      <c r="J523" s="47">
        <v>5</v>
      </c>
      <c r="K523" s="47">
        <v>2</v>
      </c>
      <c r="L523" s="47">
        <v>11.074</v>
      </c>
      <c r="M523" s="59">
        <f>IF(OR(L523="",L523="REL"),"",3.6*200/L523)</f>
        <v>65.017157305400033</v>
      </c>
      <c r="N523" s="47">
        <v>2</v>
      </c>
      <c r="O523" s="47">
        <v>11.266</v>
      </c>
      <c r="P523" s="59">
        <f>IF(OR(O523="",O523="REL"),"",3.6*200/O523)</f>
        <v>63.909107047754304</v>
      </c>
      <c r="Q523" s="47"/>
      <c r="R523" s="47"/>
      <c r="S523" s="59" t="str">
        <f>IF(OR(R523="",R523="REL"),"",3.6*200/R523)</f>
        <v/>
      </c>
    </row>
    <row r="524" spans="1:19" x14ac:dyDescent="0.3">
      <c r="A524" s="47" t="s">
        <v>102</v>
      </c>
      <c r="B524" s="47">
        <v>2022</v>
      </c>
      <c r="C524" s="49">
        <v>44673</v>
      </c>
      <c r="D524" s="47" t="s">
        <v>72</v>
      </c>
      <c r="E524" s="47" t="s">
        <v>202</v>
      </c>
      <c r="F524" s="47">
        <v>3</v>
      </c>
      <c r="G524" s="47" t="s">
        <v>20</v>
      </c>
      <c r="H524" s="47" t="s">
        <v>21</v>
      </c>
      <c r="I524" s="47">
        <f>(C524-VLOOKUP(G524,Riders!$A$2:$C$2000,2,FALSE))/365</f>
        <v>26.712328767123289</v>
      </c>
      <c r="J524" s="47">
        <v>3</v>
      </c>
      <c r="K524" s="47">
        <v>1</v>
      </c>
      <c r="L524" s="47">
        <v>11.183</v>
      </c>
      <c r="M524" s="59">
        <f>IF(OR(L524="",L524="REL"),"",3.6*200/L524)</f>
        <v>64.383439148707865</v>
      </c>
      <c r="N524" s="47">
        <v>1</v>
      </c>
      <c r="O524" s="47">
        <v>11.115</v>
      </c>
      <c r="P524" s="59">
        <f>IF(OR(O524="",O524="REL"),"",3.6*200/O524)</f>
        <v>64.777327935222672</v>
      </c>
      <c r="Q524" s="47"/>
      <c r="R524" s="47"/>
      <c r="S524" s="59" t="str">
        <f>IF(OR(R524="",R524="REL"),"",3.6*200/R524)</f>
        <v/>
      </c>
    </row>
    <row r="525" spans="1:19" x14ac:dyDescent="0.3">
      <c r="A525" s="30" t="s">
        <v>102</v>
      </c>
      <c r="B525" s="30">
        <v>2022</v>
      </c>
      <c r="C525" s="132">
        <v>44673</v>
      </c>
      <c r="D525" s="30" t="s">
        <v>72</v>
      </c>
      <c r="E525" s="30" t="s">
        <v>202</v>
      </c>
      <c r="F525" s="30">
        <v>3</v>
      </c>
      <c r="G525" s="30" t="s">
        <v>26</v>
      </c>
      <c r="H525" s="30" t="s">
        <v>27</v>
      </c>
      <c r="I525" s="30">
        <f>(C525-VLOOKUP(G525,Riders!$A$2:$C$2000,2,FALSE))/365</f>
        <v>23.917808219178081</v>
      </c>
      <c r="J525" s="30">
        <v>6</v>
      </c>
      <c r="K525" s="30">
        <v>2</v>
      </c>
      <c r="L525" s="30">
        <v>11.233000000000001</v>
      </c>
      <c r="M525" s="59">
        <f>IF(OR(L525="",L525="REL"),"",3.6*200/L525)</f>
        <v>64.096857473515527</v>
      </c>
      <c r="N525" s="30">
        <v>2</v>
      </c>
      <c r="O525" s="30">
        <v>11.185</v>
      </c>
      <c r="P525" s="59">
        <f>IF(OR(O525="",O525="REL"),"",3.6*200/O525)</f>
        <v>64.371926687527932</v>
      </c>
      <c r="Q525" s="30"/>
      <c r="R525" s="30"/>
      <c r="S525" s="59" t="str">
        <f>IF(OR(R525="",R525="REL"),"",3.6*200/R525)</f>
        <v/>
      </c>
    </row>
    <row r="526" spans="1:19" x14ac:dyDescent="0.3">
      <c r="A526" s="47" t="s">
        <v>102</v>
      </c>
      <c r="B526" s="47">
        <v>2022</v>
      </c>
      <c r="C526" s="49">
        <v>44673</v>
      </c>
      <c r="D526" s="47" t="s">
        <v>72</v>
      </c>
      <c r="E526" s="47" t="s">
        <v>202</v>
      </c>
      <c r="F526" s="47">
        <v>4</v>
      </c>
      <c r="G526" s="47" t="s">
        <v>30</v>
      </c>
      <c r="H526" s="47" t="s">
        <v>31</v>
      </c>
      <c r="I526" s="47">
        <f>(C526-VLOOKUP(G526,Riders!$A$2:$C$2000,2,FALSE))/365</f>
        <v>26.016438356164382</v>
      </c>
      <c r="J526" s="47">
        <v>4</v>
      </c>
      <c r="K526" s="47">
        <v>1</v>
      </c>
      <c r="L526" s="47">
        <v>11.602</v>
      </c>
      <c r="M526" s="59">
        <f>IF(OR(L526="",L526="REL"),"",3.6*200/L526)</f>
        <v>62.058265816238581</v>
      </c>
      <c r="N526" s="47">
        <v>1</v>
      </c>
      <c r="O526" s="47">
        <v>11.404999999999999</v>
      </c>
      <c r="P526" s="59">
        <f>IF(OR(O526="",O526="REL"),"",3.6*200/O526)</f>
        <v>63.130206049978085</v>
      </c>
      <c r="Q526" s="47"/>
      <c r="R526" s="47"/>
      <c r="S526" s="59" t="str">
        <f>IF(OR(R526="",R526="REL"),"",3.6*200/R526)</f>
        <v/>
      </c>
    </row>
    <row r="527" spans="1:19" x14ac:dyDescent="0.3">
      <c r="A527" s="47" t="s">
        <v>102</v>
      </c>
      <c r="B527" s="47">
        <v>2022</v>
      </c>
      <c r="C527" s="49">
        <v>44673</v>
      </c>
      <c r="D527" s="47" t="s">
        <v>72</v>
      </c>
      <c r="E527" s="47" t="s">
        <v>202</v>
      </c>
      <c r="F527" s="47">
        <v>4</v>
      </c>
      <c r="G527" s="47" t="s">
        <v>57</v>
      </c>
      <c r="H527" s="47" t="s">
        <v>47</v>
      </c>
      <c r="I527" s="47">
        <f>(C527-VLOOKUP(G527,Riders!$A$2:$C$2000,2,FALSE))/365</f>
        <v>22.230136986301371</v>
      </c>
      <c r="J527" s="47">
        <v>8</v>
      </c>
      <c r="K527" s="47">
        <v>2</v>
      </c>
      <c r="L527" s="47">
        <v>11.656000000000001</v>
      </c>
      <c r="M527" s="59">
        <f>IF(OR(L527="",L527="REL"),"",3.6*200/L527)</f>
        <v>61.770761839396016</v>
      </c>
      <c r="N527" s="47">
        <v>2</v>
      </c>
      <c r="O527" s="47">
        <v>11.463999999999999</v>
      </c>
      <c r="P527" s="59">
        <f>IF(OR(O527="",O527="REL"),"",3.6*200/O527)</f>
        <v>62.805303558967211</v>
      </c>
      <c r="Q527" s="47"/>
      <c r="R527" s="47"/>
      <c r="S527" s="59" t="str">
        <f>IF(OR(R527="",R527="REL"),"",3.6*200/R527)</f>
        <v/>
      </c>
    </row>
    <row r="528" spans="1:19" x14ac:dyDescent="0.3">
      <c r="A528" s="30" t="s">
        <v>102</v>
      </c>
      <c r="B528" s="30">
        <v>2022</v>
      </c>
      <c r="C528" s="132">
        <v>44673</v>
      </c>
      <c r="D528" s="30" t="s">
        <v>72</v>
      </c>
      <c r="E528" s="30" t="s">
        <v>203</v>
      </c>
      <c r="F528" s="30">
        <v>1</v>
      </c>
      <c r="G528" s="30" t="s">
        <v>33</v>
      </c>
      <c r="H528" s="30" t="s">
        <v>27</v>
      </c>
      <c r="I528" s="30">
        <f>(C528-VLOOKUP(G528,Riders!$A$2:$C$2000,2,FALSE))/365</f>
        <v>28.421917808219177</v>
      </c>
      <c r="J528" s="30">
        <v>1</v>
      </c>
      <c r="K528" s="30">
        <v>1</v>
      </c>
      <c r="L528" s="30">
        <v>11.329000000000001</v>
      </c>
      <c r="M528" s="59">
        <f>IF(OR(L528="",L528="REL"),"",3.6*200/L528)</f>
        <v>63.553711713302143</v>
      </c>
      <c r="N528" s="30">
        <v>1</v>
      </c>
      <c r="O528" s="30">
        <v>11.009</v>
      </c>
      <c r="P528" s="59">
        <f>IF(OR(O528="",O528="REL"),"",3.6*200/O528)</f>
        <v>65.40103551639568</v>
      </c>
      <c r="Q528" s="30"/>
      <c r="R528" s="30"/>
      <c r="S528" s="59" t="str">
        <f>IF(OR(R528="",R528="REL"),"",3.6*200/R528)</f>
        <v/>
      </c>
    </row>
    <row r="529" spans="1:19" x14ac:dyDescent="0.3">
      <c r="A529" s="47" t="s">
        <v>102</v>
      </c>
      <c r="B529" s="47">
        <v>2022</v>
      </c>
      <c r="C529" s="49">
        <v>44673</v>
      </c>
      <c r="D529" s="47" t="s">
        <v>72</v>
      </c>
      <c r="E529" s="47" t="s">
        <v>203</v>
      </c>
      <c r="F529" s="47">
        <v>1</v>
      </c>
      <c r="G529" s="47" t="s">
        <v>30</v>
      </c>
      <c r="H529" s="47" t="s">
        <v>31</v>
      </c>
      <c r="I529" s="47">
        <f>(C529-VLOOKUP(G529,Riders!$A$2:$C$2000,2,FALSE))/365</f>
        <v>26.016438356164382</v>
      </c>
      <c r="J529" s="47">
        <v>4</v>
      </c>
      <c r="K529" s="47">
        <v>2</v>
      </c>
      <c r="L529" s="47">
        <v>11.496</v>
      </c>
      <c r="M529" s="59">
        <f>IF(OR(L529="",L529="REL"),"",3.6*200/L529)</f>
        <v>62.630480167014611</v>
      </c>
      <c r="N529" s="47">
        <v>2</v>
      </c>
      <c r="O529" s="47">
        <v>13.338000000000001</v>
      </c>
      <c r="P529" s="59">
        <f>IF(OR(O529="",O529="REL"),"",3.6*200/O529)</f>
        <v>53.981106612685558</v>
      </c>
      <c r="Q529" s="47"/>
      <c r="R529" s="47"/>
      <c r="S529" s="59" t="str">
        <f>IF(OR(R529="",R529="REL"),"",3.6*200/R529)</f>
        <v/>
      </c>
    </row>
    <row r="530" spans="1:19" x14ac:dyDescent="0.3">
      <c r="A530" s="47" t="s">
        <v>102</v>
      </c>
      <c r="B530" s="47">
        <v>2022</v>
      </c>
      <c r="C530" s="49">
        <v>44673</v>
      </c>
      <c r="D530" s="47" t="s">
        <v>72</v>
      </c>
      <c r="E530" s="47" t="s">
        <v>203</v>
      </c>
      <c r="F530" s="47">
        <v>2</v>
      </c>
      <c r="G530" s="47" t="s">
        <v>73</v>
      </c>
      <c r="H530" s="47" t="s">
        <v>74</v>
      </c>
      <c r="I530" s="47">
        <f>(C530-VLOOKUP(G530,Riders!$A$2:$C$2000,2,FALSE))/365</f>
        <v>34.723287671232875</v>
      </c>
      <c r="J530" s="47">
        <v>2</v>
      </c>
      <c r="K530" s="47">
        <v>1</v>
      </c>
      <c r="L530" s="47">
        <v>11.175000000000001</v>
      </c>
      <c r="M530" s="59">
        <f>IF(OR(L530="",L530="REL"),"",3.6*200/L530)</f>
        <v>64.429530201342274</v>
      </c>
      <c r="N530" s="47">
        <v>1</v>
      </c>
      <c r="O530" s="47">
        <v>11.302</v>
      </c>
      <c r="P530" s="59">
        <f>IF(OR(O530="",O530="REL"),"",3.6*200/O530)</f>
        <v>63.705538842682714</v>
      </c>
      <c r="Q530" s="47"/>
      <c r="R530" s="47"/>
      <c r="S530" s="59" t="str">
        <f>IF(OR(R530="",R530="REL"),"",3.6*200/R530)</f>
        <v/>
      </c>
    </row>
    <row r="531" spans="1:19" x14ac:dyDescent="0.3">
      <c r="A531" s="30" t="s">
        <v>102</v>
      </c>
      <c r="B531" s="30">
        <v>2022</v>
      </c>
      <c r="C531" s="132">
        <v>44673</v>
      </c>
      <c r="D531" s="30" t="s">
        <v>72</v>
      </c>
      <c r="E531" s="30" t="s">
        <v>203</v>
      </c>
      <c r="F531" s="30">
        <v>2</v>
      </c>
      <c r="G531" s="30" t="s">
        <v>20</v>
      </c>
      <c r="H531" s="30" t="s">
        <v>21</v>
      </c>
      <c r="I531" s="30">
        <f>(C531-VLOOKUP(G531,Riders!$A$2:$C$2000,2,FALSE))/365</f>
        <v>26.712328767123289</v>
      </c>
      <c r="J531" s="30">
        <v>3</v>
      </c>
      <c r="K531" s="30">
        <v>2</v>
      </c>
      <c r="L531" s="30">
        <v>11.195</v>
      </c>
      <c r="M531" s="59">
        <f>IF(OR(L531="",L531="REL"),"",3.6*200/L531)</f>
        <v>64.314426083072803</v>
      </c>
      <c r="N531" s="30">
        <v>2</v>
      </c>
      <c r="O531" s="30">
        <v>11.365</v>
      </c>
      <c r="P531" s="59">
        <f>IF(OR(O531="",O531="REL"),"",3.6*200/O531)</f>
        <v>63.352397712274524</v>
      </c>
      <c r="Q531" s="30"/>
      <c r="R531" s="30"/>
      <c r="S531" s="59" t="str">
        <f>IF(OR(R531="",R531="REL"),"",3.6*200/R531)</f>
        <v/>
      </c>
    </row>
    <row r="532" spans="1:19" x14ac:dyDescent="0.3">
      <c r="A532" s="47" t="s">
        <v>102</v>
      </c>
      <c r="B532" s="47">
        <v>2022</v>
      </c>
      <c r="C532" s="49">
        <v>44673</v>
      </c>
      <c r="D532" s="47" t="s">
        <v>72</v>
      </c>
      <c r="E532" s="47" t="s">
        <v>204</v>
      </c>
      <c r="F532" s="47" t="s">
        <v>205</v>
      </c>
      <c r="G532" s="47" t="s">
        <v>33</v>
      </c>
      <c r="H532" s="47" t="s">
        <v>27</v>
      </c>
      <c r="I532" s="47">
        <f>(C532-VLOOKUP(G532,Riders!$A$2:$C$2000,2,FALSE))/365</f>
        <v>28.421917808219177</v>
      </c>
      <c r="J532" s="47">
        <v>1</v>
      </c>
      <c r="K532" s="47">
        <v>1</v>
      </c>
      <c r="L532" s="47">
        <v>10.872999999999999</v>
      </c>
      <c r="M532" s="59">
        <f>IF(OR(L532="",L532="REL"),"",3.6*200/L532)</f>
        <v>66.21907477237194</v>
      </c>
      <c r="N532" s="47">
        <v>1</v>
      </c>
      <c r="O532" s="47">
        <v>10.955</v>
      </c>
      <c r="P532" s="59">
        <f>IF(OR(O532="",O532="REL"),"",3.6*200/O532)</f>
        <v>65.723413966225465</v>
      </c>
      <c r="Q532" s="47"/>
      <c r="R532" s="47"/>
      <c r="S532" s="59" t="str">
        <f>IF(OR(R532="",R532="REL"),"",3.6*200/R532)</f>
        <v/>
      </c>
    </row>
    <row r="533" spans="1:19" x14ac:dyDescent="0.3">
      <c r="A533" s="47" t="s">
        <v>102</v>
      </c>
      <c r="B533" s="47">
        <v>2022</v>
      </c>
      <c r="C533" s="49">
        <v>44673</v>
      </c>
      <c r="D533" s="47" t="s">
        <v>72</v>
      </c>
      <c r="E533" s="47" t="s">
        <v>204</v>
      </c>
      <c r="F533" s="47" t="s">
        <v>205</v>
      </c>
      <c r="G533" s="47" t="s">
        <v>73</v>
      </c>
      <c r="H533" s="47" t="s">
        <v>74</v>
      </c>
      <c r="I533" s="47">
        <f>(C533-VLOOKUP(G533,Riders!$A$2:$C$2000,2,FALSE))/365</f>
        <v>34.723287671232875</v>
      </c>
      <c r="J533" s="47">
        <v>2</v>
      </c>
      <c r="K533" s="47">
        <v>2</v>
      </c>
      <c r="L533" s="47">
        <v>11.107999999999999</v>
      </c>
      <c r="M533" s="59">
        <f>IF(OR(L533="",L533="REL"),"",3.6*200/L533)</f>
        <v>64.818149081742902</v>
      </c>
      <c r="N533" s="47">
        <v>2</v>
      </c>
      <c r="O533" s="47">
        <v>11.089</v>
      </c>
      <c r="P533" s="59">
        <f>IF(OR(O533="",O533="REL"),"",3.6*200/O533)</f>
        <v>64.929209126161055</v>
      </c>
      <c r="Q533" s="47"/>
      <c r="R533" s="47"/>
      <c r="S533" s="59" t="str">
        <f>IF(OR(R533="",R533="REL"),"",3.6*200/R533)</f>
        <v/>
      </c>
    </row>
    <row r="534" spans="1:19" x14ac:dyDescent="0.3">
      <c r="A534" s="47" t="s">
        <v>102</v>
      </c>
      <c r="B534" s="47">
        <v>2022</v>
      </c>
      <c r="C534" s="49">
        <v>44673</v>
      </c>
      <c r="D534" s="47" t="s">
        <v>72</v>
      </c>
      <c r="E534" s="47" t="s">
        <v>204</v>
      </c>
      <c r="F534" s="47" t="s">
        <v>206</v>
      </c>
      <c r="G534" s="47" t="s">
        <v>20</v>
      </c>
      <c r="H534" s="47" t="s">
        <v>21</v>
      </c>
      <c r="I534" s="47">
        <f>(C534-VLOOKUP(G534,Riders!$A$2:$C$2000,2,FALSE))/365</f>
        <v>26.712328767123289</v>
      </c>
      <c r="J534" s="47">
        <v>3</v>
      </c>
      <c r="K534" s="47">
        <v>1</v>
      </c>
      <c r="L534" s="47">
        <v>11.382999999999999</v>
      </c>
      <c r="M534" s="59">
        <f>IF(OR(L534="",L534="REL"),"",3.6*200/L534)</f>
        <v>63.252218220152862</v>
      </c>
      <c r="N534" s="47">
        <v>1</v>
      </c>
      <c r="O534" s="47">
        <v>11.228999999999999</v>
      </c>
      <c r="P534" s="59">
        <f>IF(OR(O534="",O534="REL"),"",3.6*200/O534)</f>
        <v>64.119690088164575</v>
      </c>
      <c r="Q534" s="47"/>
      <c r="R534" s="47"/>
      <c r="S534" s="59" t="str">
        <f>IF(OR(R534="",R534="REL"),"",3.6*200/R534)</f>
        <v/>
      </c>
    </row>
    <row r="535" spans="1:19" x14ac:dyDescent="0.3">
      <c r="A535" s="47" t="s">
        <v>102</v>
      </c>
      <c r="B535" s="47">
        <v>2022</v>
      </c>
      <c r="C535" s="49">
        <v>44673</v>
      </c>
      <c r="D535" s="47" t="s">
        <v>72</v>
      </c>
      <c r="E535" s="47" t="s">
        <v>204</v>
      </c>
      <c r="F535" s="47" t="s">
        <v>206</v>
      </c>
      <c r="G535" s="47" t="s">
        <v>30</v>
      </c>
      <c r="H535" s="47" t="s">
        <v>31</v>
      </c>
      <c r="I535" s="47">
        <f>(C535-VLOOKUP(G535,Riders!$A$2:$C$2000,2,FALSE))/365</f>
        <v>26.016438356164382</v>
      </c>
      <c r="J535" s="47">
        <v>4</v>
      </c>
      <c r="K535" s="47">
        <v>2</v>
      </c>
      <c r="L535" s="47">
        <v>11.421999999999999</v>
      </c>
      <c r="M535" s="59">
        <f>IF(OR(L535="",L535="REL"),"",3.6*200/L535)</f>
        <v>63.036245841358785</v>
      </c>
      <c r="N535" s="47">
        <v>2</v>
      </c>
      <c r="O535" s="47">
        <v>11.542</v>
      </c>
      <c r="P535" s="59">
        <f>IF(OR(O535="",O535="REL"),"",3.6*200/O535)</f>
        <v>62.380869866574251</v>
      </c>
      <c r="Q535" s="47"/>
      <c r="R535" s="47"/>
      <c r="S535" s="59" t="str">
        <f>IF(OR(R535="",R535="REL"),"",3.6*200/R535)</f>
        <v/>
      </c>
    </row>
    <row r="536" spans="1:19" x14ac:dyDescent="0.3">
      <c r="A536" s="47" t="s">
        <v>108</v>
      </c>
      <c r="B536" s="47">
        <v>2021</v>
      </c>
      <c r="C536" s="49">
        <v>44491</v>
      </c>
      <c r="D536" s="47" t="s">
        <v>13</v>
      </c>
      <c r="E536" s="47" t="s">
        <v>203</v>
      </c>
      <c r="F536" s="47">
        <v>1</v>
      </c>
      <c r="G536" s="47" t="s">
        <v>14</v>
      </c>
      <c r="H536" s="47" t="s">
        <v>15</v>
      </c>
      <c r="I536" s="47">
        <f>(C536-VLOOKUP(G536,Riders!$A$2:$C$2000,2,FALSE))/365</f>
        <v>21.805479452054794</v>
      </c>
      <c r="J536" s="47">
        <v>2</v>
      </c>
      <c r="K536" s="47">
        <v>1</v>
      </c>
      <c r="L536" s="47">
        <v>11.176</v>
      </c>
      <c r="M536" s="59">
        <f>IF(OR(L536="",L536="REL"),"",3.6*200/L536)</f>
        <v>64.423765211166781</v>
      </c>
      <c r="N536" s="47">
        <v>1</v>
      </c>
      <c r="O536" s="47">
        <v>10.992000000000001</v>
      </c>
      <c r="P536" s="59">
        <f>IF(OR(O536="",O536="REL"),"",3.6*200/O536)</f>
        <v>65.502183406113531</v>
      </c>
      <c r="Q536" s="47"/>
      <c r="R536" s="47"/>
      <c r="S536" s="59" t="str">
        <f>IF(OR(R536="",R536="REL"),"",3.6*200/R536)</f>
        <v/>
      </c>
    </row>
    <row r="537" spans="1:19" x14ac:dyDescent="0.3">
      <c r="A537" s="47" t="s">
        <v>108</v>
      </c>
      <c r="B537" s="47">
        <v>2021</v>
      </c>
      <c r="C537" s="49">
        <v>44491</v>
      </c>
      <c r="D537" s="47" t="s">
        <v>13</v>
      </c>
      <c r="E537" s="47" t="s">
        <v>203</v>
      </c>
      <c r="F537" s="47">
        <v>1</v>
      </c>
      <c r="G537" s="47" t="s">
        <v>26</v>
      </c>
      <c r="H537" s="47" t="s">
        <v>27</v>
      </c>
      <c r="I537" s="47">
        <f>(C537-VLOOKUP(G537,Riders!$A$2:$C$2000,2,FALSE))/365</f>
        <v>23.419178082191781</v>
      </c>
      <c r="J537" s="47">
        <v>4</v>
      </c>
      <c r="K537" s="47">
        <v>2</v>
      </c>
      <c r="L537" s="47">
        <v>11.278</v>
      </c>
      <c r="M537" s="59">
        <f>IF(OR(L537="",L537="REL"),"",3.6*200/L537)</f>
        <v>63.841106579180703</v>
      </c>
      <c r="N537" s="47">
        <v>2</v>
      </c>
      <c r="O537" s="47">
        <v>11.098000000000001</v>
      </c>
      <c r="P537" s="59">
        <f>IF(OR(O537="",O537="REL"),"",3.6*200/O537)</f>
        <v>64.876554334114246</v>
      </c>
      <c r="Q537" s="47"/>
      <c r="R537" s="47"/>
      <c r="S537" s="59" t="str">
        <f>IF(OR(R537="",R537="REL"),"",3.6*200/R537)</f>
        <v/>
      </c>
    </row>
    <row r="538" spans="1:19" x14ac:dyDescent="0.3">
      <c r="A538" s="47" t="s">
        <v>108</v>
      </c>
      <c r="B538" s="47">
        <v>2021</v>
      </c>
      <c r="C538" s="49">
        <v>44491</v>
      </c>
      <c r="D538" s="47" t="s">
        <v>13</v>
      </c>
      <c r="E538" s="47" t="s">
        <v>203</v>
      </c>
      <c r="F538" s="47">
        <v>2</v>
      </c>
      <c r="G538" s="47" t="s">
        <v>23</v>
      </c>
      <c r="H538" s="47" t="s">
        <v>15</v>
      </c>
      <c r="I538" s="47">
        <f>(C538-VLOOKUP(G538,Riders!$A$2:$C$2000,2,FALSE))/365</f>
        <v>24.112328767123287</v>
      </c>
      <c r="J538" s="47">
        <v>1</v>
      </c>
      <c r="K538" s="47">
        <v>1</v>
      </c>
      <c r="L538" s="47">
        <v>10.965999999999999</v>
      </c>
      <c r="M538" s="59">
        <f>IF(OR(L538="",L538="REL"),"",3.6*200/L538)</f>
        <v>65.657486777311689</v>
      </c>
      <c r="N538" s="47">
        <v>1</v>
      </c>
      <c r="O538" s="47">
        <v>10.936999999999999</v>
      </c>
      <c r="P538" s="59">
        <f>IF(OR(O538="",O538="REL"),"",3.6*200/O538)</f>
        <v>65.831580872268447</v>
      </c>
      <c r="Q538" s="47"/>
      <c r="R538" s="47"/>
      <c r="S538" s="59" t="str">
        <f>IF(OR(R538="",R538="REL"),"",3.6*200/R538)</f>
        <v/>
      </c>
    </row>
    <row r="539" spans="1:19" x14ac:dyDescent="0.3">
      <c r="A539" s="47" t="s">
        <v>108</v>
      </c>
      <c r="B539" s="47">
        <v>2021</v>
      </c>
      <c r="C539" s="49">
        <v>44491</v>
      </c>
      <c r="D539" s="47" t="s">
        <v>13</v>
      </c>
      <c r="E539" s="47" t="s">
        <v>203</v>
      </c>
      <c r="F539" s="47">
        <v>2</v>
      </c>
      <c r="G539" s="47" t="s">
        <v>33</v>
      </c>
      <c r="H539" s="47" t="s">
        <v>27</v>
      </c>
      <c r="I539" s="47">
        <f>(C539-VLOOKUP(G539,Riders!$A$2:$C$2000,2,FALSE))/365</f>
        <v>27.923287671232877</v>
      </c>
      <c r="J539" s="47">
        <v>3</v>
      </c>
      <c r="K539" s="47">
        <v>2</v>
      </c>
      <c r="L539" s="47">
        <v>11.036999999999999</v>
      </c>
      <c r="M539" s="59">
        <f>IF(OR(L539="",L539="REL"),"",3.6*200/L539)</f>
        <v>65.235118238651808</v>
      </c>
      <c r="N539" s="47">
        <v>2</v>
      </c>
      <c r="O539" s="47">
        <v>10.997</v>
      </c>
      <c r="P539" s="59">
        <f>IF(OR(O539="",O539="REL"),"",3.6*200/O539)</f>
        <v>65.47240156406292</v>
      </c>
      <c r="Q539" s="47"/>
      <c r="R539" s="47"/>
      <c r="S539" s="59" t="str">
        <f>IF(OR(R539="",R539="REL"),"",3.6*200/R539)</f>
        <v/>
      </c>
    </row>
    <row r="540" spans="1:19" x14ac:dyDescent="0.3">
      <c r="A540" s="47" t="s">
        <v>108</v>
      </c>
      <c r="B540" s="47">
        <v>2021</v>
      </c>
      <c r="C540" s="49">
        <v>44491</v>
      </c>
      <c r="D540" s="47" t="s">
        <v>13</v>
      </c>
      <c r="E540" s="47" t="s">
        <v>204</v>
      </c>
      <c r="F540" s="47" t="s">
        <v>205</v>
      </c>
      <c r="G540" s="47" t="s">
        <v>23</v>
      </c>
      <c r="H540" s="47" t="s">
        <v>15</v>
      </c>
      <c r="I540" s="47">
        <f>(C540-VLOOKUP(G540,Riders!$A$2:$C$2000,2,FALSE))/365</f>
        <v>24.112328767123287</v>
      </c>
      <c r="J540" s="47">
        <v>1</v>
      </c>
      <c r="K540" s="47">
        <v>1</v>
      </c>
      <c r="L540" s="47">
        <v>10.882</v>
      </c>
      <c r="M540" s="59">
        <f>IF(OR(L540="",L540="REL"),"",3.6*200/L540)</f>
        <v>66.164308031611839</v>
      </c>
      <c r="N540" s="47">
        <v>1</v>
      </c>
      <c r="O540" s="47">
        <v>10.804</v>
      </c>
      <c r="P540" s="59">
        <f>IF(OR(O540="",O540="REL"),"",3.6*200/O540)</f>
        <v>66.641984450203623</v>
      </c>
      <c r="Q540" s="47"/>
      <c r="R540" s="47"/>
      <c r="S540" s="59" t="str">
        <f>IF(OR(R540="",R540="REL"),"",3.6*200/R540)</f>
        <v/>
      </c>
    </row>
    <row r="541" spans="1:19" x14ac:dyDescent="0.3">
      <c r="A541" s="47" t="s">
        <v>108</v>
      </c>
      <c r="B541" s="47">
        <v>2021</v>
      </c>
      <c r="C541" s="49">
        <v>44491</v>
      </c>
      <c r="D541" s="47" t="s">
        <v>13</v>
      </c>
      <c r="E541" s="47" t="s">
        <v>204</v>
      </c>
      <c r="F541" s="47" t="s">
        <v>205</v>
      </c>
      <c r="G541" s="47" t="s">
        <v>14</v>
      </c>
      <c r="H541" s="47" t="s">
        <v>15</v>
      </c>
      <c r="I541" s="47">
        <f>(C541-VLOOKUP(G541,Riders!$A$2:$C$2000,2,FALSE))/365</f>
        <v>21.805479452054794</v>
      </c>
      <c r="J541" s="47">
        <v>2</v>
      </c>
      <c r="K541" s="47">
        <v>2</v>
      </c>
      <c r="L541" s="47">
        <v>10.999000000000001</v>
      </c>
      <c r="M541" s="59">
        <f>IF(OR(L541="",L541="REL"),"",3.6*200/L541)</f>
        <v>65.460496408764428</v>
      </c>
      <c r="N541" s="47">
        <v>2</v>
      </c>
      <c r="O541" s="47">
        <v>10.933</v>
      </c>
      <c r="P541" s="59">
        <f>IF(OR(O541="",O541="REL"),"",3.6*200/O541)</f>
        <v>65.855666331290593</v>
      </c>
      <c r="Q541" s="47"/>
      <c r="R541" s="47"/>
      <c r="S541" s="59" t="str">
        <f>IF(OR(R541="",R541="REL"),"",3.6*200/R541)</f>
        <v/>
      </c>
    </row>
    <row r="542" spans="1:19" x14ac:dyDescent="0.3">
      <c r="A542" s="47" t="s">
        <v>108</v>
      </c>
      <c r="B542" s="47">
        <v>2021</v>
      </c>
      <c r="C542" s="49">
        <v>44491</v>
      </c>
      <c r="D542" s="47" t="s">
        <v>13</v>
      </c>
      <c r="E542" s="47" t="s">
        <v>204</v>
      </c>
      <c r="F542" s="47" t="s">
        <v>206</v>
      </c>
      <c r="G542" s="47" t="s">
        <v>33</v>
      </c>
      <c r="H542" s="47" t="s">
        <v>27</v>
      </c>
      <c r="I542" s="47">
        <f>(C542-VLOOKUP(G542,Riders!$A$2:$C$2000,2,FALSE))/365</f>
        <v>27.923287671232877</v>
      </c>
      <c r="J542" s="47">
        <v>3</v>
      </c>
      <c r="K542" s="47">
        <v>1</v>
      </c>
      <c r="L542" s="47">
        <v>11.077</v>
      </c>
      <c r="M542" s="59">
        <f>IF(OR(L542="",L542="REL"),"",3.6*200/L542)</f>
        <v>64.999548614245739</v>
      </c>
      <c r="N542" s="47">
        <v>1</v>
      </c>
      <c r="O542" s="47">
        <v>11.147</v>
      </c>
      <c r="P542" s="59">
        <f>IF(OR(O542="",O542="REL"),"",3.6*200/O542)</f>
        <v>64.591369875302775</v>
      </c>
      <c r="Q542" s="47"/>
      <c r="R542" s="47"/>
      <c r="S542" s="59" t="str">
        <f>IF(OR(R542="",R542="REL"),"",3.6*200/R542)</f>
        <v/>
      </c>
    </row>
    <row r="543" spans="1:19" x14ac:dyDescent="0.3">
      <c r="A543" s="47" t="s">
        <v>108</v>
      </c>
      <c r="B543" s="47">
        <v>2021</v>
      </c>
      <c r="C543" s="49">
        <v>44491</v>
      </c>
      <c r="D543" s="47" t="s">
        <v>13</v>
      </c>
      <c r="E543" s="47" t="s">
        <v>204</v>
      </c>
      <c r="F543" s="47" t="s">
        <v>206</v>
      </c>
      <c r="G543" s="47" t="s">
        <v>26</v>
      </c>
      <c r="H543" s="47" t="s">
        <v>27</v>
      </c>
      <c r="I543" s="47">
        <f>(C543-VLOOKUP(G543,Riders!$A$2:$C$2000,2,FALSE))/365</f>
        <v>23.419178082191781</v>
      </c>
      <c r="J543" s="47">
        <v>4</v>
      </c>
      <c r="K543" s="47">
        <v>2</v>
      </c>
      <c r="L543" s="47">
        <v>11.164</v>
      </c>
      <c r="M543" s="59">
        <f>IF(OR(L543="",L543="REL"),"",3.6*200/L543)</f>
        <v>64.493013256897171</v>
      </c>
      <c r="N543" s="47">
        <v>2</v>
      </c>
      <c r="O543" s="47">
        <v>11.197000000000001</v>
      </c>
      <c r="P543" s="59">
        <f>IF(OR(O543="",O543="REL"),"",3.6*200/O543)</f>
        <v>64.302938287041172</v>
      </c>
      <c r="Q543" s="47"/>
      <c r="R543" s="47"/>
      <c r="S543" s="59" t="str">
        <f>IF(OR(R543="",R543="REL"),"",3.6*200/R543)</f>
        <v/>
      </c>
    </row>
    <row r="544" spans="1:19" x14ac:dyDescent="0.3">
      <c r="A544" s="47" t="s">
        <v>108</v>
      </c>
      <c r="B544" s="47">
        <v>2021</v>
      </c>
      <c r="C544" s="49">
        <v>44490</v>
      </c>
      <c r="D544" s="47" t="s">
        <v>13</v>
      </c>
      <c r="E544" s="47" t="s">
        <v>200</v>
      </c>
      <c r="F544" s="47">
        <v>1</v>
      </c>
      <c r="G544" s="47" t="s">
        <v>52</v>
      </c>
      <c r="H544" s="47" t="s">
        <v>53</v>
      </c>
      <c r="I544" s="47">
        <f>(C544-VLOOKUP(G544,Riders!$A$2:$C$2000,2,FALSE))/365</f>
        <v>24.616438356164384</v>
      </c>
      <c r="J544" s="47">
        <v>8</v>
      </c>
      <c r="K544" s="47">
        <v>1</v>
      </c>
      <c r="L544" s="47">
        <v>11.253</v>
      </c>
      <c r="M544" s="59">
        <f>IF(OR(L544="",L544="REL"),"",3.6*200/L544)</f>
        <v>63.982937883231138</v>
      </c>
      <c r="N544" s="47"/>
      <c r="O544" s="47"/>
      <c r="P544" s="59" t="str">
        <f>IF(OR(O544="",O544="REL"),"",3.6*200/O544)</f>
        <v/>
      </c>
      <c r="Q544" s="47"/>
      <c r="R544" s="47"/>
      <c r="S544" s="59" t="str">
        <f>IF(OR(R544="",R544="REL"),"",3.6*200/R544)</f>
        <v/>
      </c>
    </row>
    <row r="545" spans="1:19" x14ac:dyDescent="0.3">
      <c r="A545" s="47" t="s">
        <v>108</v>
      </c>
      <c r="B545" s="47">
        <v>2021</v>
      </c>
      <c r="C545" s="49">
        <v>44490</v>
      </c>
      <c r="D545" s="47" t="s">
        <v>13</v>
      </c>
      <c r="E545" s="47" t="s">
        <v>200</v>
      </c>
      <c r="F545" s="47">
        <v>1</v>
      </c>
      <c r="G545" s="47" t="s">
        <v>114</v>
      </c>
      <c r="H545" s="47" t="s">
        <v>21</v>
      </c>
      <c r="I545" s="47">
        <f>(C545-VLOOKUP(G545,Riders!$A$2:$C$2000,2,FALSE))/365</f>
        <v>19.86849315068493</v>
      </c>
      <c r="J545" s="47">
        <v>24</v>
      </c>
      <c r="K545" s="47">
        <v>2</v>
      </c>
      <c r="L545" s="47">
        <v>11.377000000000001</v>
      </c>
      <c r="M545" s="59">
        <f>IF(OR(L545="",L545="REL"),"",3.6*200/L545)</f>
        <v>63.285576162432974</v>
      </c>
      <c r="N545" s="47"/>
      <c r="O545" s="47"/>
      <c r="P545" s="59" t="str">
        <f>IF(OR(O545="",O545="REL"),"",3.6*200/O545)</f>
        <v/>
      </c>
      <c r="Q545" s="47"/>
      <c r="R545" s="47"/>
      <c r="S545" s="59" t="str">
        <f>IF(OR(R545="",R545="REL"),"",3.6*200/R545)</f>
        <v/>
      </c>
    </row>
    <row r="546" spans="1:19" x14ac:dyDescent="0.3">
      <c r="A546" s="47" t="s">
        <v>108</v>
      </c>
      <c r="B546" s="47">
        <v>2021</v>
      </c>
      <c r="C546" s="49">
        <v>44490</v>
      </c>
      <c r="D546" s="47" t="s">
        <v>13</v>
      </c>
      <c r="E546" s="47" t="s">
        <v>200</v>
      </c>
      <c r="F546" s="47">
        <v>2</v>
      </c>
      <c r="G546" s="47" t="s">
        <v>39</v>
      </c>
      <c r="H546" s="47" t="s">
        <v>40</v>
      </c>
      <c r="I546" s="47">
        <f>(C546-VLOOKUP(G546,Riders!$A$2:$C$2000,2,FALSE))/365</f>
        <v>27.197260273972603</v>
      </c>
      <c r="J546" s="47">
        <v>10</v>
      </c>
      <c r="K546" s="47">
        <v>1</v>
      </c>
      <c r="L546" s="47">
        <v>11.792</v>
      </c>
      <c r="M546" s="59">
        <f>IF(OR(L546="",L546="REL"),"",3.6*200/L546)</f>
        <v>61.058344640434193</v>
      </c>
      <c r="N546" s="47"/>
      <c r="O546" s="47"/>
      <c r="P546" s="59" t="str">
        <f>IF(OR(O546="",O546="REL"),"",3.6*200/O546)</f>
        <v/>
      </c>
      <c r="Q546" s="47"/>
      <c r="R546" s="47"/>
      <c r="S546" s="59" t="str">
        <f>IF(OR(R546="",R546="REL"),"",3.6*200/R546)</f>
        <v/>
      </c>
    </row>
    <row r="547" spans="1:19" x14ac:dyDescent="0.3">
      <c r="A547" s="47" t="s">
        <v>108</v>
      </c>
      <c r="B547" s="47">
        <v>2021</v>
      </c>
      <c r="C547" s="49">
        <v>44490</v>
      </c>
      <c r="D547" s="47" t="s">
        <v>13</v>
      </c>
      <c r="E547" s="47" t="s">
        <v>200</v>
      </c>
      <c r="F547" s="47">
        <v>2</v>
      </c>
      <c r="G547" s="47" t="s">
        <v>60</v>
      </c>
      <c r="H547" s="47" t="s">
        <v>61</v>
      </c>
      <c r="I547" s="47">
        <f>(C547-VLOOKUP(G547,Riders!$A$2:$C$2000,2,FALSE))/365</f>
        <v>33.265753424657532</v>
      </c>
      <c r="J547" s="47">
        <v>23</v>
      </c>
      <c r="K547" s="47">
        <v>2</v>
      </c>
      <c r="L547" s="47">
        <v>12</v>
      </c>
      <c r="M547" s="59">
        <f>IF(OR(L547="",L547="REL"),"",3.6*200/L547)</f>
        <v>60</v>
      </c>
      <c r="N547" s="47"/>
      <c r="O547" s="47"/>
      <c r="P547" s="59" t="str">
        <f>IF(OR(O547="",O547="REL"),"",3.6*200/O547)</f>
        <v/>
      </c>
      <c r="Q547" s="47"/>
      <c r="R547" s="47"/>
      <c r="S547" s="59" t="str">
        <f>IF(OR(R547="",R547="REL"),"",3.6*200/R547)</f>
        <v/>
      </c>
    </row>
    <row r="548" spans="1:19" x14ac:dyDescent="0.3">
      <c r="A548" s="30" t="s">
        <v>108</v>
      </c>
      <c r="B548" s="30">
        <v>2021</v>
      </c>
      <c r="C548" s="132">
        <v>44490</v>
      </c>
      <c r="D548" s="30" t="s">
        <v>13</v>
      </c>
      <c r="E548" s="30" t="s">
        <v>200</v>
      </c>
      <c r="F548" s="30">
        <v>3</v>
      </c>
      <c r="G548" s="30" t="s">
        <v>24</v>
      </c>
      <c r="H548" s="30" t="s">
        <v>25</v>
      </c>
      <c r="I548" s="30">
        <f>(C548-VLOOKUP(G548,Riders!$A$2:$C$2000,2,FALSE))/365</f>
        <v>23.145205479452056</v>
      </c>
      <c r="J548" s="30">
        <v>11</v>
      </c>
      <c r="K548" s="30">
        <v>1</v>
      </c>
      <c r="L548" s="30">
        <v>12.124000000000001</v>
      </c>
      <c r="M548" s="59">
        <f>IF(OR(L548="",L548="REL"),"",3.6*200/L548)</f>
        <v>59.386341141537443</v>
      </c>
      <c r="N548" s="30"/>
      <c r="O548" s="30"/>
      <c r="P548" s="59" t="str">
        <f>IF(OR(O548="",O548="REL"),"",3.6*200/O548)</f>
        <v/>
      </c>
      <c r="Q548" s="30"/>
      <c r="R548" s="30"/>
      <c r="S548" s="59" t="str">
        <f>IF(OR(R548="",R548="REL"),"",3.6*200/R548)</f>
        <v/>
      </c>
    </row>
    <row r="549" spans="1:19" x14ac:dyDescent="0.3">
      <c r="A549" s="30" t="s">
        <v>108</v>
      </c>
      <c r="B549" s="30">
        <v>2021</v>
      </c>
      <c r="C549" s="132">
        <v>44490</v>
      </c>
      <c r="D549" s="30" t="s">
        <v>13</v>
      </c>
      <c r="E549" s="30" t="s">
        <v>200</v>
      </c>
      <c r="F549" s="30">
        <v>3</v>
      </c>
      <c r="G549" s="30" t="s">
        <v>48</v>
      </c>
      <c r="H549" s="30" t="s">
        <v>49</v>
      </c>
      <c r="I549" s="30">
        <f>(C549-VLOOKUP(G549,Riders!$A$2:$C$2000,2,FALSE))/365</f>
        <v>20.728767123287671</v>
      </c>
      <c r="J549" s="30">
        <v>22</v>
      </c>
      <c r="K549" s="30">
        <v>2</v>
      </c>
      <c r="L549" s="30">
        <v>12.727</v>
      </c>
      <c r="M549" s="59">
        <f>IF(OR(L549="",L549="REL"),"",3.6*200/L549)</f>
        <v>56.572640842303763</v>
      </c>
      <c r="N549" s="30"/>
      <c r="O549" s="30"/>
      <c r="P549" s="59" t="str">
        <f>IF(OR(O549="",O549="REL"),"",3.6*200/O549)</f>
        <v/>
      </c>
      <c r="Q549" s="30"/>
      <c r="R549" s="30"/>
      <c r="S549" s="59" t="str">
        <f>IF(OR(R549="",R549="REL"),"",3.6*200/R549)</f>
        <v/>
      </c>
    </row>
    <row r="550" spans="1:19" x14ac:dyDescent="0.3">
      <c r="A550" s="30" t="s">
        <v>108</v>
      </c>
      <c r="B550" s="30">
        <v>2021</v>
      </c>
      <c r="C550" s="132">
        <v>44490</v>
      </c>
      <c r="D550" s="30" t="s">
        <v>13</v>
      </c>
      <c r="E550" s="30" t="s">
        <v>200</v>
      </c>
      <c r="F550" s="30">
        <v>4</v>
      </c>
      <c r="G550" s="30" t="s">
        <v>113</v>
      </c>
      <c r="H550" s="30" t="s">
        <v>31</v>
      </c>
      <c r="I550" s="30">
        <f>(C550-VLOOKUP(G550,Riders!$A$2:$C$2000,2,FALSE))/365</f>
        <v>18.438356164383563</v>
      </c>
      <c r="J550" s="30">
        <v>16</v>
      </c>
      <c r="K550" s="30">
        <v>1</v>
      </c>
      <c r="L550" s="30">
        <v>11.481</v>
      </c>
      <c r="M550" s="59">
        <f>IF(OR(L550="",L550="REL"),"",3.6*200/L550)</f>
        <v>62.712307290305723</v>
      </c>
      <c r="N550" s="30"/>
      <c r="O550" s="30"/>
      <c r="P550" s="59" t="str">
        <f>IF(OR(O550="",O550="REL"),"",3.6*200/O550)</f>
        <v/>
      </c>
      <c r="Q550" s="30"/>
      <c r="R550" s="30"/>
      <c r="S550" s="59" t="str">
        <f>IF(OR(R550="",R550="REL"),"",3.6*200/R550)</f>
        <v/>
      </c>
    </row>
    <row r="551" spans="1:19" x14ac:dyDescent="0.3">
      <c r="A551" s="30" t="s">
        <v>108</v>
      </c>
      <c r="B551" s="30">
        <v>2021</v>
      </c>
      <c r="C551" s="132">
        <v>44490</v>
      </c>
      <c r="D551" s="30" t="s">
        <v>13</v>
      </c>
      <c r="E551" s="30" t="s">
        <v>200</v>
      </c>
      <c r="F551" s="30">
        <v>4</v>
      </c>
      <c r="G551" s="30" t="s">
        <v>41</v>
      </c>
      <c r="H551" s="30" t="s">
        <v>27</v>
      </c>
      <c r="I551" s="30">
        <f>(C551-VLOOKUP(G551,Riders!$A$2:$C$2000,2,FALSE))/365</f>
        <v>26.016438356164382</v>
      </c>
      <c r="J551" s="30">
        <v>17</v>
      </c>
      <c r="K551" s="30">
        <v>2</v>
      </c>
      <c r="L551" s="30" t="s">
        <v>207</v>
      </c>
      <c r="M551" s="59" t="str">
        <f>IF(OR(L551="",L551="REL"),"",3.6*200/L551)</f>
        <v/>
      </c>
      <c r="N551" s="30"/>
      <c r="O551" s="30"/>
      <c r="P551" s="59" t="str">
        <f>IF(OR(O551="",O551="REL"),"",3.6*200/O551)</f>
        <v/>
      </c>
      <c r="Q551" s="30"/>
      <c r="R551" s="30"/>
      <c r="S551" s="59" t="str">
        <f>IF(OR(R551="",R551="REL"),"",3.6*200/R551)</f>
        <v/>
      </c>
    </row>
    <row r="552" spans="1:19" x14ac:dyDescent="0.3">
      <c r="A552" s="30" t="s">
        <v>108</v>
      </c>
      <c r="B552" s="30">
        <v>2021</v>
      </c>
      <c r="C552" s="132">
        <v>44490</v>
      </c>
      <c r="D552" s="30" t="s">
        <v>13</v>
      </c>
      <c r="E552" s="30" t="s">
        <v>200</v>
      </c>
      <c r="F552" s="30">
        <v>5</v>
      </c>
      <c r="G552" s="30" t="s">
        <v>109</v>
      </c>
      <c r="H552" s="30" t="s">
        <v>110</v>
      </c>
      <c r="I552" s="30">
        <f>(C552-VLOOKUP(G552,Riders!$A$2:$C$2000,2,FALSE))/365</f>
        <v>28.726027397260275</v>
      </c>
      <c r="J552" s="30">
        <v>12</v>
      </c>
      <c r="K552" s="30">
        <v>1</v>
      </c>
      <c r="L552" s="30">
        <v>11.648999999999999</v>
      </c>
      <c r="M552" s="59">
        <f>IF(OR(L552="",L552="REL"),"",3.6*200/L552)</f>
        <v>61.807880504764363</v>
      </c>
      <c r="N552" s="30"/>
      <c r="O552" s="30"/>
      <c r="P552" s="59" t="str">
        <f>IF(OR(O552="",O552="REL"),"",3.6*200/O552)</f>
        <v/>
      </c>
      <c r="Q552" s="30"/>
      <c r="R552" s="30"/>
      <c r="S552" s="59" t="str">
        <f>IF(OR(R552="",R552="REL"),"",3.6*200/R552)</f>
        <v/>
      </c>
    </row>
    <row r="553" spans="1:19" x14ac:dyDescent="0.3">
      <c r="A553" s="30" t="s">
        <v>108</v>
      </c>
      <c r="B553" s="30">
        <v>2021</v>
      </c>
      <c r="C553" s="132">
        <v>44490</v>
      </c>
      <c r="D553" s="30" t="s">
        <v>13</v>
      </c>
      <c r="E553" s="30" t="s">
        <v>200</v>
      </c>
      <c r="F553" s="30">
        <v>5</v>
      </c>
      <c r="G553" s="30" t="s">
        <v>106</v>
      </c>
      <c r="H553" s="30" t="s">
        <v>63</v>
      </c>
      <c r="I553" s="30" t="e">
        <f>(C553-VLOOKUP(G553,Riders!$A$2:$C$2000,2,FALSE))/365</f>
        <v>#N/A</v>
      </c>
      <c r="J553" s="30">
        <v>21</v>
      </c>
      <c r="K553" s="30">
        <v>2</v>
      </c>
      <c r="L553" s="30">
        <v>11.921999999999999</v>
      </c>
      <c r="M553" s="59">
        <f>IF(OR(L553="",L553="REL"),"",3.6*200/L553)</f>
        <v>60.392551585304489</v>
      </c>
      <c r="N553" s="30"/>
      <c r="O553" s="30"/>
      <c r="P553" s="59" t="str">
        <f>IF(OR(O553="",O553="REL"),"",3.6*200/O553)</f>
        <v/>
      </c>
      <c r="Q553" s="30"/>
      <c r="R553" s="30"/>
      <c r="S553" s="59" t="str">
        <f>IF(OR(R553="",R553="REL"),"",3.6*200/R553)</f>
        <v/>
      </c>
    </row>
    <row r="554" spans="1:19" x14ac:dyDescent="0.3">
      <c r="A554" s="30" t="s">
        <v>108</v>
      </c>
      <c r="B554" s="30">
        <v>2021</v>
      </c>
      <c r="C554" s="132">
        <v>44490</v>
      </c>
      <c r="D554" s="30" t="s">
        <v>13</v>
      </c>
      <c r="E554" s="30" t="s">
        <v>200</v>
      </c>
      <c r="F554" s="30">
        <v>6</v>
      </c>
      <c r="G554" s="30" t="s">
        <v>111</v>
      </c>
      <c r="H554" s="30" t="s">
        <v>110</v>
      </c>
      <c r="I554" s="30">
        <f>(C554-VLOOKUP(G554,Riders!$A$2:$C$2000,2,FALSE))/365</f>
        <v>27.005479452054793</v>
      </c>
      <c r="J554" s="30">
        <v>13</v>
      </c>
      <c r="K554" s="30">
        <v>1</v>
      </c>
      <c r="L554" s="30">
        <v>11.738</v>
      </c>
      <c r="M554" s="59">
        <f>IF(OR(L554="",L554="REL"),"",3.6*200/L554)</f>
        <v>61.339240074970185</v>
      </c>
      <c r="N554" s="30"/>
      <c r="O554" s="30"/>
      <c r="P554" s="59" t="str">
        <f>IF(OR(O554="",O554="REL"),"",3.6*200/O554)</f>
        <v/>
      </c>
      <c r="Q554" s="30"/>
      <c r="R554" s="30"/>
      <c r="S554" s="59" t="str">
        <f>IF(OR(R554="",R554="REL"),"",3.6*200/R554)</f>
        <v/>
      </c>
    </row>
    <row r="555" spans="1:19" x14ac:dyDescent="0.3">
      <c r="A555" s="30" t="s">
        <v>108</v>
      </c>
      <c r="B555" s="30">
        <v>2021</v>
      </c>
      <c r="C555" s="132">
        <v>44490</v>
      </c>
      <c r="D555" s="30" t="s">
        <v>13</v>
      </c>
      <c r="E555" s="30" t="s">
        <v>200</v>
      </c>
      <c r="F555" s="30">
        <v>6</v>
      </c>
      <c r="G555" s="30" t="s">
        <v>112</v>
      </c>
      <c r="H555" s="30" t="s">
        <v>25</v>
      </c>
      <c r="I555" s="30">
        <f>(C555-VLOOKUP(G555,Riders!$A$2:$C$2000,2,FALSE))/365</f>
        <v>22.473972602739725</v>
      </c>
      <c r="J555" s="30">
        <v>20</v>
      </c>
      <c r="K555" s="30">
        <v>2</v>
      </c>
      <c r="L555" s="30">
        <v>11.808999999999999</v>
      </c>
      <c r="M555" s="59">
        <f>IF(OR(L555="",L555="REL"),"",3.6*200/L555)</f>
        <v>60.97044626979423</v>
      </c>
      <c r="N555" s="30"/>
      <c r="O555" s="30"/>
      <c r="P555" s="59" t="str">
        <f>IF(OR(O555="",O555="REL"),"",3.6*200/O555)</f>
        <v/>
      </c>
      <c r="Q555" s="30"/>
      <c r="R555" s="30"/>
      <c r="S555" s="59" t="str">
        <f>IF(OR(R555="",R555="REL"),"",3.6*200/R555)</f>
        <v/>
      </c>
    </row>
    <row r="556" spans="1:19" x14ac:dyDescent="0.3">
      <c r="A556" s="30" t="s">
        <v>108</v>
      </c>
      <c r="B556" s="30">
        <v>2021</v>
      </c>
      <c r="C556" s="132">
        <v>44490</v>
      </c>
      <c r="D556" s="30" t="s">
        <v>13</v>
      </c>
      <c r="E556" s="30" t="s">
        <v>200</v>
      </c>
      <c r="F556" s="30">
        <v>7</v>
      </c>
      <c r="G556" s="30" t="s">
        <v>82</v>
      </c>
      <c r="H556" s="30" t="s">
        <v>67</v>
      </c>
      <c r="I556" s="30">
        <f>(C556-VLOOKUP(G556,Riders!$A$2:$C$2000,2,FALSE))/365</f>
        <v>29.145205479452056</v>
      </c>
      <c r="J556" s="30">
        <v>15</v>
      </c>
      <c r="K556" s="30">
        <v>1</v>
      </c>
      <c r="L556" s="30">
        <v>11.694000000000001</v>
      </c>
      <c r="M556" s="59">
        <f>IF(OR(L556="",L556="REL"),"",3.6*200/L556)</f>
        <v>61.570035915854277</v>
      </c>
      <c r="N556" s="30"/>
      <c r="O556" s="30"/>
      <c r="P556" s="59" t="str">
        <f>IF(OR(O556="",O556="REL"),"",3.6*200/O556)</f>
        <v/>
      </c>
      <c r="Q556" s="30"/>
      <c r="R556" s="30"/>
      <c r="S556" s="59" t="str">
        <f>IF(OR(R556="",R556="REL"),"",3.6*200/R556)</f>
        <v/>
      </c>
    </row>
    <row r="557" spans="1:19" x14ac:dyDescent="0.3">
      <c r="A557" s="30" t="s">
        <v>108</v>
      </c>
      <c r="B557" s="30">
        <v>2021</v>
      </c>
      <c r="C557" s="132">
        <v>44490</v>
      </c>
      <c r="D557" s="30" t="s">
        <v>13</v>
      </c>
      <c r="E557" s="30" t="s">
        <v>200</v>
      </c>
      <c r="F557" s="30">
        <v>7</v>
      </c>
      <c r="G557" s="30" t="s">
        <v>98</v>
      </c>
      <c r="H557" s="30" t="s">
        <v>67</v>
      </c>
      <c r="I557" s="30">
        <f>(C557-VLOOKUP(G557,Riders!$A$2:$C$2000,2,FALSE))/365</f>
        <v>30.227397260273971</v>
      </c>
      <c r="J557" s="30">
        <v>18</v>
      </c>
      <c r="K557" s="30">
        <v>2</v>
      </c>
      <c r="L557" s="30">
        <v>11.707000000000001</v>
      </c>
      <c r="M557" s="59">
        <f>IF(OR(L557="",L557="REL"),"",3.6*200/L557)</f>
        <v>61.501665670111898</v>
      </c>
      <c r="N557" s="30"/>
      <c r="O557" s="30"/>
      <c r="P557" s="59" t="str">
        <f>IF(OR(O557="",O557="REL"),"",3.6*200/O557)</f>
        <v/>
      </c>
      <c r="Q557" s="30"/>
      <c r="R557" s="30"/>
      <c r="S557" s="59" t="str">
        <f>IF(OR(R557="",R557="REL"),"",3.6*200/R557)</f>
        <v/>
      </c>
    </row>
    <row r="558" spans="1:19" x14ac:dyDescent="0.3">
      <c r="A558" s="30" t="s">
        <v>108</v>
      </c>
      <c r="B558" s="30">
        <v>2021</v>
      </c>
      <c r="C558" s="132">
        <v>44490</v>
      </c>
      <c r="D558" s="30" t="s">
        <v>13</v>
      </c>
      <c r="E558" s="30" t="s">
        <v>200</v>
      </c>
      <c r="F558" s="30">
        <v>8</v>
      </c>
      <c r="G558" s="30" t="s">
        <v>54</v>
      </c>
      <c r="H558" s="30" t="s">
        <v>44</v>
      </c>
      <c r="I558" s="30">
        <f>(C558-VLOOKUP(G558,Riders!$A$2:$C$2000,2,FALSE))/365</f>
        <v>24.328767123287673</v>
      </c>
      <c r="J558" s="30">
        <v>14</v>
      </c>
      <c r="K558" s="30">
        <v>1</v>
      </c>
      <c r="L558" s="30">
        <v>11.209</v>
      </c>
      <c r="M558" s="59">
        <f>IF(OR(L558="",L558="REL"),"",3.6*200/L558)</f>
        <v>64.234097600142746</v>
      </c>
      <c r="N558" s="30"/>
      <c r="O558" s="30"/>
      <c r="P558" s="59" t="str">
        <f>IF(OR(O558="",O558="REL"),"",3.6*200/O558)</f>
        <v/>
      </c>
      <c r="Q558" s="30"/>
      <c r="R558" s="30"/>
      <c r="S558" s="59" t="str">
        <f>IF(OR(R558="",R558="REL"),"",3.6*200/R558)</f>
        <v/>
      </c>
    </row>
    <row r="559" spans="1:19" x14ac:dyDescent="0.3">
      <c r="A559" s="30" t="s">
        <v>108</v>
      </c>
      <c r="B559" s="30">
        <v>2021</v>
      </c>
      <c r="C559" s="132">
        <v>44490</v>
      </c>
      <c r="D559" s="30" t="s">
        <v>13</v>
      </c>
      <c r="E559" s="30" t="s">
        <v>200</v>
      </c>
      <c r="F559" s="30">
        <v>8</v>
      </c>
      <c r="G559" s="30" t="s">
        <v>45</v>
      </c>
      <c r="H559" s="30" t="s">
        <v>40</v>
      </c>
      <c r="I559" s="30">
        <f>(C559-VLOOKUP(G559,Riders!$A$2:$C$2000,2,FALSE))/365</f>
        <v>30.663013698630138</v>
      </c>
      <c r="J559" s="30">
        <v>19</v>
      </c>
      <c r="K559" s="30">
        <v>2</v>
      </c>
      <c r="L559" s="30">
        <v>11.318999999999999</v>
      </c>
      <c r="M559" s="59">
        <f>IF(OR(L559="",L559="REL"),"",3.6*200/L559)</f>
        <v>63.609859528226878</v>
      </c>
      <c r="N559" s="30"/>
      <c r="O559" s="30"/>
      <c r="P559" s="59" t="str">
        <f>IF(OR(O559="",O559="REL"),"",3.6*200/O559)</f>
        <v/>
      </c>
      <c r="Q559" s="30"/>
      <c r="R559" s="30"/>
      <c r="S559" s="59" t="str">
        <f>IF(OR(R559="",R559="REL"),"",3.6*200/R559)</f>
        <v/>
      </c>
    </row>
    <row r="560" spans="1:19" x14ac:dyDescent="0.3">
      <c r="A560" s="30" t="s">
        <v>108</v>
      </c>
      <c r="B560" s="30">
        <v>2021</v>
      </c>
      <c r="C560" s="132">
        <v>44490</v>
      </c>
      <c r="D560" s="30" t="s">
        <v>13</v>
      </c>
      <c r="E560" s="30" t="s">
        <v>201</v>
      </c>
      <c r="F560" s="30">
        <v>1</v>
      </c>
      <c r="G560" s="30" t="s">
        <v>14</v>
      </c>
      <c r="H560" s="30" t="s">
        <v>15</v>
      </c>
      <c r="I560" s="30">
        <f>(C560-VLOOKUP(G560,Riders!$A$2:$C$2000,2,FALSE))/365</f>
        <v>21.802739726027397</v>
      </c>
      <c r="J560" s="30">
        <v>2</v>
      </c>
      <c r="K560" s="30">
        <v>1</v>
      </c>
      <c r="L560" s="30">
        <v>11.289</v>
      </c>
      <c r="M560" s="59">
        <f>IF(OR(L560="",L560="REL"),"",3.6*200/L560)</f>
        <v>63.778899813978214</v>
      </c>
      <c r="N560" s="30"/>
      <c r="O560" s="30"/>
      <c r="P560" s="59" t="str">
        <f>IF(OR(O560="",O560="REL"),"",3.6*200/O560)</f>
        <v/>
      </c>
      <c r="Q560" s="30"/>
      <c r="R560" s="30"/>
      <c r="S560" s="59" t="str">
        <f>IF(OR(R560="",R560="REL"),"",3.6*200/R560)</f>
        <v/>
      </c>
    </row>
    <row r="561" spans="1:19" x14ac:dyDescent="0.3">
      <c r="A561" s="30" t="s">
        <v>108</v>
      </c>
      <c r="B561" s="30">
        <v>2021</v>
      </c>
      <c r="C561" s="132">
        <v>44490</v>
      </c>
      <c r="D561" s="30" t="s">
        <v>13</v>
      </c>
      <c r="E561" s="30" t="s">
        <v>201</v>
      </c>
      <c r="F561" s="30">
        <v>1</v>
      </c>
      <c r="G561" s="30" t="s">
        <v>54</v>
      </c>
      <c r="H561" s="30" t="s">
        <v>44</v>
      </c>
      <c r="I561" s="30">
        <f>(C561-VLOOKUP(G561,Riders!$A$2:$C$2000,2,FALSE))/365</f>
        <v>24.328767123287673</v>
      </c>
      <c r="J561" s="30">
        <v>14</v>
      </c>
      <c r="K561" s="30">
        <v>2</v>
      </c>
      <c r="L561" s="30">
        <v>11.327</v>
      </c>
      <c r="M561" s="59">
        <f>IF(OR(L561="",L561="REL"),"",3.6*200/L561)</f>
        <v>63.56493334510462</v>
      </c>
      <c r="N561" s="30"/>
      <c r="O561" s="30"/>
      <c r="P561" s="59" t="str">
        <f>IF(OR(O561="",O561="REL"),"",3.6*200/O561)</f>
        <v/>
      </c>
      <c r="Q561" s="30"/>
      <c r="R561" s="30"/>
      <c r="S561" s="59" t="str">
        <f>IF(OR(R561="",R561="REL"),"",3.6*200/R561)</f>
        <v/>
      </c>
    </row>
    <row r="562" spans="1:19" x14ac:dyDescent="0.3">
      <c r="A562" s="30" t="s">
        <v>108</v>
      </c>
      <c r="B562" s="30">
        <v>2021</v>
      </c>
      <c r="C562" s="132">
        <v>44490</v>
      </c>
      <c r="D562" s="30" t="s">
        <v>13</v>
      </c>
      <c r="E562" s="30" t="s">
        <v>201</v>
      </c>
      <c r="F562" s="30">
        <v>2</v>
      </c>
      <c r="G562" s="30" t="s">
        <v>23</v>
      </c>
      <c r="H562" s="30" t="s">
        <v>15</v>
      </c>
      <c r="I562" s="30">
        <f>(C562-VLOOKUP(G562,Riders!$A$2:$C$2000,2,FALSE))/365</f>
        <v>24.109589041095891</v>
      </c>
      <c r="J562" s="30">
        <v>1</v>
      </c>
      <c r="K562" s="30">
        <v>1</v>
      </c>
      <c r="L562" s="30">
        <v>11.114000000000001</v>
      </c>
      <c r="M562" s="59">
        <f>IF(OR(L562="",L562="REL"),"",3.6*200/L562)</f>
        <v>64.783156379341364</v>
      </c>
      <c r="N562" s="30"/>
      <c r="O562" s="30"/>
      <c r="P562" s="59" t="str">
        <f>IF(OR(O562="",O562="REL"),"",3.6*200/O562)</f>
        <v/>
      </c>
      <c r="Q562" s="30"/>
      <c r="R562" s="30"/>
      <c r="S562" s="59" t="str">
        <f>IF(OR(R562="",R562="REL"),"",3.6*200/R562)</f>
        <v/>
      </c>
    </row>
    <row r="563" spans="1:19" x14ac:dyDescent="0.3">
      <c r="A563" s="30" t="s">
        <v>108</v>
      </c>
      <c r="B563" s="30">
        <v>2021</v>
      </c>
      <c r="C563" s="132">
        <v>44490</v>
      </c>
      <c r="D563" s="30" t="s">
        <v>13</v>
      </c>
      <c r="E563" s="30" t="s">
        <v>201</v>
      </c>
      <c r="F563" s="30">
        <v>2</v>
      </c>
      <c r="G563" s="30" t="s">
        <v>82</v>
      </c>
      <c r="H563" s="30" t="s">
        <v>67</v>
      </c>
      <c r="I563" s="30">
        <f>(C563-VLOOKUP(G563,Riders!$A$2:$C$2000,2,FALSE))/365</f>
        <v>29.145205479452056</v>
      </c>
      <c r="J563" s="30">
        <v>15</v>
      </c>
      <c r="K563" s="30">
        <v>2</v>
      </c>
      <c r="L563" s="30">
        <v>11.518000000000001</v>
      </c>
      <c r="M563" s="59">
        <f>IF(OR(L563="",L563="REL"),"",3.6*200/L563)</f>
        <v>62.510852578572667</v>
      </c>
      <c r="N563" s="30"/>
      <c r="O563" s="30"/>
      <c r="P563" s="59" t="str">
        <f>IF(OR(O563="",O563="REL"),"",3.6*200/O563)</f>
        <v/>
      </c>
      <c r="Q563" s="30"/>
      <c r="R563" s="30"/>
      <c r="S563" s="59" t="str">
        <f>IF(OR(R563="",R563="REL"),"",3.6*200/R563)</f>
        <v/>
      </c>
    </row>
    <row r="564" spans="1:19" x14ac:dyDescent="0.3">
      <c r="A564" s="30" t="s">
        <v>108</v>
      </c>
      <c r="B564" s="30">
        <v>2021</v>
      </c>
      <c r="C564" s="132">
        <v>44490</v>
      </c>
      <c r="D564" s="30" t="s">
        <v>13</v>
      </c>
      <c r="E564" s="30" t="s">
        <v>201</v>
      </c>
      <c r="F564" s="30">
        <v>3</v>
      </c>
      <c r="G564" s="30" t="s">
        <v>33</v>
      </c>
      <c r="H564" s="30" t="s">
        <v>27</v>
      </c>
      <c r="I564" s="30">
        <f>(C564-VLOOKUP(G564,Riders!$A$2:$C$2000,2,FALSE))/365</f>
        <v>27.920547945205481</v>
      </c>
      <c r="J564" s="30">
        <v>3</v>
      </c>
      <c r="K564" s="30">
        <v>1</v>
      </c>
      <c r="L564" s="30">
        <v>11.648</v>
      </c>
      <c r="M564" s="59">
        <f>IF(OR(L564="",L564="REL"),"",3.6*200/L564)</f>
        <v>61.813186813186817</v>
      </c>
      <c r="N564" s="30"/>
      <c r="O564" s="30"/>
      <c r="P564" s="59" t="str">
        <f>IF(OR(O564="",O564="REL"),"",3.6*200/O564)</f>
        <v/>
      </c>
      <c r="Q564" s="30"/>
      <c r="R564" s="30"/>
      <c r="S564" s="59" t="str">
        <f>IF(OR(R564="",R564="REL"),"",3.6*200/R564)</f>
        <v/>
      </c>
    </row>
    <row r="565" spans="1:19" x14ac:dyDescent="0.3">
      <c r="A565" s="30" t="s">
        <v>108</v>
      </c>
      <c r="B565" s="30">
        <v>2021</v>
      </c>
      <c r="C565" s="132">
        <v>44490</v>
      </c>
      <c r="D565" s="30" t="s">
        <v>13</v>
      </c>
      <c r="E565" s="30" t="s">
        <v>201</v>
      </c>
      <c r="F565" s="30">
        <v>3</v>
      </c>
      <c r="G565" s="30" t="s">
        <v>111</v>
      </c>
      <c r="H565" s="30" t="s">
        <v>110</v>
      </c>
      <c r="I565" s="30">
        <f>(C565-VLOOKUP(G565,Riders!$A$2:$C$2000,2,FALSE))/365</f>
        <v>27.005479452054793</v>
      </c>
      <c r="J565" s="30">
        <v>13</v>
      </c>
      <c r="K565" s="30">
        <v>2</v>
      </c>
      <c r="L565" s="30">
        <v>14.696</v>
      </c>
      <c r="M565" s="59">
        <f>IF(OR(L565="",L565="REL"),"",3.6*200/L565)</f>
        <v>48.992923244420254</v>
      </c>
      <c r="N565" s="30"/>
      <c r="O565" s="30"/>
      <c r="P565" s="59" t="str">
        <f>IF(OR(O565="",O565="REL"),"",3.6*200/O565)</f>
        <v/>
      </c>
      <c r="Q565" s="30"/>
      <c r="R565" s="30"/>
      <c r="S565" s="59" t="str">
        <f>IF(OR(R565="",R565="REL"),"",3.6*200/R565)</f>
        <v/>
      </c>
    </row>
    <row r="566" spans="1:19" x14ac:dyDescent="0.3">
      <c r="A566" s="30" t="s">
        <v>108</v>
      </c>
      <c r="B566" s="30">
        <v>2021</v>
      </c>
      <c r="C566" s="132">
        <v>44490</v>
      </c>
      <c r="D566" s="30" t="s">
        <v>13</v>
      </c>
      <c r="E566" s="30" t="s">
        <v>201</v>
      </c>
      <c r="F566" s="30">
        <v>4</v>
      </c>
      <c r="G566" s="30" t="s">
        <v>16</v>
      </c>
      <c r="H566" s="30" t="s">
        <v>17</v>
      </c>
      <c r="I566" s="30">
        <f>(C566-VLOOKUP(G566,Riders!$A$2:$C$2000,2,FALSE))/365</f>
        <v>22.5013698630137</v>
      </c>
      <c r="J566" s="30">
        <v>5</v>
      </c>
      <c r="K566" s="30">
        <v>1</v>
      </c>
      <c r="L566" s="30">
        <v>11.122999999999999</v>
      </c>
      <c r="M566" s="59">
        <f>IF(OR(L566="",L566="REL"),"",3.6*200/L566)</f>
        <v>64.730738110222063</v>
      </c>
      <c r="N566" s="30"/>
      <c r="O566" s="30"/>
      <c r="P566" s="59" t="str">
        <f>IF(OR(O566="",O566="REL"),"",3.6*200/O566)</f>
        <v/>
      </c>
      <c r="Q566" s="30"/>
      <c r="R566" s="30"/>
      <c r="S566" s="59" t="str">
        <f>IF(OR(R566="",R566="REL"),"",3.6*200/R566)</f>
        <v/>
      </c>
    </row>
    <row r="567" spans="1:19" x14ac:dyDescent="0.3">
      <c r="A567" s="30" t="s">
        <v>108</v>
      </c>
      <c r="B567" s="30">
        <v>2021</v>
      </c>
      <c r="C567" s="132">
        <v>44490</v>
      </c>
      <c r="D567" s="30" t="s">
        <v>13</v>
      </c>
      <c r="E567" s="30" t="s">
        <v>201</v>
      </c>
      <c r="F567" s="30">
        <v>4</v>
      </c>
      <c r="G567" s="30" t="s">
        <v>109</v>
      </c>
      <c r="H567" s="30" t="s">
        <v>110</v>
      </c>
      <c r="I567" s="30">
        <f>(C567-VLOOKUP(G567,Riders!$A$2:$C$2000,2,FALSE))/365</f>
        <v>28.726027397260275</v>
      </c>
      <c r="J567" s="30">
        <v>12</v>
      </c>
      <c r="K567" s="30">
        <v>2</v>
      </c>
      <c r="L567" s="30">
        <v>11.228999999999999</v>
      </c>
      <c r="M567" s="59">
        <f>IF(OR(L567="",L567="REL"),"",3.6*200/L567)</f>
        <v>64.119690088164575</v>
      </c>
      <c r="N567" s="30"/>
      <c r="O567" s="30"/>
      <c r="P567" s="59" t="str">
        <f>IF(OR(O567="",O567="REL"),"",3.6*200/O567)</f>
        <v/>
      </c>
      <c r="Q567" s="30"/>
      <c r="R567" s="30"/>
      <c r="S567" s="59" t="str">
        <f>IF(OR(R567="",R567="REL"),"",3.6*200/R567)</f>
        <v/>
      </c>
    </row>
    <row r="568" spans="1:19" x14ac:dyDescent="0.3">
      <c r="A568" s="30" t="s">
        <v>108</v>
      </c>
      <c r="B568" s="30">
        <v>2021</v>
      </c>
      <c r="C568" s="132">
        <v>44490</v>
      </c>
      <c r="D568" s="30" t="s">
        <v>13</v>
      </c>
      <c r="E568" s="30" t="s">
        <v>201</v>
      </c>
      <c r="F568" s="30">
        <v>5</v>
      </c>
      <c r="G568" s="30" t="s">
        <v>26</v>
      </c>
      <c r="H568" s="30" t="s">
        <v>27</v>
      </c>
      <c r="I568" s="30">
        <f>(C568-VLOOKUP(G568,Riders!$A$2:$C$2000,2,FALSE))/365</f>
        <v>23.416438356164385</v>
      </c>
      <c r="J568" s="30">
        <v>4</v>
      </c>
      <c r="K568" s="30">
        <v>1</v>
      </c>
      <c r="L568" s="30">
        <v>11.289</v>
      </c>
      <c r="M568" s="59">
        <f>IF(OR(L568="",L568="REL"),"",3.6*200/L568)</f>
        <v>63.778899813978214</v>
      </c>
      <c r="N568" s="30"/>
      <c r="O568" s="30"/>
      <c r="P568" s="59" t="str">
        <f>IF(OR(O568="",O568="REL"),"",3.6*200/O568)</f>
        <v/>
      </c>
      <c r="Q568" s="30"/>
      <c r="R568" s="30"/>
      <c r="S568" s="59" t="str">
        <f>IF(OR(R568="",R568="REL"),"",3.6*200/R568)</f>
        <v/>
      </c>
    </row>
    <row r="569" spans="1:19" x14ac:dyDescent="0.3">
      <c r="A569" s="30" t="s">
        <v>108</v>
      </c>
      <c r="B569" s="30">
        <v>2021</v>
      </c>
      <c r="C569" s="132">
        <v>44490</v>
      </c>
      <c r="D569" s="30" t="s">
        <v>13</v>
      </c>
      <c r="E569" s="30" t="s">
        <v>201</v>
      </c>
      <c r="F569" s="30">
        <v>5</v>
      </c>
      <c r="G569" s="30" t="s">
        <v>113</v>
      </c>
      <c r="H569" s="30" t="s">
        <v>31</v>
      </c>
      <c r="I569" s="30">
        <f>(C569-VLOOKUP(G569,Riders!$A$2:$C$2000,2,FALSE))/365</f>
        <v>18.438356164383563</v>
      </c>
      <c r="J569" s="30">
        <v>16</v>
      </c>
      <c r="K569" s="30">
        <v>2</v>
      </c>
      <c r="L569" s="30">
        <v>11.397</v>
      </c>
      <c r="M569" s="59">
        <f>IF(OR(L569="",L569="REL"),"",3.6*200/L569)</f>
        <v>63.174519610423793</v>
      </c>
      <c r="N569" s="30"/>
      <c r="O569" s="30"/>
      <c r="P569" s="59" t="str">
        <f>IF(OR(O569="",O569="REL"),"",3.6*200/O569)</f>
        <v/>
      </c>
      <c r="Q569" s="30"/>
      <c r="R569" s="30"/>
      <c r="S569" s="59" t="str">
        <f>IF(OR(R569="",R569="REL"),"",3.6*200/R569)</f>
        <v/>
      </c>
    </row>
    <row r="570" spans="1:19" x14ac:dyDescent="0.3">
      <c r="A570" s="30" t="s">
        <v>108</v>
      </c>
      <c r="B570" s="30">
        <v>2021</v>
      </c>
      <c r="C570" s="132">
        <v>44490</v>
      </c>
      <c r="D570" s="30" t="s">
        <v>13</v>
      </c>
      <c r="E570" s="30" t="s">
        <v>201</v>
      </c>
      <c r="F570" s="30">
        <v>6</v>
      </c>
      <c r="G570" s="30" t="s">
        <v>22</v>
      </c>
      <c r="H570" s="30" t="s">
        <v>15</v>
      </c>
      <c r="I570" s="30">
        <f>(C570-VLOOKUP(G570,Riders!$A$2:$C$2000,2,FALSE))/365</f>
        <v>23.783561643835615</v>
      </c>
      <c r="J570" s="30">
        <v>6</v>
      </c>
      <c r="K570" s="30">
        <v>1</v>
      </c>
      <c r="L570" s="30">
        <v>11.212</v>
      </c>
      <c r="M570" s="59">
        <f>IF(OR(L570="",L570="REL"),"",3.6*200/L570)</f>
        <v>64.216910453085987</v>
      </c>
      <c r="N570" s="30"/>
      <c r="O570" s="30"/>
      <c r="P570" s="59" t="str">
        <f>IF(OR(O570="",O570="REL"),"",3.6*200/O570)</f>
        <v/>
      </c>
      <c r="Q570" s="30"/>
      <c r="R570" s="30"/>
      <c r="S570" s="59" t="str">
        <f>IF(OR(R570="",R570="REL"),"",3.6*200/R570)</f>
        <v/>
      </c>
    </row>
    <row r="571" spans="1:19" x14ac:dyDescent="0.3">
      <c r="A571" s="30" t="s">
        <v>108</v>
      </c>
      <c r="B571" s="30">
        <v>2021</v>
      </c>
      <c r="C571" s="132">
        <v>44490</v>
      </c>
      <c r="D571" s="30" t="s">
        <v>13</v>
      </c>
      <c r="E571" s="30" t="s">
        <v>201</v>
      </c>
      <c r="F571" s="30">
        <v>6</v>
      </c>
      <c r="G571" s="30" t="s">
        <v>24</v>
      </c>
      <c r="H571" s="30" t="s">
        <v>25</v>
      </c>
      <c r="I571" s="30">
        <f>(C571-VLOOKUP(G571,Riders!$A$2:$C$2000,2,FALSE))/365</f>
        <v>23.145205479452056</v>
      </c>
      <c r="J571" s="30">
        <v>11</v>
      </c>
      <c r="K571" s="30">
        <v>2</v>
      </c>
      <c r="L571" s="30">
        <v>11.282999999999999</v>
      </c>
      <c r="M571" s="59">
        <f>IF(OR(L571="",L571="REL"),"",3.6*200/L571)</f>
        <v>63.81281574049455</v>
      </c>
      <c r="N571" s="30"/>
      <c r="O571" s="30"/>
      <c r="P571" s="59" t="str">
        <f>IF(OR(O571="",O571="REL"),"",3.6*200/O571)</f>
        <v/>
      </c>
      <c r="Q571" s="30"/>
      <c r="R571" s="30"/>
      <c r="S571" s="59" t="str">
        <f>IF(OR(R571="",R571="REL"),"",3.6*200/R571)</f>
        <v/>
      </c>
    </row>
    <row r="572" spans="1:19" x14ac:dyDescent="0.3">
      <c r="A572" s="30" t="s">
        <v>108</v>
      </c>
      <c r="B572" s="30">
        <v>2021</v>
      </c>
      <c r="C572" s="132">
        <v>44490</v>
      </c>
      <c r="D572" s="30" t="s">
        <v>13</v>
      </c>
      <c r="E572" s="30" t="s">
        <v>201</v>
      </c>
      <c r="F572" s="30">
        <v>7</v>
      </c>
      <c r="G572" s="30" t="s">
        <v>77</v>
      </c>
      <c r="H572" s="30" t="s">
        <v>19</v>
      </c>
      <c r="I572" s="30">
        <f>(C572-VLOOKUP(G572,Riders!$A$2:$C$2000,2,FALSE))/365</f>
        <v>30.449315068493149</v>
      </c>
      <c r="J572" s="30">
        <v>7</v>
      </c>
      <c r="K572" s="30">
        <v>1</v>
      </c>
      <c r="L572" s="30">
        <v>11.085000000000001</v>
      </c>
      <c r="M572" s="59">
        <f>IF(OR(L572="",L572="REL"),"",3.6*200/L572)</f>
        <v>64.952638700947219</v>
      </c>
      <c r="N572" s="30"/>
      <c r="O572" s="30"/>
      <c r="P572" s="59" t="str">
        <f>IF(OR(O572="",O572="REL"),"",3.6*200/O572)</f>
        <v/>
      </c>
      <c r="Q572" s="30"/>
      <c r="R572" s="30"/>
      <c r="S572" s="59" t="str">
        <f>IF(OR(R572="",R572="REL"),"",3.6*200/R572)</f>
        <v/>
      </c>
    </row>
    <row r="573" spans="1:19" x14ac:dyDescent="0.3">
      <c r="A573" s="47" t="s">
        <v>108</v>
      </c>
      <c r="B573" s="47">
        <v>2021</v>
      </c>
      <c r="C573" s="49">
        <v>44490</v>
      </c>
      <c r="D573" s="47" t="s">
        <v>13</v>
      </c>
      <c r="E573" s="47" t="s">
        <v>201</v>
      </c>
      <c r="F573" s="47">
        <v>7</v>
      </c>
      <c r="G573" s="47" t="s">
        <v>39</v>
      </c>
      <c r="H573" s="47" t="s">
        <v>40</v>
      </c>
      <c r="I573" s="47">
        <f>(C573-VLOOKUP(G573,Riders!$A$2:$C$2000,2,FALSE))/365</f>
        <v>27.197260273972603</v>
      </c>
      <c r="J573" s="47">
        <v>10</v>
      </c>
      <c r="K573" s="47">
        <v>2</v>
      </c>
      <c r="L573" s="47">
        <v>11.173</v>
      </c>
      <c r="M573" s="59">
        <f>IF(OR(L573="",L573="REL"),"",3.6*200/L573)</f>
        <v>64.441063277544075</v>
      </c>
      <c r="N573" s="47"/>
      <c r="O573" s="47"/>
      <c r="P573" s="59" t="str">
        <f>IF(OR(O573="",O573="REL"),"",3.6*200/O573)</f>
        <v/>
      </c>
      <c r="Q573" s="47"/>
      <c r="R573" s="47"/>
      <c r="S573" s="59" t="str">
        <f>IF(OR(R573="",R573="REL"),"",3.6*200/R573)</f>
        <v/>
      </c>
    </row>
    <row r="574" spans="1:19" x14ac:dyDescent="0.3">
      <c r="A574" s="47" t="s">
        <v>108</v>
      </c>
      <c r="B574" s="47">
        <v>2021</v>
      </c>
      <c r="C574" s="49">
        <v>44490</v>
      </c>
      <c r="D574" s="47" t="s">
        <v>13</v>
      </c>
      <c r="E574" s="47" t="s">
        <v>201</v>
      </c>
      <c r="F574" s="47">
        <v>8</v>
      </c>
      <c r="G574" s="47" t="s">
        <v>52</v>
      </c>
      <c r="H574" s="47" t="s">
        <v>53</v>
      </c>
      <c r="I574" s="47">
        <f>(C574-VLOOKUP(G574,Riders!$A$2:$C$2000,2,FALSE))/365</f>
        <v>24.616438356164384</v>
      </c>
      <c r="J574" s="47">
        <v>8</v>
      </c>
      <c r="K574" s="47">
        <v>1</v>
      </c>
      <c r="L574" s="47">
        <v>11.052</v>
      </c>
      <c r="M574" s="59">
        <f>IF(OR(L574="",L574="REL"),"",3.6*200/L574)</f>
        <v>65.146579804560261</v>
      </c>
      <c r="N574" s="47"/>
      <c r="O574" s="47"/>
      <c r="P574" s="59" t="str">
        <f>IF(OR(O574="",O574="REL"),"",3.6*200/O574)</f>
        <v/>
      </c>
      <c r="Q574" s="47"/>
      <c r="R574" s="47"/>
      <c r="S574" s="59" t="str">
        <f>IF(OR(R574="",R574="REL"),"",3.6*200/R574)</f>
        <v/>
      </c>
    </row>
    <row r="575" spans="1:19" x14ac:dyDescent="0.3">
      <c r="A575" s="30" t="s">
        <v>108</v>
      </c>
      <c r="B575" s="30">
        <v>2021</v>
      </c>
      <c r="C575" s="132">
        <v>44490</v>
      </c>
      <c r="D575" s="30" t="s">
        <v>13</v>
      </c>
      <c r="E575" s="30" t="s">
        <v>201</v>
      </c>
      <c r="F575" s="30">
        <v>8</v>
      </c>
      <c r="G575" s="30" t="s">
        <v>20</v>
      </c>
      <c r="H575" s="30" t="s">
        <v>21</v>
      </c>
      <c r="I575" s="30">
        <f>(C575-VLOOKUP(G575,Riders!$A$2:$C$2000,2,FALSE))/365</f>
        <v>26.210958904109589</v>
      </c>
      <c r="J575" s="30">
        <v>9</v>
      </c>
      <c r="K575" s="30">
        <v>2</v>
      </c>
      <c r="L575" s="30">
        <v>11.074</v>
      </c>
      <c r="M575" s="59">
        <f>IF(OR(L575="",L575="REL"),"",3.6*200/L575)</f>
        <v>65.017157305400033</v>
      </c>
      <c r="N575" s="30"/>
      <c r="O575" s="30"/>
      <c r="P575" s="59" t="str">
        <f>IF(OR(O575="",O575="REL"),"",3.6*200/O575)</f>
        <v/>
      </c>
      <c r="Q575" s="30"/>
      <c r="R575" s="30"/>
      <c r="S575" s="59" t="str">
        <f>IF(OR(R575="",R575="REL"),"",3.6*200/R575)</f>
        <v/>
      </c>
    </row>
    <row r="576" spans="1:19" x14ac:dyDescent="0.3">
      <c r="A576" s="47" t="s">
        <v>108</v>
      </c>
      <c r="B576" s="47">
        <v>2021</v>
      </c>
      <c r="C576" s="49">
        <v>44490</v>
      </c>
      <c r="D576" s="47" t="s">
        <v>13</v>
      </c>
      <c r="E576" s="47" t="s">
        <v>202</v>
      </c>
      <c r="F576" s="47">
        <v>1</v>
      </c>
      <c r="G576" s="47" t="s">
        <v>14</v>
      </c>
      <c r="H576" s="47" t="s">
        <v>15</v>
      </c>
      <c r="I576" s="47">
        <f>(C576-VLOOKUP(G576,Riders!$A$2:$C$2000,2,FALSE))/365</f>
        <v>21.802739726027397</v>
      </c>
      <c r="J576" s="47">
        <v>2</v>
      </c>
      <c r="K576" s="47">
        <v>1</v>
      </c>
      <c r="L576" s="47">
        <v>11.236000000000001</v>
      </c>
      <c r="M576" s="59">
        <f>IF(OR(L576="",L576="REL"),"",3.6*200/L576)</f>
        <v>64.079743681025278</v>
      </c>
      <c r="N576" s="47">
        <v>1</v>
      </c>
      <c r="O576" s="47">
        <v>11.398999999999999</v>
      </c>
      <c r="P576" s="59">
        <f>IF(OR(O576="",O576="REL"),"",3.6*200/O576)</f>
        <v>63.163435389069221</v>
      </c>
      <c r="Q576" s="47"/>
      <c r="R576" s="47"/>
      <c r="S576" s="59" t="str">
        <f>IF(OR(R576="",R576="REL"),"",3.6*200/R576)</f>
        <v/>
      </c>
    </row>
    <row r="577" spans="1:19" x14ac:dyDescent="0.3">
      <c r="A577" s="47" t="s">
        <v>108</v>
      </c>
      <c r="B577" s="47">
        <v>2021</v>
      </c>
      <c r="C577" s="49">
        <v>44490</v>
      </c>
      <c r="D577" s="47" t="s">
        <v>13</v>
      </c>
      <c r="E577" s="47" t="s">
        <v>202</v>
      </c>
      <c r="F577" s="47">
        <v>1</v>
      </c>
      <c r="G577" s="47" t="s">
        <v>52</v>
      </c>
      <c r="H577" s="47" t="s">
        <v>53</v>
      </c>
      <c r="I577" s="47">
        <f>(C577-VLOOKUP(G577,Riders!$A$2:$C$2000,2,FALSE))/365</f>
        <v>24.616438356164384</v>
      </c>
      <c r="J577" s="47">
        <v>8</v>
      </c>
      <c r="K577" s="47">
        <v>2</v>
      </c>
      <c r="L577" s="47">
        <v>11.362</v>
      </c>
      <c r="M577" s="59">
        <f>IF(OR(L577="",L577="REL"),"",3.6*200/L577)</f>
        <v>63.369125154022178</v>
      </c>
      <c r="N577" s="47">
        <v>2</v>
      </c>
      <c r="O577" s="47">
        <v>11.497</v>
      </c>
      <c r="P577" s="59">
        <f>IF(OR(O577="",O577="REL"),"",3.6*200/O577)</f>
        <v>62.625032617204489</v>
      </c>
      <c r="Q577" s="47"/>
      <c r="R577" s="47"/>
      <c r="S577" s="59" t="str">
        <f>IF(OR(R577="",R577="REL"),"",3.6*200/R577)</f>
        <v/>
      </c>
    </row>
    <row r="578" spans="1:19" x14ac:dyDescent="0.3">
      <c r="A578" s="30" t="s">
        <v>108</v>
      </c>
      <c r="B578" s="30">
        <v>2021</v>
      </c>
      <c r="C578" s="132">
        <v>44490</v>
      </c>
      <c r="D578" s="30" t="s">
        <v>13</v>
      </c>
      <c r="E578" s="30" t="s">
        <v>202</v>
      </c>
      <c r="F578" s="30">
        <v>2</v>
      </c>
      <c r="G578" s="30" t="s">
        <v>23</v>
      </c>
      <c r="H578" s="30" t="s">
        <v>15</v>
      </c>
      <c r="I578" s="30">
        <f>(C578-VLOOKUP(G578,Riders!$A$2:$C$2000,2,FALSE))/365</f>
        <v>24.109589041095891</v>
      </c>
      <c r="J578" s="30">
        <v>1</v>
      </c>
      <c r="K578" s="30">
        <v>1</v>
      </c>
      <c r="L578" s="30">
        <v>11.108000000000001</v>
      </c>
      <c r="M578" s="59">
        <f>IF(OR(L578="",L578="REL"),"",3.6*200/L578)</f>
        <v>64.818149081742888</v>
      </c>
      <c r="N578" s="30">
        <v>1</v>
      </c>
      <c r="O578" s="30">
        <v>10.935</v>
      </c>
      <c r="P578" s="59">
        <f>IF(OR(O578="",O578="REL"),"",3.6*200/O578)</f>
        <v>65.843621399176953</v>
      </c>
      <c r="Q578" s="30"/>
      <c r="R578" s="30"/>
      <c r="S578" s="59" t="str">
        <f>IF(OR(R578="",R578="REL"),"",3.6*200/R578)</f>
        <v/>
      </c>
    </row>
    <row r="579" spans="1:19" x14ac:dyDescent="0.3">
      <c r="A579" s="47" t="s">
        <v>108</v>
      </c>
      <c r="B579" s="47">
        <v>2021</v>
      </c>
      <c r="C579" s="49">
        <v>44490</v>
      </c>
      <c r="D579" s="47" t="s">
        <v>13</v>
      </c>
      <c r="E579" s="47" t="s">
        <v>202</v>
      </c>
      <c r="F579" s="47">
        <v>2</v>
      </c>
      <c r="G579" s="47" t="s">
        <v>77</v>
      </c>
      <c r="H579" s="47" t="s">
        <v>19</v>
      </c>
      <c r="I579" s="47">
        <f>(C579-VLOOKUP(G579,Riders!$A$2:$C$2000,2,FALSE))/365</f>
        <v>30.449315068493149</v>
      </c>
      <c r="J579" s="47">
        <v>7</v>
      </c>
      <c r="K579" s="47">
        <v>2</v>
      </c>
      <c r="L579" s="47">
        <v>11.205</v>
      </c>
      <c r="M579" s="59">
        <f>IF(OR(L579="",L579="REL"),"",3.6*200/L579)</f>
        <v>64.257028112449802</v>
      </c>
      <c r="N579" s="47">
        <v>2</v>
      </c>
      <c r="O579" s="47">
        <v>11.112</v>
      </c>
      <c r="P579" s="59">
        <f>IF(OR(O579="",O579="REL"),"",3.6*200/O579)</f>
        <v>64.794816414686821</v>
      </c>
      <c r="Q579" s="47"/>
      <c r="R579" s="47"/>
      <c r="S579" s="59" t="str">
        <f>IF(OR(R579="",R579="REL"),"",3.6*200/R579)</f>
        <v/>
      </c>
    </row>
    <row r="580" spans="1:19" x14ac:dyDescent="0.3">
      <c r="A580" s="47" t="s">
        <v>108</v>
      </c>
      <c r="B580" s="47">
        <v>2021</v>
      </c>
      <c r="C580" s="49">
        <v>44490</v>
      </c>
      <c r="D580" s="47" t="s">
        <v>13</v>
      </c>
      <c r="E580" s="47" t="s">
        <v>202</v>
      </c>
      <c r="F580" s="47">
        <v>3</v>
      </c>
      <c r="G580" s="47" t="s">
        <v>33</v>
      </c>
      <c r="H580" s="47" t="s">
        <v>27</v>
      </c>
      <c r="I580" s="47">
        <f>(C580-VLOOKUP(G580,Riders!$A$2:$C$2000,2,FALSE))/365</f>
        <v>27.920547945205481</v>
      </c>
      <c r="J580" s="47">
        <v>3</v>
      </c>
      <c r="K580" s="47">
        <v>1</v>
      </c>
      <c r="L580" s="47">
        <v>11.157</v>
      </c>
      <c r="M580" s="59">
        <f>IF(OR(L580="",L580="REL"),"",3.6*200/L580)</f>
        <v>64.533476741059431</v>
      </c>
      <c r="N580" s="47">
        <v>1</v>
      </c>
      <c r="O580" s="47">
        <v>11.09</v>
      </c>
      <c r="P580" s="59">
        <f>IF(OR(O580="",O580="REL"),"",3.6*200/O580)</f>
        <v>64.923354373309294</v>
      </c>
      <c r="Q580" s="47"/>
      <c r="R580" s="47"/>
      <c r="S580" s="59" t="str">
        <f>IF(OR(R580="",R580="REL"),"",3.6*200/R580)</f>
        <v/>
      </c>
    </row>
    <row r="581" spans="1:19" x14ac:dyDescent="0.3">
      <c r="A581" s="30" t="s">
        <v>108</v>
      </c>
      <c r="B581" s="30">
        <v>2021</v>
      </c>
      <c r="C581" s="132">
        <v>44490</v>
      </c>
      <c r="D581" s="30" t="s">
        <v>13</v>
      </c>
      <c r="E581" s="30" t="s">
        <v>202</v>
      </c>
      <c r="F581" s="30">
        <v>3</v>
      </c>
      <c r="G581" s="30" t="s">
        <v>22</v>
      </c>
      <c r="H581" s="30" t="s">
        <v>15</v>
      </c>
      <c r="I581" s="30">
        <f>(C581-VLOOKUP(G581,Riders!$A$2:$C$2000,2,FALSE))/365</f>
        <v>23.783561643835615</v>
      </c>
      <c r="J581" s="30">
        <v>6</v>
      </c>
      <c r="K581" s="30">
        <v>2</v>
      </c>
      <c r="L581" s="30">
        <v>11.208</v>
      </c>
      <c r="M581" s="59">
        <f>IF(OR(L581="",L581="REL"),"",3.6*200/L581)</f>
        <v>64.239828693790145</v>
      </c>
      <c r="N581" s="30">
        <v>2</v>
      </c>
      <c r="O581" s="30">
        <v>11.173999999999999</v>
      </c>
      <c r="P581" s="59">
        <f>IF(OR(O581="",O581="REL"),"",3.6*200/O581)</f>
        <v>64.435296223375701</v>
      </c>
      <c r="Q581" s="30"/>
      <c r="R581" s="30"/>
      <c r="S581" s="59" t="str">
        <f>IF(OR(R581="",R581="REL"),"",3.6*200/R581)</f>
        <v/>
      </c>
    </row>
    <row r="582" spans="1:19" x14ac:dyDescent="0.3">
      <c r="A582" s="47" t="s">
        <v>108</v>
      </c>
      <c r="B582" s="47">
        <v>2021</v>
      </c>
      <c r="C582" s="49">
        <v>44490</v>
      </c>
      <c r="D582" s="47" t="s">
        <v>13</v>
      </c>
      <c r="E582" s="47" t="s">
        <v>202</v>
      </c>
      <c r="F582" s="47">
        <v>4</v>
      </c>
      <c r="G582" s="47" t="s">
        <v>26</v>
      </c>
      <c r="H582" s="47" t="s">
        <v>27</v>
      </c>
      <c r="I582" s="47">
        <f>(C582-VLOOKUP(G582,Riders!$A$2:$C$2000,2,FALSE))/365</f>
        <v>23.416438356164385</v>
      </c>
      <c r="J582" s="47">
        <v>4</v>
      </c>
      <c r="K582" s="47">
        <v>2</v>
      </c>
      <c r="L582" s="47">
        <v>11.186</v>
      </c>
      <c r="M582" s="59">
        <f>IF(OR(L582="",L582="REL"),"",3.6*200/L582)</f>
        <v>64.366172000715181</v>
      </c>
      <c r="N582" s="47">
        <v>1</v>
      </c>
      <c r="O582" s="47">
        <v>11.006</v>
      </c>
      <c r="P582" s="59">
        <f>IF(OR(O582="",O582="REL"),"",3.6*200/O582)</f>
        <v>65.418862438669819</v>
      </c>
      <c r="Q582" s="47">
        <v>1</v>
      </c>
      <c r="R582" s="47">
        <v>11.08</v>
      </c>
      <c r="S582" s="59">
        <f>IF(OR(R582="",R582="REL"),"",3.6*200/R582)</f>
        <v>64.981949458483754</v>
      </c>
    </row>
    <row r="583" spans="1:19" x14ac:dyDescent="0.3">
      <c r="A583" s="47" t="s">
        <v>108</v>
      </c>
      <c r="B583" s="47">
        <v>2021</v>
      </c>
      <c r="C583" s="49">
        <v>44490</v>
      </c>
      <c r="D583" s="47" t="s">
        <v>13</v>
      </c>
      <c r="E583" s="47" t="s">
        <v>202</v>
      </c>
      <c r="F583" s="47">
        <v>4</v>
      </c>
      <c r="G583" s="47" t="s">
        <v>16</v>
      </c>
      <c r="H583" s="47" t="s">
        <v>17</v>
      </c>
      <c r="I583" s="47">
        <f>(C583-VLOOKUP(G583,Riders!$A$2:$C$2000,2,FALSE))/365</f>
        <v>22.5013698630137</v>
      </c>
      <c r="J583" s="47">
        <v>5</v>
      </c>
      <c r="K583" s="47">
        <v>1</v>
      </c>
      <c r="L583" s="47">
        <v>11.019</v>
      </c>
      <c r="M583" s="59">
        <f>IF(OR(L583="",L583="REL"),"",3.6*200/L583)</f>
        <v>65.341682548325622</v>
      </c>
      <c r="N583" s="47">
        <v>2</v>
      </c>
      <c r="O583" s="47">
        <v>11.269</v>
      </c>
      <c r="P583" s="59">
        <f>IF(OR(O583="",O583="REL"),"",3.6*200/O583)</f>
        <v>63.892093353447507</v>
      </c>
      <c r="Q583" s="47">
        <v>2</v>
      </c>
      <c r="R583" s="47">
        <v>11.115</v>
      </c>
      <c r="S583" s="59">
        <f>IF(OR(R583="",R583="REL"),"",3.6*200/R583)</f>
        <v>64.777327935222672</v>
      </c>
    </row>
    <row r="584" spans="1:19" x14ac:dyDescent="0.3">
      <c r="A584" s="30" t="s">
        <v>71</v>
      </c>
      <c r="B584" s="30">
        <v>2021</v>
      </c>
      <c r="C584" s="132">
        <v>44449</v>
      </c>
      <c r="D584" s="30" t="s">
        <v>72</v>
      </c>
      <c r="E584" s="30" t="s">
        <v>201</v>
      </c>
      <c r="F584" s="30">
        <v>1</v>
      </c>
      <c r="G584" s="30" t="s">
        <v>54</v>
      </c>
      <c r="H584" s="30" t="s">
        <v>44</v>
      </c>
      <c r="I584" s="30">
        <f>(C584-VLOOKUP(G584,Riders!$A$2:$C$2000,2,FALSE))/365</f>
        <v>24.216438356164385</v>
      </c>
      <c r="J584" s="30">
        <v>4</v>
      </c>
      <c r="K584" s="30">
        <v>1</v>
      </c>
      <c r="L584" s="30">
        <v>11.816000000000001</v>
      </c>
      <c r="M584" s="59">
        <f>IF(OR(L584="",L584="REL"),"",3.6*200/L584)</f>
        <v>60.934326337169935</v>
      </c>
      <c r="N584" s="30"/>
      <c r="O584" s="30"/>
      <c r="P584" s="59" t="str">
        <f>IF(OR(O584="",O584="REL"),"",3.6*200/O584)</f>
        <v/>
      </c>
      <c r="Q584" s="30"/>
      <c r="R584" s="30"/>
      <c r="S584" s="59" t="str">
        <f>IF(OR(R584="",R584="REL"),"",3.6*200/R584)</f>
        <v/>
      </c>
    </row>
    <row r="585" spans="1:19" x14ac:dyDescent="0.3">
      <c r="A585" s="47" t="s">
        <v>71</v>
      </c>
      <c r="B585" s="47">
        <v>2021</v>
      </c>
      <c r="C585" s="49">
        <v>44449</v>
      </c>
      <c r="D585" s="47" t="s">
        <v>72</v>
      </c>
      <c r="E585" s="47" t="s">
        <v>201</v>
      </c>
      <c r="F585" s="47">
        <v>1</v>
      </c>
      <c r="G585" s="47" t="s">
        <v>86</v>
      </c>
      <c r="H585" s="47" t="s">
        <v>87</v>
      </c>
      <c r="I585" s="47">
        <f>(C585-VLOOKUP(G585,Riders!$A$2:$C$2000,2,FALSE))/365</f>
        <v>21.024657534246575</v>
      </c>
      <c r="J585" s="47">
        <v>12</v>
      </c>
      <c r="K585" s="47">
        <v>2</v>
      </c>
      <c r="L585" s="47">
        <v>12.783000000000001</v>
      </c>
      <c r="M585" s="59">
        <f>IF(OR(L585="",L585="REL"),"",3.6*200/L585)</f>
        <v>56.324806383478048</v>
      </c>
      <c r="N585" s="47"/>
      <c r="O585" s="47"/>
      <c r="P585" s="59" t="str">
        <f>IF(OR(O585="",O585="REL"),"",3.6*200/O585)</f>
        <v/>
      </c>
      <c r="Q585" s="47"/>
      <c r="R585" s="47"/>
      <c r="S585" s="59" t="str">
        <f>IF(OR(R585="",R585="REL"),"",3.6*200/R585)</f>
        <v/>
      </c>
    </row>
    <row r="586" spans="1:19" x14ac:dyDescent="0.3">
      <c r="A586" s="47" t="s">
        <v>71</v>
      </c>
      <c r="B586" s="47">
        <v>2021</v>
      </c>
      <c r="C586" s="49">
        <v>44449</v>
      </c>
      <c r="D586" s="47" t="s">
        <v>72</v>
      </c>
      <c r="E586" s="47" t="s">
        <v>201</v>
      </c>
      <c r="F586" s="47">
        <v>2</v>
      </c>
      <c r="G586" s="47" t="s">
        <v>58</v>
      </c>
      <c r="H586" s="47" t="s">
        <v>59</v>
      </c>
      <c r="I586" s="47">
        <f>(C586-VLOOKUP(G586,Riders!$A$2:$C$2000,2,FALSE))/365</f>
        <v>23.654794520547945</v>
      </c>
      <c r="J586" s="47">
        <v>6</v>
      </c>
      <c r="K586" s="47">
        <v>1</v>
      </c>
      <c r="L586" s="47">
        <v>11.804</v>
      </c>
      <c r="M586" s="59">
        <f>IF(OR(L586="",L586="REL"),"",3.6*200/L586)</f>
        <v>60.996272450016939</v>
      </c>
      <c r="N586" s="47"/>
      <c r="O586" s="47"/>
      <c r="P586" s="59" t="str">
        <f>IF(OR(O586="",O586="REL"),"",3.6*200/O586)</f>
        <v/>
      </c>
      <c r="Q586" s="47"/>
      <c r="R586" s="47"/>
      <c r="S586" s="59" t="str">
        <f>IF(OR(R586="",R586="REL"),"",3.6*200/R586)</f>
        <v/>
      </c>
    </row>
    <row r="587" spans="1:19" x14ac:dyDescent="0.3">
      <c r="A587" s="30" t="s">
        <v>71</v>
      </c>
      <c r="B587" s="30">
        <v>2021</v>
      </c>
      <c r="C587" s="132">
        <v>44449</v>
      </c>
      <c r="D587" s="30" t="s">
        <v>72</v>
      </c>
      <c r="E587" s="30" t="s">
        <v>201</v>
      </c>
      <c r="F587" s="30">
        <v>2</v>
      </c>
      <c r="G587" s="30" t="s">
        <v>99</v>
      </c>
      <c r="H587" s="30" t="s">
        <v>47</v>
      </c>
      <c r="I587" s="30">
        <f>(C587-VLOOKUP(G587,Riders!$A$2:$C$2000,2,FALSE))/365</f>
        <v>24.56986301369863</v>
      </c>
      <c r="J587" s="30">
        <v>11</v>
      </c>
      <c r="K587" s="30">
        <v>2</v>
      </c>
      <c r="L587" s="30">
        <v>11.987</v>
      </c>
      <c r="M587" s="59">
        <f>IF(OR(L587="",L587="REL"),"",3.6*200/L587)</f>
        <v>60.065070493034121</v>
      </c>
      <c r="N587" s="30"/>
      <c r="O587" s="30"/>
      <c r="P587" s="59" t="str">
        <f>IF(OR(O587="",O587="REL"),"",3.6*200/O587)</f>
        <v/>
      </c>
      <c r="Q587" s="30"/>
      <c r="R587" s="30"/>
      <c r="S587" s="59" t="str">
        <f>IF(OR(R587="",R587="REL"),"",3.6*200/R587)</f>
        <v/>
      </c>
    </row>
    <row r="588" spans="1:19" x14ac:dyDescent="0.3">
      <c r="A588" s="47" t="s">
        <v>71</v>
      </c>
      <c r="B588" s="47">
        <v>2021</v>
      </c>
      <c r="C588" s="49">
        <v>44449</v>
      </c>
      <c r="D588" s="47" t="s">
        <v>72</v>
      </c>
      <c r="E588" s="47" t="s">
        <v>201</v>
      </c>
      <c r="F588" s="47">
        <v>3</v>
      </c>
      <c r="G588" s="47" t="s">
        <v>116</v>
      </c>
      <c r="H588" s="47" t="s">
        <v>21</v>
      </c>
      <c r="I588" s="47">
        <f>(C588-VLOOKUP(G588,Riders!$A$2:$C$2000,2,FALSE))/365</f>
        <v>30.468493150684932</v>
      </c>
      <c r="J588" s="47">
        <v>7</v>
      </c>
      <c r="K588" s="47">
        <v>1</v>
      </c>
      <c r="L588" s="47">
        <v>11.625999999999999</v>
      </c>
      <c r="M588" s="59">
        <f>IF(OR(L588="",L588="REL"),"",3.6*200/L588)</f>
        <v>61.930156545673491</v>
      </c>
      <c r="N588" s="47"/>
      <c r="O588" s="47"/>
      <c r="P588" s="59" t="str">
        <f>IF(OR(O588="",O588="REL"),"",3.6*200/O588)</f>
        <v/>
      </c>
      <c r="Q588" s="47"/>
      <c r="R588" s="47"/>
      <c r="S588" s="59" t="str">
        <f>IF(OR(R588="",R588="REL"),"",3.6*200/R588)</f>
        <v/>
      </c>
    </row>
    <row r="589" spans="1:19" x14ac:dyDescent="0.3">
      <c r="A589" s="47" t="s">
        <v>71</v>
      </c>
      <c r="B589" s="47">
        <v>2021</v>
      </c>
      <c r="C589" s="49">
        <v>44449</v>
      </c>
      <c r="D589" s="47" t="s">
        <v>72</v>
      </c>
      <c r="E589" s="47" t="s">
        <v>201</v>
      </c>
      <c r="F589" s="47">
        <v>3</v>
      </c>
      <c r="G589" s="47" t="s">
        <v>50</v>
      </c>
      <c r="H589" s="47" t="s">
        <v>51</v>
      </c>
      <c r="I589" s="47">
        <f>(C589-VLOOKUP(G589,Riders!$A$2:$C$2000,2,FALSE))/365</f>
        <v>24.931506849315067</v>
      </c>
      <c r="J589" s="47">
        <v>10</v>
      </c>
      <c r="K589" s="47">
        <v>2</v>
      </c>
      <c r="L589" s="47">
        <v>11.677999999999999</v>
      </c>
      <c r="M589" s="59">
        <f>IF(OR(L589="",L589="REL"),"",3.6*200/L589)</f>
        <v>61.654392875492384</v>
      </c>
      <c r="N589" s="47"/>
      <c r="O589" s="47"/>
      <c r="P589" s="59" t="str">
        <f>IF(OR(O589="",O589="REL"),"",3.6*200/O589)</f>
        <v/>
      </c>
      <c r="Q589" s="47"/>
      <c r="R589" s="47"/>
      <c r="S589" s="59" t="str">
        <f>IF(OR(R589="",R589="REL"),"",3.6*200/R589)</f>
        <v/>
      </c>
    </row>
    <row r="590" spans="1:19" x14ac:dyDescent="0.3">
      <c r="A590" s="47" t="s">
        <v>71</v>
      </c>
      <c r="B590" s="47">
        <v>2021</v>
      </c>
      <c r="C590" s="49">
        <v>44449</v>
      </c>
      <c r="D590" s="47" t="s">
        <v>72</v>
      </c>
      <c r="E590" s="47" t="s">
        <v>201</v>
      </c>
      <c r="F590" s="47">
        <v>4</v>
      </c>
      <c r="G590" s="47" t="s">
        <v>48</v>
      </c>
      <c r="H590" s="47" t="s">
        <v>49</v>
      </c>
      <c r="I590" s="47">
        <f>(C590-VLOOKUP(G590,Riders!$A$2:$C$2000,2,FALSE))/365</f>
        <v>20.616438356164384</v>
      </c>
      <c r="J590" s="47">
        <v>8</v>
      </c>
      <c r="K590" s="47">
        <v>1</v>
      </c>
      <c r="L590" s="47">
        <v>11.615</v>
      </c>
      <c r="M590" s="59">
        <f>IF(OR(L590="",L590="REL"),"",3.6*200/L590)</f>
        <v>61.988807576409812</v>
      </c>
      <c r="N590" s="47"/>
      <c r="O590" s="47"/>
      <c r="P590" s="59" t="str">
        <f>IF(OR(O590="",O590="REL"),"",3.6*200/O590)</f>
        <v/>
      </c>
      <c r="Q590" s="47"/>
      <c r="R590" s="47"/>
      <c r="S590" s="59" t="str">
        <f>IF(OR(R590="",R590="REL"),"",3.6*200/R590)</f>
        <v/>
      </c>
    </row>
    <row r="591" spans="1:19" x14ac:dyDescent="0.3">
      <c r="A591" s="47" t="s">
        <v>71</v>
      </c>
      <c r="B591" s="47">
        <v>2021</v>
      </c>
      <c r="C591" s="49">
        <v>44449</v>
      </c>
      <c r="D591" s="47" t="s">
        <v>72</v>
      </c>
      <c r="E591" s="47" t="s">
        <v>201</v>
      </c>
      <c r="F591" s="47">
        <v>4</v>
      </c>
      <c r="G591" s="47" t="s">
        <v>100</v>
      </c>
      <c r="H591" s="47" t="s">
        <v>47</v>
      </c>
      <c r="I591" s="47">
        <f>(C591-VLOOKUP(G591,Riders!$A$2:$C$2000,2,FALSE))/365</f>
        <v>27.578082191780823</v>
      </c>
      <c r="J591" s="47">
        <v>9</v>
      </c>
      <c r="K591" s="47">
        <v>2</v>
      </c>
      <c r="L591" s="47">
        <v>11.677</v>
      </c>
      <c r="M591" s="59">
        <f>IF(OR(L591="",L591="REL"),"",3.6*200/L591)</f>
        <v>61.659672861180098</v>
      </c>
      <c r="N591" s="47"/>
      <c r="O591" s="47"/>
      <c r="P591" s="59" t="str">
        <f>IF(OR(O591="",O591="REL"),"",3.6*200/O591)</f>
        <v/>
      </c>
      <c r="Q591" s="47"/>
      <c r="R591" s="47"/>
      <c r="S591" s="59" t="str">
        <f>IF(OR(R591="",R591="REL"),"",3.6*200/R591)</f>
        <v/>
      </c>
    </row>
    <row r="592" spans="1:19" x14ac:dyDescent="0.3">
      <c r="A592" s="47" t="s">
        <v>71</v>
      </c>
      <c r="B592" s="47">
        <v>2021</v>
      </c>
      <c r="C592" s="49">
        <v>44449</v>
      </c>
      <c r="D592" s="47" t="s">
        <v>72</v>
      </c>
      <c r="E592" s="47" t="s">
        <v>202</v>
      </c>
      <c r="F592" s="47">
        <v>1</v>
      </c>
      <c r="G592" s="47" t="s">
        <v>16</v>
      </c>
      <c r="H592" s="47" t="s">
        <v>17</v>
      </c>
      <c r="I592" s="47">
        <f>(C592-VLOOKUP(G592,Riders!$A$2:$C$2000,2,FALSE))/365</f>
        <v>22.389041095890413</v>
      </c>
      <c r="J592" s="47">
        <v>2</v>
      </c>
      <c r="K592" s="47">
        <v>1</v>
      </c>
      <c r="L592" s="47">
        <v>11.468999999999999</v>
      </c>
      <c r="M592" s="59">
        <f>IF(OR(L592="",L592="REL"),"",3.6*200/L592)</f>
        <v>62.777923097044209</v>
      </c>
      <c r="N592" s="47">
        <v>1</v>
      </c>
      <c r="O592" s="47">
        <v>11.409000000000001</v>
      </c>
      <c r="P592" s="59">
        <f>IF(OR(O592="",O592="REL"),"",3.6*200/O592)</f>
        <v>63.108072574283455</v>
      </c>
      <c r="Q592" s="47"/>
      <c r="R592" s="47"/>
      <c r="S592" s="59" t="str">
        <f>IF(OR(R592="",R592="REL"),"",3.6*200/R592)</f>
        <v/>
      </c>
    </row>
    <row r="593" spans="1:19" x14ac:dyDescent="0.3">
      <c r="A593" s="47" t="s">
        <v>71</v>
      </c>
      <c r="B593" s="47">
        <v>2021</v>
      </c>
      <c r="C593" s="49">
        <v>44449</v>
      </c>
      <c r="D593" s="47" t="s">
        <v>72</v>
      </c>
      <c r="E593" s="47" t="s">
        <v>202</v>
      </c>
      <c r="F593" s="47">
        <v>1</v>
      </c>
      <c r="G593" s="47" t="s">
        <v>48</v>
      </c>
      <c r="H593" s="47" t="s">
        <v>49</v>
      </c>
      <c r="I593" s="47">
        <f>(C593-VLOOKUP(G593,Riders!$A$2:$C$2000,2,FALSE))/365</f>
        <v>20.616438356164384</v>
      </c>
      <c r="J593" s="47">
        <v>8</v>
      </c>
      <c r="K593" s="47">
        <v>2</v>
      </c>
      <c r="L593" s="47">
        <v>11.597</v>
      </c>
      <c r="M593" s="59">
        <f>IF(OR(L593="",L593="REL"),"",3.6*200/L593)</f>
        <v>62.085021988445291</v>
      </c>
      <c r="N593" s="47">
        <v>2</v>
      </c>
      <c r="O593" s="47">
        <v>13.267000000000001</v>
      </c>
      <c r="P593" s="59">
        <f>IF(OR(O593="",O593="REL"),"",3.6*200/O593)</f>
        <v>54.269993216250846</v>
      </c>
      <c r="Q593" s="47"/>
      <c r="R593" s="47"/>
      <c r="S593" s="59" t="str">
        <f>IF(OR(R593="",R593="REL"),"",3.6*200/R593)</f>
        <v/>
      </c>
    </row>
    <row r="594" spans="1:19" x14ac:dyDescent="0.3">
      <c r="A594" s="47" t="s">
        <v>71</v>
      </c>
      <c r="B594" s="47">
        <v>2021</v>
      </c>
      <c r="C594" s="49">
        <v>44449</v>
      </c>
      <c r="D594" s="47" t="s">
        <v>72</v>
      </c>
      <c r="E594" s="47" t="s">
        <v>202</v>
      </c>
      <c r="F594" s="47">
        <v>2</v>
      </c>
      <c r="G594" s="47" t="s">
        <v>20</v>
      </c>
      <c r="H594" s="47" t="s">
        <v>21</v>
      </c>
      <c r="I594" s="47">
        <f>(C594-VLOOKUP(G594,Riders!$A$2:$C$2000,2,FALSE))/365</f>
        <v>26.098630136986301</v>
      </c>
      <c r="J594" s="47">
        <v>1</v>
      </c>
      <c r="K594" s="47">
        <v>1</v>
      </c>
      <c r="L594" s="47">
        <v>11.351000000000001</v>
      </c>
      <c r="M594" s="59">
        <f>IF(OR(L594="",L594="REL"),"",3.6*200/L594)</f>
        <v>63.430534754647162</v>
      </c>
      <c r="N594" s="47">
        <v>1</v>
      </c>
      <c r="O594" s="47">
        <v>11.731</v>
      </c>
      <c r="P594" s="59">
        <f>IF(OR(O594="",O594="REL"),"",3.6*200/O594)</f>
        <v>61.375841786718951</v>
      </c>
      <c r="Q594" s="47"/>
      <c r="R594" s="47"/>
      <c r="S594" s="59" t="str">
        <f>IF(OR(R594="",R594="REL"),"",3.6*200/R594)</f>
        <v/>
      </c>
    </row>
    <row r="595" spans="1:19" x14ac:dyDescent="0.3">
      <c r="A595" s="47" t="s">
        <v>71</v>
      </c>
      <c r="B595" s="47">
        <v>2021</v>
      </c>
      <c r="C595" s="49">
        <v>44449</v>
      </c>
      <c r="D595" s="47" t="s">
        <v>72</v>
      </c>
      <c r="E595" s="47" t="s">
        <v>202</v>
      </c>
      <c r="F595" s="47">
        <v>2</v>
      </c>
      <c r="G595" s="47" t="s">
        <v>116</v>
      </c>
      <c r="H595" s="47" t="s">
        <v>21</v>
      </c>
      <c r="I595" s="47">
        <f>(C595-VLOOKUP(G595,Riders!$A$2:$C$2000,2,FALSE))/365</f>
        <v>30.468493150684932</v>
      </c>
      <c r="J595" s="47">
        <v>7</v>
      </c>
      <c r="K595" s="47">
        <v>2</v>
      </c>
      <c r="L595" s="47">
        <v>11.433000000000002</v>
      </c>
      <c r="M595" s="59">
        <f>IF(OR(L595="",L595="REL"),"",3.6*200/L595)</f>
        <v>62.975596956179473</v>
      </c>
      <c r="N595" s="47">
        <v>2</v>
      </c>
      <c r="O595" s="47">
        <v>11.881</v>
      </c>
      <c r="P595" s="59">
        <f>IF(OR(O595="",O595="REL"),"",3.6*200/O595)</f>
        <v>60.600959515192322</v>
      </c>
      <c r="Q595" s="47"/>
      <c r="R595" s="47"/>
      <c r="S595" s="59" t="str">
        <f>IF(OR(R595="",R595="REL"),"",3.6*200/R595)</f>
        <v/>
      </c>
    </row>
    <row r="596" spans="1:19" x14ac:dyDescent="0.3">
      <c r="A596" s="47" t="s">
        <v>71</v>
      </c>
      <c r="B596" s="47">
        <v>2021</v>
      </c>
      <c r="C596" s="49">
        <v>44449</v>
      </c>
      <c r="D596" s="47" t="s">
        <v>72</v>
      </c>
      <c r="E596" s="47" t="s">
        <v>202</v>
      </c>
      <c r="F596" s="47">
        <v>3</v>
      </c>
      <c r="G596" s="47" t="s">
        <v>41</v>
      </c>
      <c r="H596" s="47" t="s">
        <v>27</v>
      </c>
      <c r="I596" s="47">
        <f>(C596-VLOOKUP(G596,Riders!$A$2:$C$2000,2,FALSE))/365</f>
        <v>25.904109589041095</v>
      </c>
      <c r="J596" s="47">
        <v>3</v>
      </c>
      <c r="K596" s="47">
        <v>1</v>
      </c>
      <c r="L596" s="47">
        <v>11.233000000000001</v>
      </c>
      <c r="M596" s="59">
        <f>IF(OR(L596="",L596="REL"),"",3.6*200/L596)</f>
        <v>64.096857473515527</v>
      </c>
      <c r="N596" s="47">
        <v>1</v>
      </c>
      <c r="O596" s="47">
        <v>11.154</v>
      </c>
      <c r="P596" s="59">
        <f>IF(OR(O596="",O596="REL"),"",3.6*200/O596)</f>
        <v>64.550833781603018</v>
      </c>
      <c r="Q596" s="47"/>
      <c r="R596" s="47"/>
      <c r="S596" s="59" t="str">
        <f>IF(OR(R596="",R596="REL"),"",3.6*200/R596)</f>
        <v/>
      </c>
    </row>
    <row r="597" spans="1:19" x14ac:dyDescent="0.3">
      <c r="A597" s="47" t="s">
        <v>71</v>
      </c>
      <c r="B597" s="47">
        <v>2021</v>
      </c>
      <c r="C597" s="49">
        <v>44449</v>
      </c>
      <c r="D597" s="47" t="s">
        <v>72</v>
      </c>
      <c r="E597" s="47" t="s">
        <v>202</v>
      </c>
      <c r="F597" s="47">
        <v>3</v>
      </c>
      <c r="G597" s="47" t="s">
        <v>58</v>
      </c>
      <c r="H597" s="47" t="s">
        <v>59</v>
      </c>
      <c r="I597" s="47">
        <f>(C597-VLOOKUP(G597,Riders!$A$2:$C$2000,2,FALSE))/365</f>
        <v>23.654794520547945</v>
      </c>
      <c r="J597" s="47">
        <v>6</v>
      </c>
      <c r="K597" s="47">
        <v>2</v>
      </c>
      <c r="L597" s="47">
        <v>11.5</v>
      </c>
      <c r="M597" s="59">
        <f>IF(OR(L597="",L597="REL"),"",3.6*200/L597)</f>
        <v>62.608695652173914</v>
      </c>
      <c r="N597" s="47">
        <v>2</v>
      </c>
      <c r="O597" s="47">
        <v>11.374000000000001</v>
      </c>
      <c r="P597" s="59">
        <f>IF(OR(O597="",O597="REL"),"",3.6*200/O597)</f>
        <v>63.302268331281866</v>
      </c>
      <c r="Q597" s="47"/>
      <c r="R597" s="47"/>
      <c r="S597" s="59" t="str">
        <f>IF(OR(R597="",R597="REL"),"",3.6*200/R597)</f>
        <v/>
      </c>
    </row>
    <row r="598" spans="1:19" x14ac:dyDescent="0.3">
      <c r="A598" s="47" t="s">
        <v>71</v>
      </c>
      <c r="B598" s="47">
        <v>2021</v>
      </c>
      <c r="C598" s="49">
        <v>44449</v>
      </c>
      <c r="D598" s="47" t="s">
        <v>72</v>
      </c>
      <c r="E598" s="47" t="s">
        <v>202</v>
      </c>
      <c r="F598" s="47">
        <v>4</v>
      </c>
      <c r="G598" s="47" t="s">
        <v>54</v>
      </c>
      <c r="H598" s="47" t="s">
        <v>44</v>
      </c>
      <c r="I598" s="47">
        <f>(C598-VLOOKUP(G598,Riders!$A$2:$C$2000,2,FALSE))/365</f>
        <v>24.216438356164385</v>
      </c>
      <c r="J598" s="47">
        <v>4</v>
      </c>
      <c r="K598" s="47">
        <v>1</v>
      </c>
      <c r="L598" s="47">
        <v>11.032999999999999</v>
      </c>
      <c r="M598" s="59">
        <f>IF(OR(L598="",L598="REL"),"",3.6*200/L598)</f>
        <v>65.258769147104147</v>
      </c>
      <c r="N598" s="47">
        <v>1</v>
      </c>
      <c r="O598" s="47">
        <v>11.159000000000001</v>
      </c>
      <c r="P598" s="59">
        <f>IF(OR(O598="",O598="REL"),"",3.6*200/O598)</f>
        <v>64.521910565462846</v>
      </c>
      <c r="Q598" s="47"/>
      <c r="R598" s="47"/>
      <c r="S598" s="59" t="str">
        <f>IF(OR(R598="",R598="REL"),"",3.6*200/R598)</f>
        <v/>
      </c>
    </row>
    <row r="599" spans="1:19" x14ac:dyDescent="0.3">
      <c r="A599" s="47" t="s">
        <v>71</v>
      </c>
      <c r="B599" s="47">
        <v>2021</v>
      </c>
      <c r="C599" s="49">
        <v>44449</v>
      </c>
      <c r="D599" s="47" t="s">
        <v>72</v>
      </c>
      <c r="E599" s="47" t="s">
        <v>202</v>
      </c>
      <c r="F599" s="47">
        <v>4</v>
      </c>
      <c r="G599" s="47" t="s">
        <v>115</v>
      </c>
      <c r="H599" s="47" t="s">
        <v>27</v>
      </c>
      <c r="I599" s="47">
        <f>(C599-VLOOKUP(G599,Riders!$A$2:$C$2000,2,FALSE))/365</f>
        <v>24.109589041095891</v>
      </c>
      <c r="J599" s="47">
        <v>5</v>
      </c>
      <c r="K599" s="47">
        <v>2</v>
      </c>
      <c r="L599" s="47">
        <v>11.296999999999999</v>
      </c>
      <c r="M599" s="59">
        <f>IF(OR(L599="",L599="REL"),"",3.6*200/L599)</f>
        <v>63.733734619810576</v>
      </c>
      <c r="N599" s="47">
        <v>2</v>
      </c>
      <c r="O599" s="47">
        <v>11.282</v>
      </c>
      <c r="P599" s="59">
        <f>IF(OR(O599="",O599="REL"),"",3.6*200/O599)</f>
        <v>63.818471902145006</v>
      </c>
      <c r="Q599" s="47"/>
      <c r="R599" s="47"/>
      <c r="S599" s="59" t="str">
        <f>IF(OR(R599="",R599="REL"),"",3.6*200/R599)</f>
        <v/>
      </c>
    </row>
    <row r="600" spans="1:19" x14ac:dyDescent="0.3">
      <c r="A600" s="47" t="s">
        <v>71</v>
      </c>
      <c r="B600" s="47">
        <v>2021</v>
      </c>
      <c r="C600" s="49">
        <v>44449</v>
      </c>
      <c r="D600" s="47" t="s">
        <v>72</v>
      </c>
      <c r="E600" s="47" t="s">
        <v>203</v>
      </c>
      <c r="F600" s="47">
        <v>1</v>
      </c>
      <c r="G600" s="47" t="s">
        <v>16</v>
      </c>
      <c r="H600" s="47" t="s">
        <v>17</v>
      </c>
      <c r="I600" s="47">
        <f>(C600-VLOOKUP(G600,Riders!$A$2:$C$2000,2,FALSE))/365</f>
        <v>22.389041095890413</v>
      </c>
      <c r="J600" s="47">
        <v>2</v>
      </c>
      <c r="K600" s="47">
        <v>2</v>
      </c>
      <c r="L600" s="47">
        <v>11.316999999999998</v>
      </c>
      <c r="M600" s="59">
        <f>IF(OR(L600="",L600="REL"),"",3.6*200/L600)</f>
        <v>63.621100998497845</v>
      </c>
      <c r="N600" s="47">
        <v>1</v>
      </c>
      <c r="O600" s="47">
        <v>11.489000000000001</v>
      </c>
      <c r="P600" s="59">
        <f>IF(OR(O600="",O600="REL"),"",3.6*200/O600)</f>
        <v>62.6686395682827</v>
      </c>
      <c r="Q600" s="47">
        <v>1</v>
      </c>
      <c r="R600" s="47">
        <v>11.622</v>
      </c>
      <c r="S600" s="59">
        <f>IF(OR(R600="",R600="REL"),"",3.6*200/R600)</f>
        <v>61.951471347444503</v>
      </c>
    </row>
    <row r="601" spans="1:19" x14ac:dyDescent="0.3">
      <c r="A601" s="47" t="s">
        <v>71</v>
      </c>
      <c r="B601" s="47">
        <v>2021</v>
      </c>
      <c r="C601" s="49">
        <v>44449</v>
      </c>
      <c r="D601" s="47" t="s">
        <v>72</v>
      </c>
      <c r="E601" s="47" t="s">
        <v>203</v>
      </c>
      <c r="F601" s="47">
        <v>1</v>
      </c>
      <c r="G601" s="47" t="s">
        <v>54</v>
      </c>
      <c r="H601" s="47" t="s">
        <v>44</v>
      </c>
      <c r="I601" s="47">
        <f>(C601-VLOOKUP(G601,Riders!$A$2:$C$2000,2,FALSE))/365</f>
        <v>24.216438356164385</v>
      </c>
      <c r="J601" s="47">
        <v>4</v>
      </c>
      <c r="K601" s="47">
        <v>1</v>
      </c>
      <c r="L601" s="47">
        <v>11.305999999999999</v>
      </c>
      <c r="M601" s="59">
        <f>IF(OR(L601="",L601="REL"),"",3.6*200/L601)</f>
        <v>63.683000176897231</v>
      </c>
      <c r="N601" s="47">
        <v>2</v>
      </c>
      <c r="O601" s="47">
        <v>11.5</v>
      </c>
      <c r="P601" s="59">
        <f>IF(OR(O601="",O601="REL"),"",3.6*200/O601)</f>
        <v>62.608695652173914</v>
      </c>
      <c r="Q601" s="47">
        <v>2</v>
      </c>
      <c r="R601" s="47" t="s">
        <v>207</v>
      </c>
      <c r="S601" s="59" t="str">
        <f>IF(OR(R601="",R601="REL"),"",3.6*200/R601)</f>
        <v/>
      </c>
    </row>
    <row r="602" spans="1:19" x14ac:dyDescent="0.3">
      <c r="A602" s="47" t="s">
        <v>71</v>
      </c>
      <c r="B602" s="47">
        <v>2021</v>
      </c>
      <c r="C602" s="49">
        <v>44449</v>
      </c>
      <c r="D602" s="47" t="s">
        <v>72</v>
      </c>
      <c r="E602" s="47" t="s">
        <v>203</v>
      </c>
      <c r="F602" s="47">
        <v>2</v>
      </c>
      <c r="G602" s="47" t="s">
        <v>20</v>
      </c>
      <c r="H602" s="47" t="s">
        <v>21</v>
      </c>
      <c r="I602" s="47">
        <f>(C602-VLOOKUP(G602,Riders!$A$2:$C$2000,2,FALSE))/365</f>
        <v>26.098630136986301</v>
      </c>
      <c r="J602" s="47">
        <v>1</v>
      </c>
      <c r="K602" s="47">
        <v>1</v>
      </c>
      <c r="L602" s="47">
        <v>11.125</v>
      </c>
      <c r="M602" s="59">
        <f>IF(OR(L602="",L602="REL"),"",3.6*200/L602)</f>
        <v>64.719101123595507</v>
      </c>
      <c r="N602" s="47">
        <v>1</v>
      </c>
      <c r="O602" s="47">
        <v>11.536</v>
      </c>
      <c r="P602" s="59">
        <f>IF(OR(O602="",O602="REL"),"",3.6*200/O602)</f>
        <v>62.413314840499311</v>
      </c>
      <c r="Q602" s="47"/>
      <c r="R602" s="47"/>
      <c r="S602" s="59" t="str">
        <f>IF(OR(R602="",R602="REL"),"",3.6*200/R602)</f>
        <v/>
      </c>
    </row>
    <row r="603" spans="1:19" x14ac:dyDescent="0.3">
      <c r="A603" s="47" t="s">
        <v>71</v>
      </c>
      <c r="B603" s="47">
        <v>2021</v>
      </c>
      <c r="C603" s="49">
        <v>44449</v>
      </c>
      <c r="D603" s="47" t="s">
        <v>72</v>
      </c>
      <c r="E603" s="47" t="s">
        <v>203</v>
      </c>
      <c r="F603" s="47">
        <v>2</v>
      </c>
      <c r="G603" s="47" t="s">
        <v>41</v>
      </c>
      <c r="H603" s="47" t="s">
        <v>27</v>
      </c>
      <c r="I603" s="47">
        <f>(C603-VLOOKUP(G603,Riders!$A$2:$C$2000,2,FALSE))/365</f>
        <v>25.904109589041095</v>
      </c>
      <c r="J603" s="47">
        <v>3</v>
      </c>
      <c r="K603" s="47">
        <v>2</v>
      </c>
      <c r="L603" s="47">
        <v>11.28</v>
      </c>
      <c r="M603" s="59">
        <f>IF(OR(L603="",L603="REL"),"",3.6*200/L603)</f>
        <v>63.829787234042556</v>
      </c>
      <c r="N603" s="47">
        <v>2</v>
      </c>
      <c r="O603" s="47">
        <v>12.282</v>
      </c>
      <c r="P603" s="59">
        <f>IF(OR(O603="",O603="REL"),"",3.6*200/O603)</f>
        <v>58.622374206155349</v>
      </c>
      <c r="Q603" s="47"/>
      <c r="R603" s="47"/>
      <c r="S603" s="59" t="str">
        <f>IF(OR(R603="",R603="REL"),"",3.6*200/R603)</f>
        <v/>
      </c>
    </row>
    <row r="604" spans="1:19" x14ac:dyDescent="0.3">
      <c r="A604" s="30" t="s">
        <v>71</v>
      </c>
      <c r="B604" s="30">
        <v>2021</v>
      </c>
      <c r="C604" s="132">
        <v>44449</v>
      </c>
      <c r="D604" s="30" t="s">
        <v>72</v>
      </c>
      <c r="E604" s="30" t="s">
        <v>204</v>
      </c>
      <c r="F604" s="30" t="s">
        <v>205</v>
      </c>
      <c r="G604" s="30" t="s">
        <v>20</v>
      </c>
      <c r="H604" s="30" t="s">
        <v>21</v>
      </c>
      <c r="I604" s="30">
        <f>(C604-VLOOKUP(G604,Riders!$A$2:$C$2000,2,FALSE))/365</f>
        <v>26.098630136986301</v>
      </c>
      <c r="J604" s="30">
        <v>1</v>
      </c>
      <c r="K604" s="30">
        <v>1</v>
      </c>
      <c r="L604" s="30">
        <v>11.145</v>
      </c>
      <c r="M604" s="59">
        <f>IF(OR(L604="",L604="REL"),"",3.6*200/L604)</f>
        <v>64.602960969044418</v>
      </c>
      <c r="N604" s="30">
        <v>1</v>
      </c>
      <c r="O604" s="30">
        <v>11.436999999999999</v>
      </c>
      <c r="P604" s="59">
        <f>IF(OR(O604="",O604="REL"),"",3.6*200/O604)</f>
        <v>62.953571740841134</v>
      </c>
      <c r="Q604" s="30"/>
      <c r="R604" s="30"/>
      <c r="S604" s="59" t="str">
        <f>IF(OR(R604="",R604="REL"),"",3.6*200/R604)</f>
        <v/>
      </c>
    </row>
    <row r="605" spans="1:19" x14ac:dyDescent="0.3">
      <c r="A605" s="30" t="s">
        <v>71</v>
      </c>
      <c r="B605" s="30">
        <v>2021</v>
      </c>
      <c r="C605" s="132">
        <v>44449</v>
      </c>
      <c r="D605" s="30" t="s">
        <v>72</v>
      </c>
      <c r="E605" s="30" t="s">
        <v>204</v>
      </c>
      <c r="F605" s="30" t="s">
        <v>205</v>
      </c>
      <c r="G605" s="30" t="s">
        <v>16</v>
      </c>
      <c r="H605" s="30" t="s">
        <v>17</v>
      </c>
      <c r="I605" s="30">
        <f>(C605-VLOOKUP(G605,Riders!$A$2:$C$2000,2,FALSE))/365</f>
        <v>22.389041095890413</v>
      </c>
      <c r="J605" s="30">
        <v>2</v>
      </c>
      <c r="K605" s="30">
        <v>2</v>
      </c>
      <c r="L605" s="30">
        <v>11.272</v>
      </c>
      <c r="M605" s="59">
        <f>IF(OR(L605="",L605="REL"),"",3.6*200/L605)</f>
        <v>63.875088715400992</v>
      </c>
      <c r="N605" s="30">
        <v>2</v>
      </c>
      <c r="O605" s="30">
        <v>16.954999999999998</v>
      </c>
      <c r="P605" s="59">
        <f>IF(OR(O605="",O605="REL"),"",3.6*200/O605)</f>
        <v>42.465349454438226</v>
      </c>
      <c r="Q605" s="30"/>
      <c r="R605" s="30"/>
      <c r="S605" s="59" t="str">
        <f>IF(OR(R605="",R605="REL"),"",3.6*200/R605)</f>
        <v/>
      </c>
    </row>
    <row r="606" spans="1:19" x14ac:dyDescent="0.3">
      <c r="A606" s="30" t="s">
        <v>71</v>
      </c>
      <c r="B606" s="30">
        <v>2021</v>
      </c>
      <c r="C606" s="132">
        <v>44449</v>
      </c>
      <c r="D606" s="30" t="s">
        <v>72</v>
      </c>
      <c r="E606" s="30" t="s">
        <v>204</v>
      </c>
      <c r="F606" s="30" t="s">
        <v>206</v>
      </c>
      <c r="G606" s="30" t="s">
        <v>41</v>
      </c>
      <c r="H606" s="30" t="s">
        <v>27</v>
      </c>
      <c r="I606" s="30">
        <f>(C606-VLOOKUP(G606,Riders!$A$2:$C$2000,2,FALSE))/365</f>
        <v>25.904109589041095</v>
      </c>
      <c r="J606" s="30">
        <v>3</v>
      </c>
      <c r="K606" s="30">
        <v>1</v>
      </c>
      <c r="L606" s="30">
        <v>11.430999999999999</v>
      </c>
      <c r="M606" s="59">
        <f>IF(OR(L606="",L606="REL"),"",3.6*200/L606)</f>
        <v>62.986615344239354</v>
      </c>
      <c r="N606" s="30">
        <v>1</v>
      </c>
      <c r="O606" s="30">
        <v>11.209</v>
      </c>
      <c r="P606" s="59">
        <f>IF(OR(O606="",O606="REL"),"",3.6*200/O606)</f>
        <v>64.234097600142746</v>
      </c>
      <c r="Q606" s="30"/>
      <c r="R606" s="30"/>
      <c r="S606" s="59" t="str">
        <f>IF(OR(R606="",R606="REL"),"",3.6*200/R606)</f>
        <v/>
      </c>
    </row>
    <row r="607" spans="1:19" x14ac:dyDescent="0.3">
      <c r="A607" s="30" t="s">
        <v>71</v>
      </c>
      <c r="B607" s="30">
        <v>2021</v>
      </c>
      <c r="C607" s="132">
        <v>44449</v>
      </c>
      <c r="D607" s="30" t="s">
        <v>72</v>
      </c>
      <c r="E607" s="30" t="s">
        <v>204</v>
      </c>
      <c r="F607" s="30" t="s">
        <v>206</v>
      </c>
      <c r="G607" s="30" t="s">
        <v>54</v>
      </c>
      <c r="H607" s="30" t="s">
        <v>44</v>
      </c>
      <c r="I607" s="30">
        <f>(C607-VLOOKUP(G607,Riders!$A$2:$C$2000,2,FALSE))/365</f>
        <v>24.216438356164385</v>
      </c>
      <c r="J607" s="30">
        <v>4</v>
      </c>
      <c r="K607" s="30">
        <v>2</v>
      </c>
      <c r="L607" s="30">
        <v>11.597999999999999</v>
      </c>
      <c r="M607" s="59">
        <f>IF(OR(L607="",L607="REL"),"",3.6*200/L607)</f>
        <v>62.079668908432495</v>
      </c>
      <c r="N607" s="30">
        <v>2</v>
      </c>
      <c r="O607" s="30">
        <v>11.314</v>
      </c>
      <c r="P607" s="59">
        <f>IF(OR(O607="",O607="REL"),"",3.6*200/O607)</f>
        <v>63.637970655824638</v>
      </c>
      <c r="Q607" s="30"/>
      <c r="R607" s="30"/>
      <c r="S607" s="59" t="str">
        <f>IF(OR(R607="",R607="REL"),"",3.6*200/R607)</f>
        <v/>
      </c>
    </row>
    <row r="608" spans="1:19" x14ac:dyDescent="0.3">
      <c r="A608" s="30" t="s">
        <v>862</v>
      </c>
      <c r="B608" s="30">
        <v>2021</v>
      </c>
      <c r="C608" s="132">
        <v>44416</v>
      </c>
      <c r="D608" s="30" t="s">
        <v>654</v>
      </c>
      <c r="E608" s="30" t="s">
        <v>868</v>
      </c>
      <c r="F608" s="30">
        <v>1</v>
      </c>
      <c r="G608" s="30" t="s">
        <v>14</v>
      </c>
      <c r="H608" s="30" t="s">
        <v>15</v>
      </c>
      <c r="I608" s="30">
        <f>(C608-VLOOKUP(G608,Riders!$A$2:$C$2000,2,FALSE))/365</f>
        <v>21.6</v>
      </c>
      <c r="J608" s="30">
        <v>5</v>
      </c>
      <c r="K608" s="30">
        <v>1</v>
      </c>
      <c r="L608" s="30">
        <v>10.817</v>
      </c>
      <c r="M608" s="59">
        <f>IF(OR(L608="",L608="REL"),"",3.6*200/L608)</f>
        <v>66.561893316076549</v>
      </c>
      <c r="N608" s="30"/>
      <c r="O608" s="30"/>
      <c r="P608" s="59" t="str">
        <f>IF(OR(O608="",O608="REL"),"",3.6*200/O608)</f>
        <v/>
      </c>
      <c r="Q608" s="30"/>
      <c r="R608" s="30"/>
      <c r="S608" s="59" t="str">
        <f>IF(OR(R608="",R608="REL"),"",3.6*200/R608)</f>
        <v/>
      </c>
    </row>
    <row r="609" spans="1:19" x14ac:dyDescent="0.3">
      <c r="A609" s="30" t="s">
        <v>862</v>
      </c>
      <c r="B609" s="30">
        <v>2021</v>
      </c>
      <c r="C609" s="132">
        <v>44416</v>
      </c>
      <c r="D609" s="30" t="s">
        <v>654</v>
      </c>
      <c r="E609" s="30" t="s">
        <v>868</v>
      </c>
      <c r="F609" s="30">
        <v>1</v>
      </c>
      <c r="G609" s="30" t="s">
        <v>133</v>
      </c>
      <c r="H609" s="30" t="s">
        <v>25</v>
      </c>
      <c r="I609" s="30">
        <f>(C609-VLOOKUP(G609,Riders!$A$2:$C$2000,2,FALSE))/365</f>
        <v>28.539726027397261</v>
      </c>
      <c r="J609" s="30">
        <v>6</v>
      </c>
      <c r="K609" s="30">
        <v>2</v>
      </c>
      <c r="L609" s="30">
        <v>10.916</v>
      </c>
      <c r="M609" s="59">
        <f>IF(OR(L609="",L609="REL"),"",3.6*200/L609)</f>
        <v>65.958226456577492</v>
      </c>
      <c r="N609" s="30"/>
      <c r="O609" s="30"/>
      <c r="P609" s="59" t="str">
        <f>IF(OR(O609="",O609="REL"),"",3.6*200/O609)</f>
        <v/>
      </c>
      <c r="Q609" s="30"/>
      <c r="R609" s="30"/>
      <c r="S609" s="59" t="str">
        <f>IF(OR(R609="",R609="REL"),"",3.6*200/R609)</f>
        <v/>
      </c>
    </row>
    <row r="610" spans="1:19" x14ac:dyDescent="0.3">
      <c r="A610" s="30" t="s">
        <v>862</v>
      </c>
      <c r="B610" s="30">
        <v>2021</v>
      </c>
      <c r="C610" s="132">
        <v>44416</v>
      </c>
      <c r="D610" s="30" t="s">
        <v>654</v>
      </c>
      <c r="E610" s="30" t="s">
        <v>868</v>
      </c>
      <c r="F610" s="30">
        <v>1</v>
      </c>
      <c r="G610" s="30" t="s">
        <v>77</v>
      </c>
      <c r="H610" s="30" t="s">
        <v>19</v>
      </c>
      <c r="I610" s="30">
        <f>(C610-VLOOKUP(G610,Riders!$A$2:$C$2000,2,FALSE))/365</f>
        <v>30.246575342465754</v>
      </c>
      <c r="J610" s="30">
        <v>7</v>
      </c>
      <c r="K610" s="30">
        <v>3</v>
      </c>
      <c r="L610" s="30">
        <v>10.943</v>
      </c>
      <c r="M610" s="59">
        <f>IF(OR(L610="",L610="REL"),"",3.6*200/L610)</f>
        <v>65.795485698620126</v>
      </c>
      <c r="N610" s="30"/>
      <c r="O610" s="30"/>
      <c r="P610" s="59" t="str">
        <f>IF(OR(O610="",O610="REL"),"",3.6*200/O610)</f>
        <v/>
      </c>
      <c r="Q610" s="30"/>
      <c r="R610" s="30"/>
      <c r="S610" s="59" t="str">
        <f>IF(OR(R610="",R610="REL"),"",3.6*200/R610)</f>
        <v/>
      </c>
    </row>
    <row r="611" spans="1:19" x14ac:dyDescent="0.3">
      <c r="A611" s="30" t="s">
        <v>862</v>
      </c>
      <c r="B611" s="30">
        <v>2021</v>
      </c>
      <c r="C611" s="132">
        <v>44416</v>
      </c>
      <c r="D611" s="30" t="s">
        <v>654</v>
      </c>
      <c r="E611" s="30" t="s">
        <v>868</v>
      </c>
      <c r="F611" s="30">
        <v>1</v>
      </c>
      <c r="G611" s="30" t="s">
        <v>26</v>
      </c>
      <c r="H611" s="30" t="s">
        <v>27</v>
      </c>
      <c r="I611" s="30">
        <f>(C611-VLOOKUP(G611,Riders!$A$2:$C$2000,2,FALSE))/365</f>
        <v>23.213698630136985</v>
      </c>
      <c r="J611" s="30">
        <v>8</v>
      </c>
      <c r="K611" s="30">
        <v>4</v>
      </c>
      <c r="L611" s="30">
        <v>11.032999999999999</v>
      </c>
      <c r="M611" s="59">
        <f>IF(OR(L611="",L611="REL"),"",3.6*200/L611)</f>
        <v>65.258769147104147</v>
      </c>
      <c r="N611" s="30"/>
      <c r="O611" s="30"/>
      <c r="P611" s="59" t="str">
        <f>IF(OR(O611="",O611="REL"),"",3.6*200/O611)</f>
        <v/>
      </c>
      <c r="Q611" s="30"/>
      <c r="R611" s="30"/>
      <c r="S611" s="59" t="str">
        <f>IF(OR(R611="",R611="REL"),"",3.6*200/R611)</f>
        <v/>
      </c>
    </row>
    <row r="612" spans="1:19" x14ac:dyDescent="0.3">
      <c r="A612" s="30" t="s">
        <v>862</v>
      </c>
      <c r="B612" s="30">
        <v>2021</v>
      </c>
      <c r="C612" s="132">
        <v>44416</v>
      </c>
      <c r="D612" s="30" t="s">
        <v>654</v>
      </c>
      <c r="E612" s="30" t="s">
        <v>203</v>
      </c>
      <c r="F612" s="30">
        <v>1</v>
      </c>
      <c r="G612" s="30" t="s">
        <v>30</v>
      </c>
      <c r="H612" s="30" t="s">
        <v>31</v>
      </c>
      <c r="I612" s="30">
        <f>(C612-VLOOKUP(G612,Riders!$A$2:$C$2000,2,FALSE))/365</f>
        <v>25.312328767123287</v>
      </c>
      <c r="J612" s="30">
        <v>2</v>
      </c>
      <c r="K612" s="30">
        <v>1</v>
      </c>
      <c r="L612" s="30">
        <v>11.086</v>
      </c>
      <c r="M612" s="59">
        <f>IF(OR(L612="",L612="REL"),"",3.6*200/L612)</f>
        <v>64.94677972217211</v>
      </c>
      <c r="N612" s="30">
        <v>1</v>
      </c>
      <c r="O612" s="30">
        <v>10.89</v>
      </c>
      <c r="P612" s="59">
        <f>IF(OR(O612="",O612="REL"),"",3.6*200/O612)</f>
        <v>66.115702479338836</v>
      </c>
      <c r="Q612" s="30"/>
      <c r="R612" s="30"/>
      <c r="S612" s="59" t="str">
        <f>IF(OR(R612="",R612="REL"),"",3.6*200/R612)</f>
        <v/>
      </c>
    </row>
    <row r="613" spans="1:19" x14ac:dyDescent="0.3">
      <c r="A613" s="30" t="s">
        <v>862</v>
      </c>
      <c r="B613" s="30">
        <v>2021</v>
      </c>
      <c r="C613" s="132">
        <v>44416</v>
      </c>
      <c r="D613" s="30" t="s">
        <v>654</v>
      </c>
      <c r="E613" s="30" t="s">
        <v>203</v>
      </c>
      <c r="F613" s="30">
        <v>1</v>
      </c>
      <c r="G613" s="30" t="s">
        <v>79</v>
      </c>
      <c r="H613" s="30" t="s">
        <v>65</v>
      </c>
      <c r="I613" s="30">
        <f>(C613-VLOOKUP(G613,Riders!$A$2:$C$2000,2,FALSE))/365</f>
        <v>34.265753424657532</v>
      </c>
      <c r="J613" s="30">
        <v>3</v>
      </c>
      <c r="K613" s="30">
        <v>2</v>
      </c>
      <c r="L613" s="30">
        <v>11.125999999999999</v>
      </c>
      <c r="M613" s="59">
        <f>IF(OR(L613="",L613="REL"),"",3.6*200/L613)</f>
        <v>64.713284199173117</v>
      </c>
      <c r="N613" s="30">
        <v>2</v>
      </c>
      <c r="O613" s="30">
        <v>11.018000000000001</v>
      </c>
      <c r="P613" s="59">
        <f>IF(OR(O613="",O613="REL"),"",3.6*200/O613)</f>
        <v>65.347612996914137</v>
      </c>
      <c r="Q613" s="30"/>
      <c r="R613" s="30"/>
      <c r="S613" s="59" t="str">
        <f>IF(OR(R613="",R613="REL"),"",3.6*200/R613)</f>
        <v/>
      </c>
    </row>
    <row r="614" spans="1:19" x14ac:dyDescent="0.3">
      <c r="A614" s="30" t="s">
        <v>862</v>
      </c>
      <c r="B614" s="30">
        <v>2021</v>
      </c>
      <c r="C614" s="132">
        <v>44416</v>
      </c>
      <c r="D614" s="30" t="s">
        <v>654</v>
      </c>
      <c r="E614" s="30" t="s">
        <v>203</v>
      </c>
      <c r="F614" s="30">
        <v>2</v>
      </c>
      <c r="G614" s="30" t="s">
        <v>33</v>
      </c>
      <c r="H614" s="30" t="s">
        <v>27</v>
      </c>
      <c r="I614" s="30">
        <f>(C614-VLOOKUP(G614,Riders!$A$2:$C$2000,2,FALSE))/365</f>
        <v>27.717808219178082</v>
      </c>
      <c r="J614" s="30">
        <v>1</v>
      </c>
      <c r="K614" s="30">
        <v>1</v>
      </c>
      <c r="L614" s="30">
        <v>10.926</v>
      </c>
      <c r="M614" s="59">
        <f>IF(OR(L614="",L614="REL"),"",3.6*200/L614)</f>
        <v>65.897858319604609</v>
      </c>
      <c r="N614" s="30">
        <v>2</v>
      </c>
      <c r="O614" s="30">
        <v>11.282999999999999</v>
      </c>
      <c r="P614" s="59">
        <f>IF(OR(O614="",O614="REL"),"",3.6*200/O614)</f>
        <v>63.81281574049455</v>
      </c>
      <c r="Q614" s="30">
        <v>1</v>
      </c>
      <c r="R614" s="30">
        <v>10.728</v>
      </c>
      <c r="S614" s="59">
        <f>IF(OR(R614="",R614="REL"),"",3.6*200/R614)</f>
        <v>67.114093959731548</v>
      </c>
    </row>
    <row r="615" spans="1:19" x14ac:dyDescent="0.3">
      <c r="A615" s="30" t="s">
        <v>862</v>
      </c>
      <c r="B615" s="30">
        <v>2021</v>
      </c>
      <c r="C615" s="132">
        <v>44416</v>
      </c>
      <c r="D615" s="30" t="s">
        <v>654</v>
      </c>
      <c r="E615" s="30" t="s">
        <v>203</v>
      </c>
      <c r="F615" s="30">
        <v>2</v>
      </c>
      <c r="G615" s="30" t="s">
        <v>23</v>
      </c>
      <c r="H615" s="30" t="s">
        <v>15</v>
      </c>
      <c r="I615" s="30">
        <f>(C615-VLOOKUP(G615,Riders!$A$2:$C$2000,2,FALSE))/365</f>
        <v>23.906849315068492</v>
      </c>
      <c r="J615" s="30">
        <v>4</v>
      </c>
      <c r="K615" s="30">
        <v>2</v>
      </c>
      <c r="L615" s="30">
        <v>11.027000000000001</v>
      </c>
      <c r="M615" s="59">
        <f>IF(OR(L615="",L615="REL"),"",3.6*200/L615)</f>
        <v>65.294277682053135</v>
      </c>
      <c r="N615" s="30">
        <v>1</v>
      </c>
      <c r="O615" s="30">
        <v>10.997999999999999</v>
      </c>
      <c r="P615" s="59">
        <f>IF(OR(O615="",O615="REL"),"",3.6*200/O615)</f>
        <v>65.466448445171849</v>
      </c>
      <c r="Q615" s="30">
        <v>2</v>
      </c>
      <c r="R615" s="30">
        <v>10.904</v>
      </c>
      <c r="S615" s="59">
        <f>IF(OR(R615="",R615="REL"),"",3.6*200/R615)</f>
        <v>66.030814380044021</v>
      </c>
    </row>
    <row r="616" spans="1:19" x14ac:dyDescent="0.3">
      <c r="A616" s="30" t="s">
        <v>862</v>
      </c>
      <c r="B616" s="30">
        <v>2021</v>
      </c>
      <c r="C616" s="132">
        <v>44416</v>
      </c>
      <c r="D616" s="30" t="s">
        <v>654</v>
      </c>
      <c r="E616" s="30" t="s">
        <v>204</v>
      </c>
      <c r="F616" s="30" t="s">
        <v>205</v>
      </c>
      <c r="G616" s="30" t="s">
        <v>33</v>
      </c>
      <c r="H616" s="30" t="s">
        <v>27</v>
      </c>
      <c r="I616" s="30">
        <f>(C616-VLOOKUP(G616,Riders!$A$2:$C$2000,2,FALSE))/365</f>
        <v>27.717808219178082</v>
      </c>
      <c r="J616" s="30">
        <v>1</v>
      </c>
      <c r="K616" s="30">
        <v>1</v>
      </c>
      <c r="L616" s="30">
        <v>10.906000000000001</v>
      </c>
      <c r="M616" s="59">
        <f>IF(OR(L616="",L616="REL"),"",3.6*200/L616)</f>
        <v>66.018705299834949</v>
      </c>
      <c r="N616" s="30">
        <v>1</v>
      </c>
      <c r="O616" s="30">
        <v>10.994999999999999</v>
      </c>
      <c r="P616" s="59">
        <f>IF(OR(O616="",O616="REL"),"",3.6*200/O616)</f>
        <v>65.484311050477501</v>
      </c>
      <c r="Q616" s="30"/>
      <c r="R616" s="30"/>
      <c r="S616" s="59" t="str">
        <f>IF(OR(R616="",R616="REL"),"",3.6*200/R616)</f>
        <v/>
      </c>
    </row>
    <row r="617" spans="1:19" x14ac:dyDescent="0.3">
      <c r="A617" s="30" t="s">
        <v>862</v>
      </c>
      <c r="B617" s="30">
        <v>2021</v>
      </c>
      <c r="C617" s="132">
        <v>44416</v>
      </c>
      <c r="D617" s="30" t="s">
        <v>654</v>
      </c>
      <c r="E617" s="30" t="s">
        <v>204</v>
      </c>
      <c r="F617" s="30" t="s">
        <v>205</v>
      </c>
      <c r="G617" s="30" t="s">
        <v>30</v>
      </c>
      <c r="H617" s="30" t="s">
        <v>31</v>
      </c>
      <c r="I617" s="30">
        <f>(C617-VLOOKUP(G617,Riders!$A$2:$C$2000,2,FALSE))/365</f>
        <v>25.312328767123287</v>
      </c>
      <c r="J617" s="30">
        <v>2</v>
      </c>
      <c r="K617" s="30">
        <v>2</v>
      </c>
      <c r="L617" s="30">
        <v>10.967000000000001</v>
      </c>
      <c r="M617" s="59">
        <f>IF(OR(L617="",L617="REL"),"",3.6*200/L617)</f>
        <v>65.651499954408678</v>
      </c>
      <c r="N617" s="30">
        <v>2</v>
      </c>
      <c r="O617" s="30">
        <v>11.058999999999999</v>
      </c>
      <c r="P617" s="59">
        <f>IF(OR(O617="",O617="REL"),"",3.6*200/O617)</f>
        <v>65.105344063658563</v>
      </c>
      <c r="Q617" s="30"/>
      <c r="R617" s="30"/>
      <c r="S617" s="59" t="str">
        <f>IF(OR(R617="",R617="REL"),"",3.6*200/R617)</f>
        <v/>
      </c>
    </row>
    <row r="618" spans="1:19" x14ac:dyDescent="0.3">
      <c r="A618" s="30" t="s">
        <v>862</v>
      </c>
      <c r="B618" s="30">
        <v>2021</v>
      </c>
      <c r="C618" s="132">
        <v>44416</v>
      </c>
      <c r="D618" s="30" t="s">
        <v>654</v>
      </c>
      <c r="E618" s="30" t="s">
        <v>204</v>
      </c>
      <c r="F618" s="30" t="s">
        <v>206</v>
      </c>
      <c r="G618" s="30" t="s">
        <v>79</v>
      </c>
      <c r="H618" s="30" t="s">
        <v>65</v>
      </c>
      <c r="I618" s="30">
        <f>(C618-VLOOKUP(G618,Riders!$A$2:$C$2000,2,FALSE))/365</f>
        <v>34.265753424657532</v>
      </c>
      <c r="J618" s="30">
        <v>3</v>
      </c>
      <c r="K618" s="30">
        <v>1</v>
      </c>
      <c r="L618" s="30">
        <v>11.11</v>
      </c>
      <c r="M618" s="59">
        <f>IF(OR(L618="",L618="REL"),"",3.6*200/L618)</f>
        <v>64.806480648064806</v>
      </c>
      <c r="N618" s="30">
        <v>1</v>
      </c>
      <c r="O618" s="30">
        <v>11.282999999999999</v>
      </c>
      <c r="P618" s="59">
        <f>IF(OR(O618="",O618="REL"),"",3.6*200/O618)</f>
        <v>63.81281574049455</v>
      </c>
      <c r="Q618" s="30"/>
      <c r="R618" s="30"/>
      <c r="S618" s="59" t="str">
        <f>IF(OR(R618="",R618="REL"),"",3.6*200/R618)</f>
        <v/>
      </c>
    </row>
    <row r="619" spans="1:19" x14ac:dyDescent="0.3">
      <c r="A619" s="30" t="s">
        <v>862</v>
      </c>
      <c r="B619" s="30">
        <v>2021</v>
      </c>
      <c r="C619" s="132">
        <v>44416</v>
      </c>
      <c r="D619" s="30" t="s">
        <v>654</v>
      </c>
      <c r="E619" s="30" t="s">
        <v>204</v>
      </c>
      <c r="F619" s="30" t="s">
        <v>206</v>
      </c>
      <c r="G619" s="30" t="s">
        <v>23</v>
      </c>
      <c r="H619" s="30" t="s">
        <v>15</v>
      </c>
      <c r="I619" s="30">
        <f>(C619-VLOOKUP(G619,Riders!$A$2:$C$2000,2,FALSE))/365</f>
        <v>23.906849315068492</v>
      </c>
      <c r="J619" s="30">
        <v>4</v>
      </c>
      <c r="K619" s="30">
        <v>2</v>
      </c>
      <c r="L619" s="30">
        <v>12.074</v>
      </c>
      <c r="M619" s="59">
        <f>IF(OR(L619="",L619="REL"),"",3.6*200/L619)</f>
        <v>59.632267682623819</v>
      </c>
      <c r="N619" s="30">
        <v>2</v>
      </c>
      <c r="O619" s="30">
        <v>11.516</v>
      </c>
      <c r="P619" s="59">
        <f>IF(OR(O619="",O619="REL"),"",3.6*200/O619)</f>
        <v>62.521708926710666</v>
      </c>
      <c r="Q619" s="30"/>
      <c r="R619" s="30"/>
      <c r="S619" s="59" t="str">
        <f>IF(OR(R619="",R619="REL"),"",3.6*200/R619)</f>
        <v/>
      </c>
    </row>
    <row r="620" spans="1:19" x14ac:dyDescent="0.3">
      <c r="A620" s="30" t="s">
        <v>862</v>
      </c>
      <c r="B620" s="30">
        <v>2021</v>
      </c>
      <c r="C620" s="132">
        <v>44415</v>
      </c>
      <c r="D620" s="30" t="s">
        <v>654</v>
      </c>
      <c r="E620" s="30" t="s">
        <v>201</v>
      </c>
      <c r="F620" s="30">
        <v>1</v>
      </c>
      <c r="G620" s="30" t="s">
        <v>14</v>
      </c>
      <c r="H620" s="30" t="s">
        <v>15</v>
      </c>
      <c r="I620" s="30">
        <f>(C620-VLOOKUP(G620,Riders!$A$2:$C$2000,2,FALSE))/365</f>
        <v>21.597260273972601</v>
      </c>
      <c r="J620" s="30">
        <v>5</v>
      </c>
      <c r="K620" s="30">
        <v>1</v>
      </c>
      <c r="L620" s="30">
        <v>11.117000000000001</v>
      </c>
      <c r="M620" s="59">
        <f>IF(OR(L620="",L620="REL"),"",3.6*200/L620)</f>
        <v>64.765674192677878</v>
      </c>
      <c r="N620" s="30"/>
      <c r="O620" s="30"/>
      <c r="P620" s="59" t="str">
        <f>IF(OR(O620="",O620="REL"),"",3.6*200/O620)</f>
        <v/>
      </c>
      <c r="Q620" s="30"/>
      <c r="R620" s="30"/>
      <c r="S620" s="59" t="str">
        <f>IF(OR(R620="",R620="REL"),"",3.6*200/R620)</f>
        <v/>
      </c>
    </row>
    <row r="621" spans="1:19" x14ac:dyDescent="0.3">
      <c r="A621" s="30" t="s">
        <v>862</v>
      </c>
      <c r="B621" s="30">
        <v>2021</v>
      </c>
      <c r="C621" s="132">
        <v>44415</v>
      </c>
      <c r="D621" s="30" t="s">
        <v>654</v>
      </c>
      <c r="E621" s="30" t="s">
        <v>201</v>
      </c>
      <c r="F621" s="30">
        <v>1</v>
      </c>
      <c r="G621" s="30" t="s">
        <v>109</v>
      </c>
      <c r="H621" s="30" t="s">
        <v>863</v>
      </c>
      <c r="I621" s="30">
        <f>(C621-VLOOKUP(G621,Riders!$A$2:$C$2000,2,FALSE))/365</f>
        <v>28.520547945205479</v>
      </c>
      <c r="J621" s="30">
        <v>12</v>
      </c>
      <c r="K621" s="30">
        <v>2</v>
      </c>
      <c r="L621" s="30">
        <v>11.252000000000001</v>
      </c>
      <c r="M621" s="59">
        <f>IF(OR(L621="",L621="REL"),"",3.6*200/L621)</f>
        <v>63.988624244578737</v>
      </c>
      <c r="N621" s="30"/>
      <c r="O621" s="30"/>
      <c r="P621" s="59" t="str">
        <f>IF(OR(O621="",O621="REL"),"",3.6*200/O621)</f>
        <v/>
      </c>
      <c r="Q621" s="30"/>
      <c r="R621" s="30"/>
      <c r="S621" s="59" t="str">
        <f>IF(OR(R621="",R621="REL"),"",3.6*200/R621)</f>
        <v/>
      </c>
    </row>
    <row r="622" spans="1:19" x14ac:dyDescent="0.3">
      <c r="A622" s="30" t="s">
        <v>862</v>
      </c>
      <c r="B622" s="30">
        <v>2021</v>
      </c>
      <c r="C622" s="132">
        <v>44415</v>
      </c>
      <c r="D622" s="30" t="s">
        <v>654</v>
      </c>
      <c r="E622" s="30" t="s">
        <v>201</v>
      </c>
      <c r="F622" s="30">
        <v>2</v>
      </c>
      <c r="G622" s="30" t="s">
        <v>33</v>
      </c>
      <c r="H622" s="30" t="s">
        <v>27</v>
      </c>
      <c r="I622" s="30">
        <f>(C622-VLOOKUP(G622,Riders!$A$2:$C$2000,2,FALSE))/365</f>
        <v>27.715068493150685</v>
      </c>
      <c r="J622" s="30">
        <v>1</v>
      </c>
      <c r="K622" s="30">
        <v>1</v>
      </c>
      <c r="L622" s="30">
        <v>10.882999999999999</v>
      </c>
      <c r="M622" s="59">
        <f>IF(OR(L622="",L622="REL"),"",3.6*200/L622)</f>
        <v>66.158228429660952</v>
      </c>
      <c r="N622" s="30"/>
      <c r="O622" s="30"/>
      <c r="P622" s="59" t="str">
        <f>IF(OR(O622="",O622="REL"),"",3.6*200/O622)</f>
        <v/>
      </c>
      <c r="Q622" s="30"/>
      <c r="R622" s="30"/>
      <c r="S622" s="59" t="str">
        <f>IF(OR(R622="",R622="REL"),"",3.6*200/R622)</f>
        <v/>
      </c>
    </row>
    <row r="623" spans="1:19" x14ac:dyDescent="0.3">
      <c r="A623" s="30" t="s">
        <v>862</v>
      </c>
      <c r="B623" s="30">
        <v>2021</v>
      </c>
      <c r="C623" s="132">
        <v>44415</v>
      </c>
      <c r="D623" s="30" t="s">
        <v>654</v>
      </c>
      <c r="E623" s="30" t="s">
        <v>201</v>
      </c>
      <c r="F623" s="30">
        <v>2</v>
      </c>
      <c r="G623" s="30" t="s">
        <v>28</v>
      </c>
      <c r="H623" s="30" t="s">
        <v>29</v>
      </c>
      <c r="I623" s="30">
        <f>(C623-VLOOKUP(G623,Riders!$A$2:$C$2000,2,FALSE))/365</f>
        <v>21.616438356164384</v>
      </c>
      <c r="J623" s="30">
        <v>11</v>
      </c>
      <c r="K623" s="30">
        <v>2</v>
      </c>
      <c r="L623" s="30">
        <v>10.888</v>
      </c>
      <c r="M623" s="59">
        <f>IF(OR(L623="",L623="REL"),"",3.6*200/L623)</f>
        <v>66.127847171197644</v>
      </c>
      <c r="N623" s="30"/>
      <c r="O623" s="30"/>
      <c r="P623" s="59" t="str">
        <f>IF(OR(O623="",O623="REL"),"",3.6*200/O623)</f>
        <v/>
      </c>
      <c r="Q623" s="30"/>
      <c r="R623" s="30"/>
      <c r="S623" s="59" t="str">
        <f>IF(OR(R623="",R623="REL"),"",3.6*200/R623)</f>
        <v/>
      </c>
    </row>
    <row r="624" spans="1:19" x14ac:dyDescent="0.3">
      <c r="A624" s="30" t="s">
        <v>862</v>
      </c>
      <c r="B624" s="30">
        <v>2021</v>
      </c>
      <c r="C624" s="132">
        <v>44415</v>
      </c>
      <c r="D624" s="30" t="s">
        <v>654</v>
      </c>
      <c r="E624" s="30" t="s">
        <v>201</v>
      </c>
      <c r="F624" s="30">
        <v>3</v>
      </c>
      <c r="G624" s="30" t="s">
        <v>23</v>
      </c>
      <c r="H624" s="30" t="s">
        <v>15</v>
      </c>
      <c r="I624" s="30">
        <f>(C624-VLOOKUP(G624,Riders!$A$2:$C$2000,2,FALSE))/365</f>
        <v>23.904109589041095</v>
      </c>
      <c r="J624" s="30">
        <v>4</v>
      </c>
      <c r="K624" s="30">
        <v>1</v>
      </c>
      <c r="L624" s="30">
        <v>11.093999999999999</v>
      </c>
      <c r="M624" s="59">
        <f>IF(OR(L624="",L624="REL"),"",3.6*200/L624)</f>
        <v>64.899945916711744</v>
      </c>
      <c r="N624" s="30"/>
      <c r="O624" s="30"/>
      <c r="P624" s="59" t="str">
        <f>IF(OR(O624="",O624="REL"),"",3.6*200/O624)</f>
        <v/>
      </c>
      <c r="Q624" s="30"/>
      <c r="R624" s="30"/>
      <c r="S624" s="59" t="str">
        <f>IF(OR(R624="",R624="REL"),"",3.6*200/R624)</f>
        <v/>
      </c>
    </row>
    <row r="625" spans="1:19" x14ac:dyDescent="0.3">
      <c r="A625" s="30" t="s">
        <v>862</v>
      </c>
      <c r="B625" s="30">
        <v>2021</v>
      </c>
      <c r="C625" s="132">
        <v>44415</v>
      </c>
      <c r="D625" s="30" t="s">
        <v>654</v>
      </c>
      <c r="E625" s="30" t="s">
        <v>201</v>
      </c>
      <c r="F625" s="30">
        <v>3</v>
      </c>
      <c r="G625" s="30" t="s">
        <v>134</v>
      </c>
      <c r="H625" s="30" t="s">
        <v>38</v>
      </c>
      <c r="I625" s="30">
        <f>(C625-VLOOKUP(G625,Riders!$A$2:$C$2000,2,FALSE))/365</f>
        <v>30.531506849315068</v>
      </c>
      <c r="J625" s="30">
        <v>10</v>
      </c>
      <c r="K625" s="30">
        <v>2</v>
      </c>
      <c r="L625" s="30">
        <v>11.452999999999999</v>
      </c>
      <c r="M625" s="59">
        <f>IF(OR(L625="",L625="REL"),"",3.6*200/L625)</f>
        <v>62.865624727145729</v>
      </c>
      <c r="N625" s="30"/>
      <c r="O625" s="30"/>
      <c r="P625" s="59" t="str">
        <f>IF(OR(O625="",O625="REL"),"",3.6*200/O625)</f>
        <v/>
      </c>
      <c r="Q625" s="30"/>
      <c r="R625" s="30"/>
      <c r="S625" s="59" t="str">
        <f>IF(OR(R625="",R625="REL"),"",3.6*200/R625)</f>
        <v/>
      </c>
    </row>
    <row r="626" spans="1:19" x14ac:dyDescent="0.3">
      <c r="A626" s="30" t="s">
        <v>862</v>
      </c>
      <c r="B626" s="30">
        <v>2021</v>
      </c>
      <c r="C626" s="132">
        <v>44415</v>
      </c>
      <c r="D626" s="30" t="s">
        <v>654</v>
      </c>
      <c r="E626" s="30" t="s">
        <v>201</v>
      </c>
      <c r="F626" s="30">
        <v>4</v>
      </c>
      <c r="G626" s="30" t="s">
        <v>79</v>
      </c>
      <c r="H626" s="30" t="s">
        <v>65</v>
      </c>
      <c r="I626" s="30">
        <f>(C626-VLOOKUP(G626,Riders!$A$2:$C$2000,2,FALSE))/365</f>
        <v>34.263013698630139</v>
      </c>
      <c r="J626" s="30">
        <v>3</v>
      </c>
      <c r="K626" s="30">
        <v>1</v>
      </c>
      <c r="L626" s="30">
        <v>11.201000000000001</v>
      </c>
      <c r="M626" s="59">
        <f>IF(OR(L626="",L626="REL"),"",3.6*200/L626)</f>
        <v>64.279975002231936</v>
      </c>
      <c r="N626" s="30"/>
      <c r="O626" s="30"/>
      <c r="P626" s="59" t="str">
        <f>IF(OR(O626="",O626="REL"),"",3.6*200/O626)</f>
        <v/>
      </c>
      <c r="Q626" s="30"/>
      <c r="R626" s="30"/>
      <c r="S626" s="59" t="str">
        <f>IF(OR(R626="",R626="REL"),"",3.6*200/R626)</f>
        <v/>
      </c>
    </row>
    <row r="627" spans="1:19" x14ac:dyDescent="0.3">
      <c r="A627" s="30" t="s">
        <v>862</v>
      </c>
      <c r="B627" s="30">
        <v>2021</v>
      </c>
      <c r="C627" s="132">
        <v>44415</v>
      </c>
      <c r="D627" s="30" t="s">
        <v>654</v>
      </c>
      <c r="E627" s="30" t="s">
        <v>201</v>
      </c>
      <c r="F627" s="30">
        <v>4</v>
      </c>
      <c r="G627" s="30" t="s">
        <v>16</v>
      </c>
      <c r="H627" s="30" t="s">
        <v>17</v>
      </c>
      <c r="I627" s="30">
        <f>(C627-VLOOKUP(G627,Riders!$A$2:$C$2000,2,FALSE))/365</f>
        <v>22.295890410958904</v>
      </c>
      <c r="J627" s="30">
        <v>9</v>
      </c>
      <c r="K627" s="30">
        <v>2</v>
      </c>
      <c r="L627" s="30">
        <v>11.22</v>
      </c>
      <c r="M627" s="59">
        <f>IF(OR(L627="",L627="REL"),"",3.6*200/L627)</f>
        <v>64.171122994652407</v>
      </c>
      <c r="N627" s="30"/>
      <c r="O627" s="30"/>
      <c r="P627" s="59" t="str">
        <f>IF(OR(O627="",O627="REL"),"",3.6*200/O627)</f>
        <v/>
      </c>
      <c r="Q627" s="30"/>
      <c r="R627" s="30"/>
      <c r="S627" s="59" t="str">
        <f>IF(OR(R627="",R627="REL"),"",3.6*200/R627)</f>
        <v/>
      </c>
    </row>
    <row r="628" spans="1:19" x14ac:dyDescent="0.3">
      <c r="A628" s="30" t="s">
        <v>862</v>
      </c>
      <c r="B628" s="30">
        <v>2021</v>
      </c>
      <c r="C628" s="132">
        <v>44415</v>
      </c>
      <c r="D628" s="30" t="s">
        <v>654</v>
      </c>
      <c r="E628" s="30" t="s">
        <v>201</v>
      </c>
      <c r="F628" s="30">
        <v>5</v>
      </c>
      <c r="G628" s="30" t="s">
        <v>133</v>
      </c>
      <c r="H628" s="30" t="s">
        <v>25</v>
      </c>
      <c r="I628" s="30">
        <f>(C628-VLOOKUP(G628,Riders!$A$2:$C$2000,2,FALSE))/365</f>
        <v>28.536986301369861</v>
      </c>
      <c r="J628" s="30">
        <v>6</v>
      </c>
      <c r="K628" s="30">
        <v>1</v>
      </c>
      <c r="L628" s="30">
        <v>10.935</v>
      </c>
      <c r="M628" s="59">
        <f>IF(OR(L628="",L628="REL"),"",3.6*200/L628)</f>
        <v>65.843621399176953</v>
      </c>
      <c r="N628" s="30"/>
      <c r="O628" s="30"/>
      <c r="P628" s="59" t="str">
        <f>IF(OR(O628="",O628="REL"),"",3.6*200/O628)</f>
        <v/>
      </c>
      <c r="Q628" s="30"/>
      <c r="R628" s="30"/>
      <c r="S628" s="59" t="str">
        <f>IF(OR(R628="",R628="REL"),"",3.6*200/R628)</f>
        <v/>
      </c>
    </row>
    <row r="629" spans="1:19" x14ac:dyDescent="0.3">
      <c r="A629" s="47" t="s">
        <v>862</v>
      </c>
      <c r="B629" s="47">
        <v>2021</v>
      </c>
      <c r="C629" s="49">
        <v>44415</v>
      </c>
      <c r="D629" s="47" t="s">
        <v>654</v>
      </c>
      <c r="E629" s="47" t="s">
        <v>201</v>
      </c>
      <c r="F629" s="47">
        <v>5</v>
      </c>
      <c r="G629" s="47" t="s">
        <v>26</v>
      </c>
      <c r="H629" s="47" t="s">
        <v>27</v>
      </c>
      <c r="I629" s="47">
        <f>(C629-VLOOKUP(G629,Riders!$A$2:$C$2000,2,FALSE))/365</f>
        <v>23.210958904109589</v>
      </c>
      <c r="J629" s="47">
        <v>8</v>
      </c>
      <c r="K629" s="47">
        <v>2</v>
      </c>
      <c r="L629" s="47">
        <v>11.114000000000001</v>
      </c>
      <c r="M629" s="59">
        <f>IF(OR(L629="",L629="REL"),"",3.6*200/L629)</f>
        <v>64.783156379341364</v>
      </c>
      <c r="N629" s="47"/>
      <c r="O629" s="47"/>
      <c r="P629" s="59" t="str">
        <f>IF(OR(O629="",O629="REL"),"",3.6*200/O629)</f>
        <v/>
      </c>
      <c r="Q629" s="47"/>
      <c r="R629" s="47"/>
      <c r="S629" s="59" t="str">
        <f>IF(OR(R629="",R629="REL"),"",3.6*200/R629)</f>
        <v/>
      </c>
    </row>
    <row r="630" spans="1:19" x14ac:dyDescent="0.3">
      <c r="A630" s="47" t="s">
        <v>862</v>
      </c>
      <c r="B630" s="47">
        <v>2021</v>
      </c>
      <c r="C630" s="49">
        <v>44415</v>
      </c>
      <c r="D630" s="47" t="s">
        <v>654</v>
      </c>
      <c r="E630" s="47" t="s">
        <v>201</v>
      </c>
      <c r="F630" s="47">
        <v>6</v>
      </c>
      <c r="G630" s="47" t="s">
        <v>77</v>
      </c>
      <c r="H630" s="47" t="s">
        <v>19</v>
      </c>
      <c r="I630" s="47">
        <f>(C630-VLOOKUP(G630,Riders!$A$2:$C$2000,2,FALSE))/365</f>
        <v>30.243835616438357</v>
      </c>
      <c r="J630" s="47">
        <v>7</v>
      </c>
      <c r="K630" s="47">
        <v>1</v>
      </c>
      <c r="L630" s="47">
        <v>10.888999999999999</v>
      </c>
      <c r="M630" s="59">
        <f>IF(OR(L630="",L630="REL"),"",3.6*200/L630)</f>
        <v>66.121774267609524</v>
      </c>
      <c r="N630" s="47"/>
      <c r="O630" s="47"/>
      <c r="P630" s="59" t="str">
        <f>IF(OR(O630="",O630="REL"),"",3.6*200/O630)</f>
        <v/>
      </c>
      <c r="Q630" s="47"/>
      <c r="R630" s="47"/>
      <c r="S630" s="59" t="str">
        <f>IF(OR(R630="",R630="REL"),"",3.6*200/R630)</f>
        <v/>
      </c>
    </row>
    <row r="631" spans="1:19" x14ac:dyDescent="0.3">
      <c r="A631" s="30" t="s">
        <v>862</v>
      </c>
      <c r="B631" s="30">
        <v>2021</v>
      </c>
      <c r="C631" s="132">
        <v>44415</v>
      </c>
      <c r="D631" s="30" t="s">
        <v>654</v>
      </c>
      <c r="E631" s="30" t="s">
        <v>201</v>
      </c>
      <c r="F631" s="30">
        <v>6</v>
      </c>
      <c r="G631" s="30" t="s">
        <v>30</v>
      </c>
      <c r="H631" s="30" t="s">
        <v>31</v>
      </c>
      <c r="I631" s="30">
        <f>(C631-VLOOKUP(G631,Riders!$A$2:$C$2000,2,FALSE))/365</f>
        <v>25.30958904109589</v>
      </c>
      <c r="J631" s="30">
        <v>2</v>
      </c>
      <c r="K631" s="30">
        <v>2</v>
      </c>
      <c r="L631" s="30">
        <v>10.933999999999999</v>
      </c>
      <c r="M631" s="59">
        <f>IF(OR(L631="",L631="REL"),"",3.6*200/L631)</f>
        <v>65.849643314432058</v>
      </c>
      <c r="N631" s="30"/>
      <c r="O631" s="30"/>
      <c r="P631" s="59" t="str">
        <f>IF(OR(O631="",O631="REL"),"",3.6*200/O631)</f>
        <v/>
      </c>
      <c r="Q631" s="30"/>
      <c r="R631" s="30"/>
      <c r="S631" s="59" t="str">
        <f>IF(OR(R631="",R631="REL"),"",3.6*200/R631)</f>
        <v/>
      </c>
    </row>
    <row r="632" spans="1:19" x14ac:dyDescent="0.3">
      <c r="A632" s="47" t="s">
        <v>862</v>
      </c>
      <c r="B632" s="47">
        <v>2021</v>
      </c>
      <c r="C632" s="49">
        <v>44415</v>
      </c>
      <c r="D632" s="47" t="s">
        <v>654</v>
      </c>
      <c r="E632" s="47" t="s">
        <v>867</v>
      </c>
      <c r="F632" s="47">
        <v>1</v>
      </c>
      <c r="G632" s="47" t="s">
        <v>26</v>
      </c>
      <c r="H632" s="47" t="s">
        <v>27</v>
      </c>
      <c r="I632" s="47">
        <f>(C632-VLOOKUP(G632,Riders!$A$2:$C$2000,2,FALSE))/365</f>
        <v>23.210958904109589</v>
      </c>
      <c r="J632" s="47">
        <v>8</v>
      </c>
      <c r="K632" s="47">
        <v>1</v>
      </c>
      <c r="L632" s="47">
        <v>10.968</v>
      </c>
      <c r="M632" s="59">
        <f>IF(OR(L632="",L632="REL"),"",3.6*200/L632)</f>
        <v>65.645514223194752</v>
      </c>
      <c r="N632" s="47"/>
      <c r="O632" s="47"/>
      <c r="P632" s="59" t="str">
        <f>IF(OR(O632="",O632="REL"),"",3.6*200/O632)</f>
        <v/>
      </c>
      <c r="Q632" s="47"/>
      <c r="R632" s="47"/>
      <c r="S632" s="59" t="str">
        <f>IF(OR(R632="",R632="REL"),"",3.6*200/R632)</f>
        <v/>
      </c>
    </row>
    <row r="633" spans="1:19" x14ac:dyDescent="0.3">
      <c r="A633" s="47" t="s">
        <v>862</v>
      </c>
      <c r="B633" s="47">
        <v>2021</v>
      </c>
      <c r="C633" s="49">
        <v>44415</v>
      </c>
      <c r="D633" s="47" t="s">
        <v>654</v>
      </c>
      <c r="E633" s="47" t="s">
        <v>867</v>
      </c>
      <c r="F633" s="47">
        <v>1</v>
      </c>
      <c r="G633" s="47" t="s">
        <v>16</v>
      </c>
      <c r="H633" s="47" t="s">
        <v>17</v>
      </c>
      <c r="I633" s="47">
        <f>(C633-VLOOKUP(G633,Riders!$A$2:$C$2000,2,FALSE))/365</f>
        <v>22.295890410958904</v>
      </c>
      <c r="J633" s="47">
        <v>9</v>
      </c>
      <c r="K633" s="47">
        <v>2</v>
      </c>
      <c r="L633" s="47">
        <v>10.968999999999999</v>
      </c>
      <c r="M633" s="59">
        <f>IF(OR(L633="",L633="REL"),"",3.6*200/L633)</f>
        <v>65.639529583371328</v>
      </c>
      <c r="N633" s="47"/>
      <c r="O633" s="47"/>
      <c r="P633" s="59" t="str">
        <f>IF(OR(O633="",O633="REL"),"",3.6*200/O633)</f>
        <v/>
      </c>
      <c r="Q633" s="47"/>
      <c r="R633" s="47"/>
      <c r="S633" s="59" t="str">
        <f>IF(OR(R633="",R633="REL"),"",3.6*200/R633)</f>
        <v/>
      </c>
    </row>
    <row r="634" spans="1:19" x14ac:dyDescent="0.3">
      <c r="A634" s="30" t="s">
        <v>862</v>
      </c>
      <c r="B634" s="30">
        <v>2021</v>
      </c>
      <c r="C634" s="132">
        <v>44415</v>
      </c>
      <c r="D634" s="30" t="s">
        <v>654</v>
      </c>
      <c r="E634" s="30" t="s">
        <v>867</v>
      </c>
      <c r="F634" s="30">
        <v>1</v>
      </c>
      <c r="G634" s="30" t="s">
        <v>109</v>
      </c>
      <c r="H634" s="30" t="s">
        <v>863</v>
      </c>
      <c r="I634" s="30">
        <f>(C634-VLOOKUP(G634,Riders!$A$2:$C$2000,2,FALSE))/365</f>
        <v>28.520547945205479</v>
      </c>
      <c r="J634" s="30">
        <v>12</v>
      </c>
      <c r="K634" s="30">
        <v>3</v>
      </c>
      <c r="L634" s="30">
        <v>11.063000000000001</v>
      </c>
      <c r="M634" s="59">
        <f>IF(OR(L634="",L634="REL"),"",3.6*200/L634)</f>
        <v>65.081804212238993</v>
      </c>
      <c r="N634" s="30"/>
      <c r="O634" s="30"/>
      <c r="P634" s="59" t="str">
        <f>IF(OR(O634="",O634="REL"),"",3.6*200/O634)</f>
        <v/>
      </c>
      <c r="Q634" s="30"/>
      <c r="R634" s="30"/>
      <c r="S634" s="59" t="str">
        <f>IF(OR(R634="",R634="REL"),"",3.6*200/R634)</f>
        <v/>
      </c>
    </row>
    <row r="635" spans="1:19" x14ac:dyDescent="0.3">
      <c r="A635" s="47" t="s">
        <v>862</v>
      </c>
      <c r="B635" s="47">
        <v>2021</v>
      </c>
      <c r="C635" s="49">
        <v>44415</v>
      </c>
      <c r="D635" s="47" t="s">
        <v>654</v>
      </c>
      <c r="E635" s="47" t="s">
        <v>867</v>
      </c>
      <c r="F635" s="47">
        <v>2</v>
      </c>
      <c r="G635" s="47" t="s">
        <v>30</v>
      </c>
      <c r="H635" s="47" t="s">
        <v>31</v>
      </c>
      <c r="I635" s="47">
        <f>(C635-VLOOKUP(G635,Riders!$A$2:$C$2000,2,FALSE))/365</f>
        <v>25.30958904109589</v>
      </c>
      <c r="J635" s="47">
        <v>2</v>
      </c>
      <c r="K635" s="47">
        <v>1</v>
      </c>
      <c r="L635" s="47">
        <v>11.074</v>
      </c>
      <c r="M635" s="59">
        <f>IF(OR(L635="",L635="REL"),"",3.6*200/L635)</f>
        <v>65.017157305400033</v>
      </c>
      <c r="N635" s="47"/>
      <c r="O635" s="47"/>
      <c r="P635" s="59" t="str">
        <f>IF(OR(O635="",O635="REL"),"",3.6*200/O635)</f>
        <v/>
      </c>
      <c r="Q635" s="47"/>
      <c r="R635" s="47"/>
      <c r="S635" s="59" t="str">
        <f>IF(OR(R635="",R635="REL"),"",3.6*200/R635)</f>
        <v/>
      </c>
    </row>
    <row r="636" spans="1:19" x14ac:dyDescent="0.3">
      <c r="A636" s="47" t="s">
        <v>862</v>
      </c>
      <c r="B636" s="47">
        <v>2021</v>
      </c>
      <c r="C636" s="49">
        <v>44415</v>
      </c>
      <c r="D636" s="47" t="s">
        <v>654</v>
      </c>
      <c r="E636" s="47" t="s">
        <v>867</v>
      </c>
      <c r="F636" s="47">
        <v>2</v>
      </c>
      <c r="G636" s="47" t="s">
        <v>28</v>
      </c>
      <c r="H636" s="47" t="s">
        <v>29</v>
      </c>
      <c r="I636" s="47">
        <f>(C636-VLOOKUP(G636,Riders!$A$2:$C$2000,2,FALSE))/365</f>
        <v>21.616438356164384</v>
      </c>
      <c r="J636" s="47">
        <v>11</v>
      </c>
      <c r="K636" s="47">
        <v>2</v>
      </c>
      <c r="L636" s="47">
        <v>11.081</v>
      </c>
      <c r="M636" s="59">
        <f>IF(OR(L636="",L636="REL"),"",3.6*200/L636)</f>
        <v>64.976085190867252</v>
      </c>
      <c r="N636" s="47"/>
      <c r="O636" s="47"/>
      <c r="P636" s="59" t="str">
        <f>IF(OR(O636="",O636="REL"),"",3.6*200/O636)</f>
        <v/>
      </c>
      <c r="Q636" s="47"/>
      <c r="R636" s="47"/>
      <c r="S636" s="59" t="str">
        <f>IF(OR(R636="",R636="REL"),"",3.6*200/R636)</f>
        <v/>
      </c>
    </row>
    <row r="637" spans="1:19" x14ac:dyDescent="0.3">
      <c r="A637" s="30" t="s">
        <v>862</v>
      </c>
      <c r="B637" s="30">
        <v>2021</v>
      </c>
      <c r="C637" s="132">
        <v>44415</v>
      </c>
      <c r="D637" s="30" t="s">
        <v>654</v>
      </c>
      <c r="E637" s="30" t="s">
        <v>867</v>
      </c>
      <c r="F637" s="30">
        <v>2</v>
      </c>
      <c r="G637" s="30" t="s">
        <v>134</v>
      </c>
      <c r="H637" s="30" t="s">
        <v>38</v>
      </c>
      <c r="I637" s="30">
        <f>(C637-VLOOKUP(G637,Riders!$A$2:$C$2000,2,FALSE))/365</f>
        <v>30.531506849315068</v>
      </c>
      <c r="J637" s="30">
        <v>10</v>
      </c>
      <c r="K637" s="30">
        <v>3</v>
      </c>
      <c r="L637" s="30">
        <v>11.129999999999999</v>
      </c>
      <c r="M637" s="59">
        <f>IF(OR(L637="",L637="REL"),"",3.6*200/L637)</f>
        <v>64.69002695417791</v>
      </c>
      <c r="N637" s="30"/>
      <c r="O637" s="30"/>
      <c r="P637" s="59" t="str">
        <f>IF(OR(O637="",O637="REL"),"",3.6*200/O637)</f>
        <v/>
      </c>
      <c r="Q637" s="30"/>
      <c r="R637" s="30"/>
      <c r="S637" s="59" t="str">
        <f>IF(OR(R637="",R637="REL"),"",3.6*200/R637)</f>
        <v/>
      </c>
    </row>
    <row r="638" spans="1:19" x14ac:dyDescent="0.3">
      <c r="A638" s="47" t="s">
        <v>862</v>
      </c>
      <c r="B638" s="47">
        <v>2021</v>
      </c>
      <c r="C638" s="49">
        <v>44415</v>
      </c>
      <c r="D638" s="47" t="s">
        <v>654</v>
      </c>
      <c r="E638" s="47" t="s">
        <v>202</v>
      </c>
      <c r="F638" s="47">
        <v>1</v>
      </c>
      <c r="G638" s="47" t="s">
        <v>30</v>
      </c>
      <c r="H638" s="47" t="s">
        <v>31</v>
      </c>
      <c r="I638" s="47">
        <f>(C638-VLOOKUP(G638,Riders!$A$2:$C$2000,2,FALSE))/365</f>
        <v>25.30958904109589</v>
      </c>
      <c r="J638" s="47">
        <v>2</v>
      </c>
      <c r="K638" s="47">
        <v>1</v>
      </c>
      <c r="L638" s="47">
        <v>10.977</v>
      </c>
      <c r="M638" s="59">
        <f>IF(OR(L638="",L638="REL"),"",3.6*200/L638)</f>
        <v>65.591691719048924</v>
      </c>
      <c r="N638" s="47">
        <v>2</v>
      </c>
      <c r="O638" s="47">
        <v>10.905000000000001</v>
      </c>
      <c r="P638" s="59">
        <f>IF(OR(O638="",O638="REL"),"",3.6*200/O638)</f>
        <v>66.024759284731772</v>
      </c>
      <c r="Q638" s="47">
        <v>1</v>
      </c>
      <c r="R638" s="47">
        <v>10.874000000000001</v>
      </c>
      <c r="S638" s="59">
        <f>IF(OR(R638="",R638="REL"),"",3.6*200/R638)</f>
        <v>66.212985102078349</v>
      </c>
    </row>
    <row r="639" spans="1:19" x14ac:dyDescent="0.3">
      <c r="A639" s="47" t="s">
        <v>862</v>
      </c>
      <c r="B639" s="47">
        <v>2021</v>
      </c>
      <c r="C639" s="49">
        <v>44415</v>
      </c>
      <c r="D639" s="47" t="s">
        <v>654</v>
      </c>
      <c r="E639" s="47" t="s">
        <v>202</v>
      </c>
      <c r="F639" s="47">
        <v>1</v>
      </c>
      <c r="G639" s="47" t="s">
        <v>14</v>
      </c>
      <c r="H639" s="47" t="s">
        <v>15</v>
      </c>
      <c r="I639" s="47">
        <f>(C639-VLOOKUP(G639,Riders!$A$2:$C$2000,2,FALSE))/365</f>
        <v>21.597260273972601</v>
      </c>
      <c r="J639" s="47">
        <v>5</v>
      </c>
      <c r="K639" s="47">
        <v>2</v>
      </c>
      <c r="L639" s="47">
        <v>10.978</v>
      </c>
      <c r="M639" s="59">
        <f>IF(OR(L639="",L639="REL"),"",3.6*200/L639)</f>
        <v>65.585716888322096</v>
      </c>
      <c r="N639" s="47">
        <v>1</v>
      </c>
      <c r="O639" s="47">
        <v>10.887</v>
      </c>
      <c r="P639" s="59">
        <f>IF(OR(O639="",O639="REL"),"",3.6*200/O639)</f>
        <v>66.133921190410575</v>
      </c>
      <c r="Q639" s="47">
        <v>2</v>
      </c>
      <c r="R639" s="47">
        <v>10.893000000000001</v>
      </c>
      <c r="S639" s="59">
        <f>IF(OR(R639="",R639="REL"),"",3.6*200/R639)</f>
        <v>66.097493803359953</v>
      </c>
    </row>
    <row r="640" spans="1:19" x14ac:dyDescent="0.3">
      <c r="A640" s="30" t="s">
        <v>862</v>
      </c>
      <c r="B640" s="30">
        <v>2021</v>
      </c>
      <c r="C640" s="132">
        <v>44415</v>
      </c>
      <c r="D640" s="30" t="s">
        <v>654</v>
      </c>
      <c r="E640" s="30" t="s">
        <v>202</v>
      </c>
      <c r="F640" s="30">
        <v>2</v>
      </c>
      <c r="G640" s="30" t="s">
        <v>33</v>
      </c>
      <c r="H640" s="30" t="s">
        <v>27</v>
      </c>
      <c r="I640" s="30">
        <f>(C640-VLOOKUP(G640,Riders!$A$2:$C$2000,2,FALSE))/365</f>
        <v>27.715068493150685</v>
      </c>
      <c r="J640" s="30">
        <v>1</v>
      </c>
      <c r="K640" s="30">
        <v>1</v>
      </c>
      <c r="L640" s="30">
        <v>11.068</v>
      </c>
      <c r="M640" s="59">
        <f>IF(OR(L640="",L640="REL"),"",3.6*200/L640)</f>
        <v>65.052403324900624</v>
      </c>
      <c r="N640" s="30">
        <v>1</v>
      </c>
      <c r="O640" s="30">
        <v>11.055</v>
      </c>
      <c r="P640" s="59">
        <f>IF(OR(O640="",O640="REL"),"",3.6*200/O640)</f>
        <v>65.128900949796474</v>
      </c>
      <c r="Q640" s="30"/>
      <c r="R640" s="30"/>
      <c r="S640" s="59" t="str">
        <f>IF(OR(R640="",R640="REL"),"",3.6*200/R640)</f>
        <v/>
      </c>
    </row>
    <row r="641" spans="1:19" x14ac:dyDescent="0.3">
      <c r="A641" s="47" t="s">
        <v>862</v>
      </c>
      <c r="B641" s="47">
        <v>2021</v>
      </c>
      <c r="C641" s="49">
        <v>44415</v>
      </c>
      <c r="D641" s="47" t="s">
        <v>654</v>
      </c>
      <c r="E641" s="47" t="s">
        <v>202</v>
      </c>
      <c r="F641" s="47">
        <v>2</v>
      </c>
      <c r="G641" s="47" t="s">
        <v>26</v>
      </c>
      <c r="H641" s="47" t="s">
        <v>27</v>
      </c>
      <c r="I641" s="47">
        <f>(C641-VLOOKUP(G641,Riders!$A$2:$C$2000,2,FALSE))/365</f>
        <v>23.210958904109589</v>
      </c>
      <c r="J641" s="47">
        <v>8</v>
      </c>
      <c r="K641" s="47">
        <v>2</v>
      </c>
      <c r="L641" s="47">
        <v>11.109</v>
      </c>
      <c r="M641" s="59">
        <f>IF(OR(L641="",L641="REL"),"",3.6*200/L641)</f>
        <v>64.812314339724551</v>
      </c>
      <c r="N641" s="47">
        <v>2</v>
      </c>
      <c r="O641" s="47">
        <v>11.113</v>
      </c>
      <c r="P641" s="59">
        <f>IF(OR(O641="",O641="REL"),"",3.6*200/O641)</f>
        <v>64.788985872401696</v>
      </c>
      <c r="Q641" s="47"/>
      <c r="R641" s="47"/>
      <c r="S641" s="59" t="str">
        <f>IF(OR(R641="",R641="REL"),"",3.6*200/R641)</f>
        <v/>
      </c>
    </row>
    <row r="642" spans="1:19" x14ac:dyDescent="0.3">
      <c r="A642" s="47" t="s">
        <v>862</v>
      </c>
      <c r="B642" s="47">
        <v>2021</v>
      </c>
      <c r="C642" s="49">
        <v>44415</v>
      </c>
      <c r="D642" s="47" t="s">
        <v>654</v>
      </c>
      <c r="E642" s="47" t="s">
        <v>202</v>
      </c>
      <c r="F642" s="47">
        <v>3</v>
      </c>
      <c r="G642" s="47" t="s">
        <v>23</v>
      </c>
      <c r="H642" s="47" t="s">
        <v>15</v>
      </c>
      <c r="I642" s="47">
        <f>(C642-VLOOKUP(G642,Riders!$A$2:$C$2000,2,FALSE))/365</f>
        <v>23.904109589041095</v>
      </c>
      <c r="J642" s="47">
        <v>4</v>
      </c>
      <c r="K642" s="47">
        <v>1</v>
      </c>
      <c r="L642" s="47">
        <v>10.829000000000001</v>
      </c>
      <c r="M642" s="59">
        <f>IF(OR(L642="",L642="REL"),"",3.6*200/L642)</f>
        <v>66.48813371502446</v>
      </c>
      <c r="N642" s="47">
        <v>1</v>
      </c>
      <c r="O642" s="47">
        <v>10.773</v>
      </c>
      <c r="P642" s="59">
        <f>IF(OR(O642="",O642="REL"),"",3.6*200/O642)</f>
        <v>66.833751044277363</v>
      </c>
      <c r="Q642" s="47"/>
      <c r="R642" s="47"/>
      <c r="S642" s="59" t="str">
        <f>IF(OR(R642="",R642="REL"),"",3.6*200/R642)</f>
        <v/>
      </c>
    </row>
    <row r="643" spans="1:19" x14ac:dyDescent="0.3">
      <c r="A643" s="30" t="s">
        <v>862</v>
      </c>
      <c r="B643" s="30">
        <v>2021</v>
      </c>
      <c r="C643" s="132">
        <v>44415</v>
      </c>
      <c r="D643" s="30" t="s">
        <v>654</v>
      </c>
      <c r="E643" s="30" t="s">
        <v>202</v>
      </c>
      <c r="F643" s="30">
        <v>3</v>
      </c>
      <c r="G643" s="30" t="s">
        <v>77</v>
      </c>
      <c r="H643" s="30" t="s">
        <v>19</v>
      </c>
      <c r="I643" s="30">
        <f>(C643-VLOOKUP(G643,Riders!$A$2:$C$2000,2,FALSE))/365</f>
        <v>30.243835616438357</v>
      </c>
      <c r="J643" s="30">
        <v>7</v>
      </c>
      <c r="K643" s="30">
        <v>2</v>
      </c>
      <c r="L643" s="30">
        <v>10.927000000000001</v>
      </c>
      <c r="M643" s="59">
        <f>IF(OR(L643="",L643="REL"),"",3.6*200/L643)</f>
        <v>65.891827583051153</v>
      </c>
      <c r="N643" s="30">
        <v>2</v>
      </c>
      <c r="O643" s="30">
        <v>10.847</v>
      </c>
      <c r="P643" s="59">
        <f>IF(OR(O643="",O643="REL"),"",3.6*200/O643)</f>
        <v>66.37780031345072</v>
      </c>
      <c r="Q643" s="30"/>
      <c r="R643" s="30"/>
      <c r="S643" s="59" t="str">
        <f>IF(OR(R643="",R643="REL"),"",3.6*200/R643)</f>
        <v/>
      </c>
    </row>
    <row r="644" spans="1:19" x14ac:dyDescent="0.3">
      <c r="A644" s="47" t="s">
        <v>862</v>
      </c>
      <c r="B644" s="47">
        <v>2021</v>
      </c>
      <c r="C644" s="49">
        <v>44415</v>
      </c>
      <c r="D644" s="47" t="s">
        <v>654</v>
      </c>
      <c r="E644" s="47" t="s">
        <v>202</v>
      </c>
      <c r="F644" s="47">
        <v>4</v>
      </c>
      <c r="G644" s="47" t="s">
        <v>79</v>
      </c>
      <c r="H644" s="47" t="s">
        <v>65</v>
      </c>
      <c r="I644" s="47">
        <f>(C644-VLOOKUP(G644,Riders!$A$2:$C$2000,2,FALSE))/365</f>
        <v>34.263013698630139</v>
      </c>
      <c r="J644" s="47">
        <v>3</v>
      </c>
      <c r="K644" s="47">
        <v>1</v>
      </c>
      <c r="L644" s="47">
        <v>10.861000000000001</v>
      </c>
      <c r="M644" s="59">
        <f>IF(OR(L644="",L644="REL"),"",3.6*200/L644)</f>
        <v>66.292238283767603</v>
      </c>
      <c r="N644" s="47">
        <v>1</v>
      </c>
      <c r="O644" s="47">
        <v>10.958</v>
      </c>
      <c r="P644" s="59">
        <f>IF(OR(O644="",O644="REL"),"",3.6*200/O644)</f>
        <v>65.705420697207515</v>
      </c>
      <c r="Q644" s="47"/>
      <c r="R644" s="47"/>
      <c r="S644" s="59" t="str">
        <f>IF(OR(R644="",R644="REL"),"",3.6*200/R644)</f>
        <v/>
      </c>
    </row>
    <row r="645" spans="1:19" x14ac:dyDescent="0.3">
      <c r="A645" s="47" t="s">
        <v>862</v>
      </c>
      <c r="B645" s="47">
        <v>2021</v>
      </c>
      <c r="C645" s="49">
        <v>44415</v>
      </c>
      <c r="D645" s="47" t="s">
        <v>654</v>
      </c>
      <c r="E645" s="47" t="s">
        <v>202</v>
      </c>
      <c r="F645" s="47">
        <v>4</v>
      </c>
      <c r="G645" s="47" t="s">
        <v>133</v>
      </c>
      <c r="H645" s="47" t="s">
        <v>25</v>
      </c>
      <c r="I645" s="47">
        <f>(C645-VLOOKUP(G645,Riders!$A$2:$C$2000,2,FALSE))/365</f>
        <v>28.536986301369861</v>
      </c>
      <c r="J645" s="47">
        <v>6</v>
      </c>
      <c r="K645" s="47">
        <v>2</v>
      </c>
      <c r="L645" s="47">
        <v>10.888</v>
      </c>
      <c r="M645" s="59">
        <f>IF(OR(L645="",L645="REL"),"",3.6*200/L645)</f>
        <v>66.127847171197644</v>
      </c>
      <c r="N645" s="47">
        <v>2</v>
      </c>
      <c r="O645" s="47">
        <v>10.994</v>
      </c>
      <c r="P645" s="59">
        <f>IF(OR(O645="",O645="REL"),"",3.6*200/O645)</f>
        <v>65.490267418591955</v>
      </c>
      <c r="Q645" s="47"/>
      <c r="R645" s="47"/>
      <c r="S645" s="59" t="str">
        <f>IF(OR(R645="",R645="REL"),"",3.6*200/R645)</f>
        <v/>
      </c>
    </row>
    <row r="646" spans="1:19" x14ac:dyDescent="0.3">
      <c r="A646" s="47" t="s">
        <v>862</v>
      </c>
      <c r="B646" s="47">
        <v>2021</v>
      </c>
      <c r="C646" s="49">
        <v>44414</v>
      </c>
      <c r="D646" s="47" t="s">
        <v>654</v>
      </c>
      <c r="E646" s="47" t="s">
        <v>864</v>
      </c>
      <c r="F646" s="47">
        <v>1</v>
      </c>
      <c r="G646" s="47" t="s">
        <v>14</v>
      </c>
      <c r="H646" s="47" t="s">
        <v>15</v>
      </c>
      <c r="I646" s="47">
        <f>(C646-VLOOKUP(G646,Riders!$A$2:$C$2000,2,FALSE))/365</f>
        <v>21.594520547945205</v>
      </c>
      <c r="J646" s="47">
        <v>5</v>
      </c>
      <c r="K646" s="47">
        <v>1</v>
      </c>
      <c r="L646" s="47">
        <v>11.226000000000001</v>
      </c>
      <c r="M646" s="59">
        <f>IF(OR(L646="",L646="REL"),"",3.6*200/L646)</f>
        <v>64.136825227151249</v>
      </c>
      <c r="N646" s="47"/>
      <c r="O646" s="47"/>
      <c r="P646" s="59" t="str">
        <f>IF(OR(O646="",O646="REL"),"",3.6*200/O646)</f>
        <v/>
      </c>
      <c r="Q646" s="47"/>
      <c r="R646" s="47"/>
      <c r="S646" s="59" t="str">
        <f>IF(OR(R646="",R646="REL"),"",3.6*200/R646)</f>
        <v/>
      </c>
    </row>
    <row r="647" spans="1:19" x14ac:dyDescent="0.3">
      <c r="A647" s="47" t="s">
        <v>862</v>
      </c>
      <c r="B647" s="47">
        <v>2021</v>
      </c>
      <c r="C647" s="49">
        <v>44414</v>
      </c>
      <c r="D647" s="47" t="s">
        <v>654</v>
      </c>
      <c r="E647" s="47" t="s">
        <v>864</v>
      </c>
      <c r="F647" s="47">
        <v>1</v>
      </c>
      <c r="G647" s="47" t="s">
        <v>121</v>
      </c>
      <c r="H647" s="47" t="s">
        <v>120</v>
      </c>
      <c r="I647" s="47">
        <f>(C647-VLOOKUP(G647,Riders!$A$2:$C$2000,2,FALSE))/365</f>
        <v>25.424657534246574</v>
      </c>
      <c r="J647" s="47">
        <v>24</v>
      </c>
      <c r="K647" s="47">
        <v>2</v>
      </c>
      <c r="L647" s="47">
        <v>11.596</v>
      </c>
      <c r="M647" s="59">
        <f>IF(OR(L647="",L647="REL"),"",3.6*200/L647)</f>
        <v>62.090375991721281</v>
      </c>
      <c r="N647" s="47"/>
      <c r="O647" s="47"/>
      <c r="P647" s="59" t="str">
        <f>IF(OR(O647="",O647="REL"),"",3.6*200/O647)</f>
        <v/>
      </c>
      <c r="Q647" s="47"/>
      <c r="R647" s="47"/>
      <c r="S647" s="59" t="str">
        <f>IF(OR(R647="",R647="REL"),"",3.6*200/R647)</f>
        <v/>
      </c>
    </row>
    <row r="648" spans="1:19" x14ac:dyDescent="0.3">
      <c r="A648" s="47" t="s">
        <v>862</v>
      </c>
      <c r="B648" s="47">
        <v>2021</v>
      </c>
      <c r="C648" s="49">
        <v>44414</v>
      </c>
      <c r="D648" s="47" t="s">
        <v>654</v>
      </c>
      <c r="E648" s="47" t="s">
        <v>864</v>
      </c>
      <c r="F648" s="47">
        <v>2</v>
      </c>
      <c r="G648" s="47" t="s">
        <v>33</v>
      </c>
      <c r="H648" s="47" t="s">
        <v>27</v>
      </c>
      <c r="I648" s="47">
        <f>(C648-VLOOKUP(G648,Riders!$A$2:$C$2000,2,FALSE))/365</f>
        <v>27.712328767123289</v>
      </c>
      <c r="J648" s="47">
        <v>1</v>
      </c>
      <c r="K648" s="47">
        <v>1</v>
      </c>
      <c r="L648" s="47">
        <v>11.105</v>
      </c>
      <c r="M648" s="59">
        <f>IF(OR(L648="",L648="REL"),"",3.6*200/L648)</f>
        <v>64.835659612787026</v>
      </c>
      <c r="N648" s="47"/>
      <c r="O648" s="47"/>
      <c r="P648" s="59" t="str">
        <f>IF(OR(O648="",O648="REL"),"",3.6*200/O648)</f>
        <v/>
      </c>
      <c r="Q648" s="47"/>
      <c r="R648" s="47"/>
      <c r="S648" s="59" t="str">
        <f>IF(OR(R648="",R648="REL"),"",3.6*200/R648)</f>
        <v/>
      </c>
    </row>
    <row r="649" spans="1:19" x14ac:dyDescent="0.3">
      <c r="A649" s="47" t="s">
        <v>862</v>
      </c>
      <c r="B649" s="47">
        <v>2021</v>
      </c>
      <c r="C649" s="49">
        <v>44414</v>
      </c>
      <c r="D649" s="47" t="s">
        <v>654</v>
      </c>
      <c r="E649" s="47" t="s">
        <v>864</v>
      </c>
      <c r="F649" s="47">
        <v>2</v>
      </c>
      <c r="G649" s="47" t="s">
        <v>147</v>
      </c>
      <c r="H649" s="47" t="s">
        <v>31</v>
      </c>
      <c r="I649" s="47">
        <f>(C649-VLOOKUP(G649,Riders!$A$2:$C$2000,2,FALSE))/365</f>
        <v>33.079452054794523</v>
      </c>
      <c r="J649" s="47">
        <v>23</v>
      </c>
      <c r="K649" s="47">
        <v>2</v>
      </c>
      <c r="L649" s="47">
        <v>11.64</v>
      </c>
      <c r="M649" s="59">
        <f>IF(OR(L649="",L649="REL"),"",3.6*200/L649)</f>
        <v>61.855670103092784</v>
      </c>
      <c r="N649" s="47"/>
      <c r="O649" s="47"/>
      <c r="P649" s="59" t="str">
        <f>IF(OR(O649="",O649="REL"),"",3.6*200/O649)</f>
        <v/>
      </c>
      <c r="Q649" s="47"/>
      <c r="R649" s="47"/>
      <c r="S649" s="59" t="str">
        <f>IF(OR(R649="",R649="REL"),"",3.6*200/R649)</f>
        <v/>
      </c>
    </row>
    <row r="650" spans="1:19" x14ac:dyDescent="0.3">
      <c r="A650" s="47" t="s">
        <v>862</v>
      </c>
      <c r="B650" s="47">
        <v>2021</v>
      </c>
      <c r="C650" s="49">
        <v>44414</v>
      </c>
      <c r="D650" s="47" t="s">
        <v>654</v>
      </c>
      <c r="E650" s="47" t="s">
        <v>864</v>
      </c>
      <c r="F650" s="47">
        <v>3</v>
      </c>
      <c r="G650" s="47" t="s">
        <v>23</v>
      </c>
      <c r="H650" s="47" t="s">
        <v>15</v>
      </c>
      <c r="I650" s="47">
        <f>(C650-VLOOKUP(G650,Riders!$A$2:$C$2000,2,FALSE))/365</f>
        <v>23.901369863013699</v>
      </c>
      <c r="J650" s="47">
        <v>4</v>
      </c>
      <c r="K650" s="47">
        <v>1</v>
      </c>
      <c r="L650" s="47">
        <v>10.923</v>
      </c>
      <c r="M650" s="59">
        <f>IF(OR(L650="",L650="REL"),"",3.6*200/L650)</f>
        <v>65.915957154627847</v>
      </c>
      <c r="N650" s="47"/>
      <c r="O650" s="47"/>
      <c r="P650" s="59" t="str">
        <f>IF(OR(O650="",O650="REL"),"",3.6*200/O650)</f>
        <v/>
      </c>
      <c r="Q650" s="47"/>
      <c r="R650" s="47"/>
      <c r="S650" s="59" t="str">
        <f>IF(OR(R650="",R650="REL"),"",3.6*200/R650)</f>
        <v/>
      </c>
    </row>
    <row r="651" spans="1:19" x14ac:dyDescent="0.3">
      <c r="A651" s="47" t="s">
        <v>862</v>
      </c>
      <c r="B651" s="47">
        <v>2021</v>
      </c>
      <c r="C651" s="49">
        <v>44414</v>
      </c>
      <c r="D651" s="47" t="s">
        <v>654</v>
      </c>
      <c r="E651" s="47" t="s">
        <v>864</v>
      </c>
      <c r="F651" s="47">
        <v>3</v>
      </c>
      <c r="G651" s="47" t="s">
        <v>141</v>
      </c>
      <c r="H651" s="47" t="s">
        <v>142</v>
      </c>
      <c r="I651" s="47">
        <f>(C651-VLOOKUP(G651,Riders!$A$2:$C$2000,2,FALSE))/365</f>
        <v>33.695890410958903</v>
      </c>
      <c r="J651" s="47">
        <v>22</v>
      </c>
      <c r="K651" s="47">
        <v>2</v>
      </c>
      <c r="L651" s="47">
        <v>11.337999999999999</v>
      </c>
      <c r="M651" s="59">
        <f>IF(OR(L651="",L651="REL"),"",3.6*200/L651)</f>
        <v>63.503263362145006</v>
      </c>
      <c r="N651" s="47"/>
      <c r="O651" s="47"/>
      <c r="P651" s="59" t="str">
        <f>IF(OR(O651="",O651="REL"),"",3.6*200/O651)</f>
        <v/>
      </c>
      <c r="Q651" s="47"/>
      <c r="R651" s="47"/>
      <c r="S651" s="59" t="str">
        <f>IF(OR(R651="",R651="REL"),"",3.6*200/R651)</f>
        <v/>
      </c>
    </row>
    <row r="652" spans="1:19" x14ac:dyDescent="0.3">
      <c r="A652" s="47" t="s">
        <v>862</v>
      </c>
      <c r="B652" s="47">
        <v>2021</v>
      </c>
      <c r="C652" s="49">
        <v>44414</v>
      </c>
      <c r="D652" s="47" t="s">
        <v>654</v>
      </c>
      <c r="E652" s="47" t="s">
        <v>864</v>
      </c>
      <c r="F652" s="47">
        <v>4</v>
      </c>
      <c r="G652" s="47" t="s">
        <v>16</v>
      </c>
      <c r="H652" s="47" t="s">
        <v>17</v>
      </c>
      <c r="I652" s="47">
        <f>(C652-VLOOKUP(G652,Riders!$A$2:$C$2000,2,FALSE))/365</f>
        <v>22.293150684931508</v>
      </c>
      <c r="J652" s="47">
        <v>9</v>
      </c>
      <c r="K652" s="47">
        <v>1</v>
      </c>
      <c r="L652" s="47">
        <v>11.215999999999999</v>
      </c>
      <c r="M652" s="59">
        <f>IF(OR(L652="",L652="REL"),"",3.6*200/L652)</f>
        <v>64.194008559201151</v>
      </c>
      <c r="N652" s="47"/>
      <c r="O652" s="47"/>
      <c r="P652" s="59" t="str">
        <f>IF(OR(O652="",O652="REL"),"",3.6*200/O652)</f>
        <v/>
      </c>
      <c r="Q652" s="47"/>
      <c r="R652" s="47"/>
      <c r="S652" s="59" t="str">
        <f>IF(OR(R652="",R652="REL"),"",3.6*200/R652)</f>
        <v/>
      </c>
    </row>
    <row r="653" spans="1:19" x14ac:dyDescent="0.3">
      <c r="A653" s="47" t="s">
        <v>862</v>
      </c>
      <c r="B653" s="47">
        <v>2021</v>
      </c>
      <c r="C653" s="49">
        <v>44414</v>
      </c>
      <c r="D653" s="47" t="s">
        <v>654</v>
      </c>
      <c r="E653" s="47" t="s">
        <v>864</v>
      </c>
      <c r="F653" s="47">
        <v>4</v>
      </c>
      <c r="G653" s="47" t="s">
        <v>174</v>
      </c>
      <c r="H653" s="47" t="s">
        <v>156</v>
      </c>
      <c r="I653" s="47">
        <f>(C653-VLOOKUP(G653,Riders!$A$2:$C$2000,2,FALSE))/365</f>
        <v>29.556164383561644</v>
      </c>
      <c r="J653" s="47">
        <v>21</v>
      </c>
      <c r="K653" s="47">
        <v>2</v>
      </c>
      <c r="L653" s="47">
        <v>12.013</v>
      </c>
      <c r="M653" s="59">
        <f>IF(OR(L653="",L653="REL"),"",3.6*200/L653)</f>
        <v>59.935070340464499</v>
      </c>
      <c r="N653" s="47"/>
      <c r="O653" s="47"/>
      <c r="P653" s="59" t="str">
        <f>IF(OR(O653="",O653="REL"),"",3.6*200/O653)</f>
        <v/>
      </c>
      <c r="Q653" s="47"/>
      <c r="R653" s="47"/>
      <c r="S653" s="59" t="str">
        <f>IF(OR(R653="",R653="REL"),"",3.6*200/R653)</f>
        <v/>
      </c>
    </row>
    <row r="654" spans="1:19" x14ac:dyDescent="0.3">
      <c r="A654" s="47" t="s">
        <v>862</v>
      </c>
      <c r="B654" s="47">
        <v>2021</v>
      </c>
      <c r="C654" s="49">
        <v>44414</v>
      </c>
      <c r="D654" s="47" t="s">
        <v>654</v>
      </c>
      <c r="E654" s="47" t="s">
        <v>864</v>
      </c>
      <c r="F654" s="47">
        <v>5</v>
      </c>
      <c r="G654" s="47" t="s">
        <v>26</v>
      </c>
      <c r="H654" s="47" t="s">
        <v>27</v>
      </c>
      <c r="I654" s="47">
        <f>(C654-VLOOKUP(G654,Riders!$A$2:$C$2000,2,FALSE))/365</f>
        <v>23.208219178082192</v>
      </c>
      <c r="J654" s="47">
        <v>8</v>
      </c>
      <c r="K654" s="47">
        <v>1</v>
      </c>
      <c r="L654" s="47">
        <v>11.102</v>
      </c>
      <c r="M654" s="59">
        <f>IF(OR(L654="",L654="REL"),"",3.6*200/L654)</f>
        <v>64.853179607277966</v>
      </c>
      <c r="N654" s="47"/>
      <c r="O654" s="47"/>
      <c r="P654" s="59" t="str">
        <f>IF(OR(O654="",O654="REL"),"",3.6*200/O654)</f>
        <v/>
      </c>
      <c r="Q654" s="47"/>
      <c r="R654" s="47"/>
      <c r="S654" s="59" t="str">
        <f>IF(OR(R654="",R654="REL"),"",3.6*200/R654)</f>
        <v/>
      </c>
    </row>
    <row r="655" spans="1:19" x14ac:dyDescent="0.3">
      <c r="A655" s="47" t="s">
        <v>862</v>
      </c>
      <c r="B655" s="47">
        <v>2021</v>
      </c>
      <c r="C655" s="49">
        <v>44414</v>
      </c>
      <c r="D655" s="47" t="s">
        <v>654</v>
      </c>
      <c r="E655" s="47" t="s">
        <v>864</v>
      </c>
      <c r="F655" s="47">
        <v>5</v>
      </c>
      <c r="G655" s="47" t="s">
        <v>82</v>
      </c>
      <c r="H655" s="47" t="s">
        <v>67</v>
      </c>
      <c r="I655" s="47">
        <f>(C655-VLOOKUP(G655,Riders!$A$2:$C$2000,2,FALSE))/365</f>
        <v>28.936986301369863</v>
      </c>
      <c r="J655" s="47">
        <v>16</v>
      </c>
      <c r="K655" s="47">
        <v>2</v>
      </c>
      <c r="L655" s="47">
        <v>11.223000000000001</v>
      </c>
      <c r="M655" s="59">
        <f>IF(OR(L655="",L655="REL"),"",3.6*200/L655)</f>
        <v>64.153969526864472</v>
      </c>
      <c r="N655" s="47"/>
      <c r="O655" s="47"/>
      <c r="P655" s="59" t="str">
        <f>IF(OR(O655="",O655="REL"),"",3.6*200/O655)</f>
        <v/>
      </c>
      <c r="Q655" s="47"/>
      <c r="R655" s="47"/>
      <c r="S655" s="59" t="str">
        <f>IF(OR(R655="",R655="REL"),"",3.6*200/R655)</f>
        <v/>
      </c>
    </row>
    <row r="656" spans="1:19" x14ac:dyDescent="0.3">
      <c r="A656" s="47" t="s">
        <v>862</v>
      </c>
      <c r="B656" s="47">
        <v>2021</v>
      </c>
      <c r="C656" s="49">
        <v>44414</v>
      </c>
      <c r="D656" s="47" t="s">
        <v>654</v>
      </c>
      <c r="E656" s="47" t="s">
        <v>864</v>
      </c>
      <c r="F656" s="47">
        <v>6</v>
      </c>
      <c r="G656" s="47" t="s">
        <v>30</v>
      </c>
      <c r="H656" s="47" t="s">
        <v>31</v>
      </c>
      <c r="I656" s="47">
        <f>(C656-VLOOKUP(G656,Riders!$A$2:$C$2000,2,FALSE))/365</f>
        <v>25.306849315068494</v>
      </c>
      <c r="J656" s="47">
        <v>2</v>
      </c>
      <c r="K656" s="47">
        <v>1</v>
      </c>
      <c r="L656" s="47">
        <v>10.87</v>
      </c>
      <c r="M656" s="59">
        <f>IF(OR(L656="",L656="REL"),"",3.6*200/L656)</f>
        <v>66.237350505979762</v>
      </c>
      <c r="N656" s="47"/>
      <c r="O656" s="47"/>
      <c r="P656" s="59" t="str">
        <f>IF(OR(O656="",O656="REL"),"",3.6*200/O656)</f>
        <v/>
      </c>
      <c r="Q656" s="47"/>
      <c r="R656" s="47"/>
      <c r="S656" s="59" t="str">
        <f>IF(OR(R656="",R656="REL"),"",3.6*200/R656)</f>
        <v/>
      </c>
    </row>
    <row r="657" spans="1:19" x14ac:dyDescent="0.3">
      <c r="A657" s="47" t="s">
        <v>862</v>
      </c>
      <c r="B657" s="47">
        <v>2021</v>
      </c>
      <c r="C657" s="49">
        <v>44414</v>
      </c>
      <c r="D657" s="47" t="s">
        <v>654</v>
      </c>
      <c r="E657" s="47" t="s">
        <v>864</v>
      </c>
      <c r="F657" s="47">
        <v>6</v>
      </c>
      <c r="G657" s="47" t="s">
        <v>54</v>
      </c>
      <c r="H657" s="47" t="s">
        <v>44</v>
      </c>
      <c r="I657" s="47">
        <f>(C657-VLOOKUP(G657,Riders!$A$2:$C$2000,2,FALSE))/365</f>
        <v>24.12054794520548</v>
      </c>
      <c r="J657" s="47">
        <v>20</v>
      </c>
      <c r="K657" s="47">
        <v>2</v>
      </c>
      <c r="L657" s="47">
        <v>10.976999999999999</v>
      </c>
      <c r="M657" s="59">
        <f>IF(OR(L657="",L657="REL"),"",3.6*200/L657)</f>
        <v>65.591691719048924</v>
      </c>
      <c r="N657" s="47"/>
      <c r="O657" s="47"/>
      <c r="P657" s="59" t="str">
        <f>IF(OR(O657="",O657="REL"),"",3.6*200/O657)</f>
        <v/>
      </c>
      <c r="Q657" s="47"/>
      <c r="R657" s="47"/>
      <c r="S657" s="59" t="str">
        <f>IF(OR(R657="",R657="REL"),"",3.6*200/R657)</f>
        <v/>
      </c>
    </row>
    <row r="658" spans="1:19" x14ac:dyDescent="0.3">
      <c r="A658" s="47" t="s">
        <v>862</v>
      </c>
      <c r="B658" s="47">
        <v>2021</v>
      </c>
      <c r="C658" s="49">
        <v>44414</v>
      </c>
      <c r="D658" s="47" t="s">
        <v>654</v>
      </c>
      <c r="E658" s="47" t="s">
        <v>864</v>
      </c>
      <c r="F658" s="47">
        <v>7</v>
      </c>
      <c r="G658" s="47" t="s">
        <v>77</v>
      </c>
      <c r="H658" s="47" t="s">
        <v>19</v>
      </c>
      <c r="I658" s="47">
        <f>(C658-VLOOKUP(G658,Riders!$A$2:$C$2000,2,FALSE))/365</f>
        <v>30.241095890410961</v>
      </c>
      <c r="J658" s="47">
        <v>7</v>
      </c>
      <c r="K658" s="47">
        <v>1</v>
      </c>
      <c r="L658" s="47">
        <v>10.978999999999999</v>
      </c>
      <c r="M658" s="59">
        <f>IF(OR(L658="",L658="REL"),"",3.6*200/L658)</f>
        <v>65.57974314600601</v>
      </c>
      <c r="N658" s="47"/>
      <c r="O658" s="47"/>
      <c r="P658" s="59" t="str">
        <f>IF(OR(O658="",O658="REL"),"",3.6*200/O658)</f>
        <v/>
      </c>
      <c r="Q658" s="47"/>
      <c r="R658" s="47"/>
      <c r="S658" s="59" t="str">
        <f>IF(OR(R658="",R658="REL"),"",3.6*200/R658)</f>
        <v/>
      </c>
    </row>
    <row r="659" spans="1:19" x14ac:dyDescent="0.3">
      <c r="A659" s="47" t="s">
        <v>862</v>
      </c>
      <c r="B659" s="47">
        <v>2021</v>
      </c>
      <c r="C659" s="49">
        <v>44414</v>
      </c>
      <c r="D659" s="47" t="s">
        <v>654</v>
      </c>
      <c r="E659" s="47" t="s">
        <v>864</v>
      </c>
      <c r="F659" s="47">
        <v>7</v>
      </c>
      <c r="G659" s="47" t="s">
        <v>94</v>
      </c>
      <c r="H659" s="47" t="s">
        <v>38</v>
      </c>
      <c r="I659" s="47">
        <f>(C659-VLOOKUP(G659,Riders!$A$2:$C$2000,2,FALSE))/365</f>
        <v>23.772602739726029</v>
      </c>
      <c r="J659" s="47">
        <v>15</v>
      </c>
      <c r="K659" s="47">
        <v>2</v>
      </c>
      <c r="L659" s="47">
        <v>11.130999999999998</v>
      </c>
      <c r="M659" s="59">
        <f>IF(OR(L659="",L659="REL"),"",3.6*200/L659)</f>
        <v>64.684215254694109</v>
      </c>
      <c r="N659" s="47"/>
      <c r="O659" s="47"/>
      <c r="P659" s="59" t="str">
        <f>IF(OR(O659="",O659="REL"),"",3.6*200/O659)</f>
        <v/>
      </c>
      <c r="Q659" s="47"/>
      <c r="R659" s="47"/>
      <c r="S659" s="59" t="str">
        <f>IF(OR(R659="",R659="REL"),"",3.6*200/R659)</f>
        <v/>
      </c>
    </row>
    <row r="660" spans="1:19" x14ac:dyDescent="0.3">
      <c r="A660" s="30" t="s">
        <v>862</v>
      </c>
      <c r="B660" s="30">
        <v>2021</v>
      </c>
      <c r="C660" s="132">
        <v>44414</v>
      </c>
      <c r="D660" s="30" t="s">
        <v>654</v>
      </c>
      <c r="E660" s="30" t="s">
        <v>864</v>
      </c>
      <c r="F660" s="30">
        <v>8</v>
      </c>
      <c r="G660" s="30" t="s">
        <v>133</v>
      </c>
      <c r="H660" s="30" t="s">
        <v>25</v>
      </c>
      <c r="I660" s="30">
        <f>(C660-VLOOKUP(G660,Riders!$A$2:$C$2000,2,FALSE))/365</f>
        <v>28.534246575342465</v>
      </c>
      <c r="J660" s="30">
        <v>6</v>
      </c>
      <c r="K660" s="30">
        <v>1</v>
      </c>
      <c r="L660" s="30">
        <v>11.134</v>
      </c>
      <c r="M660" s="59">
        <f>IF(OR(L660="",L660="REL"),"",3.6*200/L660)</f>
        <v>64.666786419974855</v>
      </c>
      <c r="N660" s="30"/>
      <c r="O660" s="30"/>
      <c r="P660" s="59" t="str">
        <f>IF(OR(O660="",O660="REL"),"",3.6*200/O660)</f>
        <v/>
      </c>
      <c r="Q660" s="30"/>
      <c r="R660" s="30"/>
      <c r="S660" s="59" t="str">
        <f>IF(OR(R660="",R660="REL"),"",3.6*200/R660)</f>
        <v/>
      </c>
    </row>
    <row r="661" spans="1:19" x14ac:dyDescent="0.3">
      <c r="A661" s="30" t="s">
        <v>862</v>
      </c>
      <c r="B661" s="30">
        <v>2021</v>
      </c>
      <c r="C661" s="132">
        <v>44414</v>
      </c>
      <c r="D661" s="30" t="s">
        <v>654</v>
      </c>
      <c r="E661" s="30" t="s">
        <v>864</v>
      </c>
      <c r="F661" s="30">
        <v>8</v>
      </c>
      <c r="G661" s="30" t="s">
        <v>96</v>
      </c>
      <c r="H661" s="30" t="s">
        <v>40</v>
      </c>
      <c r="I661" s="30">
        <f>(C661-VLOOKUP(G661,Riders!$A$2:$C$2000,2,FALSE))/365</f>
        <v>27.567123287671233</v>
      </c>
      <c r="J661" s="30">
        <v>14</v>
      </c>
      <c r="K661" s="30">
        <v>2</v>
      </c>
      <c r="L661" s="30">
        <v>11.746</v>
      </c>
      <c r="M661" s="59">
        <f>IF(OR(L661="",L661="REL"),"",3.6*200/L661)</f>
        <v>61.297462966116122</v>
      </c>
      <c r="N661" s="30"/>
      <c r="O661" s="30"/>
      <c r="P661" s="59" t="str">
        <f>IF(OR(O661="",O661="REL"),"",3.6*200/O661)</f>
        <v/>
      </c>
      <c r="Q661" s="30"/>
      <c r="R661" s="30"/>
      <c r="S661" s="59" t="str">
        <f>IF(OR(R661="",R661="REL"),"",3.6*200/R661)</f>
        <v/>
      </c>
    </row>
    <row r="662" spans="1:19" x14ac:dyDescent="0.3">
      <c r="A662" s="30" t="s">
        <v>862</v>
      </c>
      <c r="B662" s="30">
        <v>2021</v>
      </c>
      <c r="C662" s="132">
        <v>44414</v>
      </c>
      <c r="D662" s="30" t="s">
        <v>654</v>
      </c>
      <c r="E662" s="30" t="s">
        <v>864</v>
      </c>
      <c r="F662" s="30">
        <v>9</v>
      </c>
      <c r="G662" s="30" t="s">
        <v>79</v>
      </c>
      <c r="H662" s="30" t="s">
        <v>65</v>
      </c>
      <c r="I662" s="30">
        <f>(C662-VLOOKUP(G662,Riders!$A$2:$C$2000,2,FALSE))/365</f>
        <v>34.260273972602739</v>
      </c>
      <c r="J662" s="30">
        <v>3</v>
      </c>
      <c r="K662" s="30">
        <v>1</v>
      </c>
      <c r="L662" s="30">
        <v>11.196</v>
      </c>
      <c r="M662" s="59">
        <f>IF(OR(L662="",L662="REL"),"",3.6*200/L662)</f>
        <v>64.308681672025727</v>
      </c>
      <c r="N662" s="30"/>
      <c r="O662" s="30"/>
      <c r="P662" s="59" t="str">
        <f>IF(OR(O662="",O662="REL"),"",3.6*200/O662)</f>
        <v/>
      </c>
      <c r="Q662" s="30"/>
      <c r="R662" s="30"/>
      <c r="S662" s="59" t="str">
        <f>IF(OR(R662="",R662="REL"),"",3.6*200/R662)</f>
        <v/>
      </c>
    </row>
    <row r="663" spans="1:19" x14ac:dyDescent="0.3">
      <c r="A663" s="30" t="s">
        <v>862</v>
      </c>
      <c r="B663" s="30">
        <v>2021</v>
      </c>
      <c r="C663" s="132">
        <v>44414</v>
      </c>
      <c r="D663" s="30" t="s">
        <v>654</v>
      </c>
      <c r="E663" s="30" t="s">
        <v>864</v>
      </c>
      <c r="F663" s="30">
        <v>9</v>
      </c>
      <c r="G663" s="30" t="s">
        <v>655</v>
      </c>
      <c r="H663" s="30" t="s">
        <v>120</v>
      </c>
      <c r="I663" s="30">
        <f>(C663-VLOOKUP(G663,Riders!$A$2:$C$2000,2,FALSE))/365</f>
        <v>38.673972602739724</v>
      </c>
      <c r="J663" s="30">
        <v>19</v>
      </c>
      <c r="K663" s="30">
        <v>2</v>
      </c>
      <c r="L663" s="30">
        <v>11.298</v>
      </c>
      <c r="M663" s="59">
        <f>IF(OR(L663="",L663="REL"),"",3.6*200/L663)</f>
        <v>63.728093467870423</v>
      </c>
      <c r="N663" s="30"/>
      <c r="O663" s="30"/>
      <c r="P663" s="59" t="str">
        <f>IF(OR(O663="",O663="REL"),"",3.6*200/O663)</f>
        <v/>
      </c>
      <c r="Q663" s="30"/>
      <c r="R663" s="30"/>
      <c r="S663" s="59" t="str">
        <f>IF(OR(R663="",R663="REL"),"",3.6*200/R663)</f>
        <v/>
      </c>
    </row>
    <row r="664" spans="1:19" x14ac:dyDescent="0.3">
      <c r="A664" s="30" t="s">
        <v>862</v>
      </c>
      <c r="B664" s="30">
        <v>2021</v>
      </c>
      <c r="C664" s="132">
        <v>44414</v>
      </c>
      <c r="D664" s="30" t="s">
        <v>654</v>
      </c>
      <c r="E664" s="30" t="s">
        <v>864</v>
      </c>
      <c r="F664" s="30">
        <v>10</v>
      </c>
      <c r="G664" s="30" t="s">
        <v>134</v>
      </c>
      <c r="H664" s="30" t="s">
        <v>38</v>
      </c>
      <c r="I664" s="30">
        <f>(C664-VLOOKUP(G664,Riders!$A$2:$C$2000,2,FALSE))/365</f>
        <v>30.528767123287672</v>
      </c>
      <c r="J664" s="30">
        <v>10</v>
      </c>
      <c r="K664" s="30">
        <v>1</v>
      </c>
      <c r="L664" s="30">
        <v>10.744</v>
      </c>
      <c r="M664" s="59">
        <f>IF(OR(L664="",L664="REL"),"",3.6*200/L664)</f>
        <v>67.014147431124343</v>
      </c>
      <c r="N664" s="30"/>
      <c r="O664" s="30"/>
      <c r="P664" s="59" t="str">
        <f>IF(OR(O664="",O664="REL"),"",3.6*200/O664)</f>
        <v/>
      </c>
      <c r="Q664" s="30"/>
      <c r="R664" s="30"/>
      <c r="S664" s="59" t="str">
        <f>IF(OR(R664="",R664="REL"),"",3.6*200/R664)</f>
        <v/>
      </c>
    </row>
    <row r="665" spans="1:19" x14ac:dyDescent="0.3">
      <c r="A665" s="30" t="s">
        <v>862</v>
      </c>
      <c r="B665" s="30">
        <v>2021</v>
      </c>
      <c r="C665" s="132">
        <v>44414</v>
      </c>
      <c r="D665" s="30" t="s">
        <v>654</v>
      </c>
      <c r="E665" s="30" t="s">
        <v>864</v>
      </c>
      <c r="F665" s="30">
        <v>10</v>
      </c>
      <c r="G665" s="30" t="s">
        <v>43</v>
      </c>
      <c r="H665" s="30" t="s">
        <v>44</v>
      </c>
      <c r="I665" s="30">
        <f>(C665-VLOOKUP(G665,Riders!$A$2:$C$2000,2,FALSE))/365</f>
        <v>28.715068493150685</v>
      </c>
      <c r="J665" s="30">
        <v>18</v>
      </c>
      <c r="K665" s="30">
        <v>2</v>
      </c>
      <c r="L665" s="30">
        <v>10.831</v>
      </c>
      <c r="M665" s="59">
        <f>IF(OR(L665="",L665="REL"),"",3.6*200/L665)</f>
        <v>66.475856338288253</v>
      </c>
      <c r="N665" s="30"/>
      <c r="O665" s="30"/>
      <c r="P665" s="59" t="str">
        <f>IF(OR(O665="",O665="REL"),"",3.6*200/O665)</f>
        <v/>
      </c>
      <c r="Q665" s="30"/>
      <c r="R665" s="30"/>
      <c r="S665" s="59" t="str">
        <f>IF(OR(R665="",R665="REL"),"",3.6*200/R665)</f>
        <v/>
      </c>
    </row>
    <row r="666" spans="1:19" x14ac:dyDescent="0.3">
      <c r="A666" s="30" t="s">
        <v>862</v>
      </c>
      <c r="B666" s="30">
        <v>2021</v>
      </c>
      <c r="C666" s="132">
        <v>44414</v>
      </c>
      <c r="D666" s="30" t="s">
        <v>654</v>
      </c>
      <c r="E666" s="30" t="s">
        <v>864</v>
      </c>
      <c r="F666" s="30">
        <v>11</v>
      </c>
      <c r="G666" s="30" t="s">
        <v>28</v>
      </c>
      <c r="H666" s="30" t="s">
        <v>29</v>
      </c>
      <c r="I666" s="30">
        <f>(C666-VLOOKUP(G666,Riders!$A$2:$C$2000,2,FALSE))/365</f>
        <v>21.613698630136987</v>
      </c>
      <c r="J666" s="30">
        <v>11</v>
      </c>
      <c r="K666" s="30">
        <v>1</v>
      </c>
      <c r="L666" s="30">
        <v>10.996</v>
      </c>
      <c r="M666" s="59">
        <f>IF(OR(L666="",L666="REL"),"",3.6*200/L666)</f>
        <v>65.478355765732985</v>
      </c>
      <c r="N666" s="30"/>
      <c r="O666" s="30"/>
      <c r="P666" s="59" t="str">
        <f>IF(OR(O666="",O666="REL"),"",3.6*200/O666)</f>
        <v/>
      </c>
      <c r="Q666" s="30"/>
      <c r="R666" s="30"/>
      <c r="S666" s="59" t="str">
        <f>IF(OR(R666="",R666="REL"),"",3.6*200/R666)</f>
        <v/>
      </c>
    </row>
    <row r="667" spans="1:19" x14ac:dyDescent="0.3">
      <c r="A667" s="30" t="s">
        <v>862</v>
      </c>
      <c r="B667" s="30">
        <v>2021</v>
      </c>
      <c r="C667" s="132">
        <v>44414</v>
      </c>
      <c r="D667" s="30" t="s">
        <v>654</v>
      </c>
      <c r="E667" s="30" t="s">
        <v>864</v>
      </c>
      <c r="F667" s="30">
        <v>11</v>
      </c>
      <c r="G667" s="30" t="s">
        <v>136</v>
      </c>
      <c r="H667" s="30" t="s">
        <v>36</v>
      </c>
      <c r="I667" s="30">
        <f>(C667-VLOOKUP(G667,Riders!$A$2:$C$2000,2,FALSE))/365</f>
        <v>33.56712328767123</v>
      </c>
      <c r="J667" s="30">
        <v>13</v>
      </c>
      <c r="K667" s="30">
        <v>2</v>
      </c>
      <c r="L667" s="30">
        <v>11.251000000000001</v>
      </c>
      <c r="M667" s="59">
        <f>IF(OR(L667="",L667="REL"),"",3.6*200/L667)</f>
        <v>63.994311616745172</v>
      </c>
      <c r="N667" s="30"/>
      <c r="O667" s="30"/>
      <c r="P667" s="59" t="str">
        <f>IF(OR(O667="",O667="REL"),"",3.6*200/O667)</f>
        <v/>
      </c>
      <c r="Q667" s="30"/>
      <c r="R667" s="30"/>
      <c r="S667" s="59" t="str">
        <f>IF(OR(R667="",R667="REL"),"",3.6*200/R667)</f>
        <v/>
      </c>
    </row>
    <row r="668" spans="1:19" x14ac:dyDescent="0.3">
      <c r="A668" s="30" t="s">
        <v>862</v>
      </c>
      <c r="B668" s="30">
        <v>2021</v>
      </c>
      <c r="C668" s="132">
        <v>44414</v>
      </c>
      <c r="D668" s="30" t="s">
        <v>654</v>
      </c>
      <c r="E668" s="30" t="s">
        <v>864</v>
      </c>
      <c r="F668" s="30">
        <v>12</v>
      </c>
      <c r="G668" s="30" t="s">
        <v>109</v>
      </c>
      <c r="H668" s="30" t="s">
        <v>863</v>
      </c>
      <c r="I668" s="30">
        <f>(C668-VLOOKUP(G668,Riders!$A$2:$C$2000,2,FALSE))/365</f>
        <v>28.517808219178082</v>
      </c>
      <c r="J668" s="30">
        <v>12</v>
      </c>
      <c r="K668" s="30">
        <v>1</v>
      </c>
      <c r="L668" s="30">
        <v>11.34</v>
      </c>
      <c r="M668" s="59">
        <f>IF(OR(L668="",L668="REL"),"",3.6*200/L668)</f>
        <v>63.492063492063494</v>
      </c>
      <c r="N668" s="30"/>
      <c r="O668" s="30"/>
      <c r="P668" s="59" t="str">
        <f>IF(OR(O668="",O668="REL"),"",3.6*200/O668)</f>
        <v/>
      </c>
      <c r="Q668" s="30"/>
      <c r="R668" s="30"/>
      <c r="S668" s="59" t="str">
        <f>IF(OR(R668="",R668="REL"),"",3.6*200/R668)</f>
        <v/>
      </c>
    </row>
    <row r="669" spans="1:19" x14ac:dyDescent="0.3">
      <c r="A669" s="30" t="s">
        <v>862</v>
      </c>
      <c r="B669" s="30">
        <v>2021</v>
      </c>
      <c r="C669" s="132">
        <v>44414</v>
      </c>
      <c r="D669" s="30" t="s">
        <v>654</v>
      </c>
      <c r="E669" s="30" t="s">
        <v>864</v>
      </c>
      <c r="F669" s="30">
        <v>12</v>
      </c>
      <c r="G669" s="30" t="s">
        <v>111</v>
      </c>
      <c r="H669" s="30" t="s">
        <v>863</v>
      </c>
      <c r="I669" s="30">
        <f>(C669-VLOOKUP(G669,Riders!$A$2:$C$2000,2,FALSE))/365</f>
        <v>26.797260273972604</v>
      </c>
      <c r="J669" s="30">
        <v>17</v>
      </c>
      <c r="K669" s="30">
        <v>2</v>
      </c>
      <c r="L669" s="30">
        <v>11.395999999999999</v>
      </c>
      <c r="M669" s="59">
        <f>IF(OR(L669="",L669="REL"),"",3.6*200/L669)</f>
        <v>63.180063180063186</v>
      </c>
      <c r="N669" s="30"/>
      <c r="O669" s="30"/>
      <c r="P669" s="59" t="str">
        <f>IF(OR(O669="",O669="REL"),"",3.6*200/O669)</f>
        <v/>
      </c>
      <c r="Q669" s="30"/>
      <c r="R669" s="30"/>
      <c r="S669" s="59" t="str">
        <f>IF(OR(R669="",R669="REL"),"",3.6*200/R669)</f>
        <v/>
      </c>
    </row>
    <row r="670" spans="1:19" x14ac:dyDescent="0.3">
      <c r="A670" s="30" t="s">
        <v>862</v>
      </c>
      <c r="B670" s="30">
        <v>2021</v>
      </c>
      <c r="C670" s="132">
        <v>44414</v>
      </c>
      <c r="D670" s="30" t="s">
        <v>654</v>
      </c>
      <c r="E670" s="30" t="s">
        <v>865</v>
      </c>
      <c r="F670" s="30">
        <v>1</v>
      </c>
      <c r="G670" s="30" t="s">
        <v>96</v>
      </c>
      <c r="H670" s="30" t="s">
        <v>40</v>
      </c>
      <c r="I670" s="30">
        <f>(C670-VLOOKUP(G670,Riders!$A$2:$C$2000,2,FALSE))/365</f>
        <v>27.567123287671233</v>
      </c>
      <c r="J670" s="30">
        <v>14</v>
      </c>
      <c r="K670" s="30">
        <v>1</v>
      </c>
      <c r="L670" s="30">
        <v>11.335000000000001</v>
      </c>
      <c r="M670" s="59">
        <f>IF(OR(L670="",L670="REL"),"",3.6*200/L670)</f>
        <v>63.520070577856195</v>
      </c>
      <c r="N670" s="30"/>
      <c r="O670" s="30"/>
      <c r="P670" s="59" t="str">
        <f>IF(OR(O670="",O670="REL"),"",3.6*200/O670)</f>
        <v/>
      </c>
      <c r="Q670" s="30"/>
      <c r="R670" s="30"/>
      <c r="S670" s="59" t="str">
        <f>IF(OR(R670="",R670="REL"),"",3.6*200/R670)</f>
        <v/>
      </c>
    </row>
    <row r="671" spans="1:19" x14ac:dyDescent="0.3">
      <c r="A671" s="30" t="s">
        <v>862</v>
      </c>
      <c r="B671" s="30">
        <v>2021</v>
      </c>
      <c r="C671" s="132">
        <v>44414</v>
      </c>
      <c r="D671" s="30" t="s">
        <v>654</v>
      </c>
      <c r="E671" s="30" t="s">
        <v>865</v>
      </c>
      <c r="F671" s="30">
        <v>1</v>
      </c>
      <c r="G671" s="30" t="s">
        <v>655</v>
      </c>
      <c r="H671" s="30" t="s">
        <v>120</v>
      </c>
      <c r="I671" s="30">
        <f>(C671-VLOOKUP(G671,Riders!$A$2:$C$2000,2,FALSE))/365</f>
        <v>38.673972602739724</v>
      </c>
      <c r="J671" s="30">
        <v>19</v>
      </c>
      <c r="K671" s="30">
        <v>2</v>
      </c>
      <c r="L671" s="30">
        <v>11.387</v>
      </c>
      <c r="M671" s="59">
        <f>IF(OR(L671="",L671="REL"),"",3.6*200/L671)</f>
        <v>63.229999121805562</v>
      </c>
      <c r="N671" s="30"/>
      <c r="O671" s="30"/>
      <c r="P671" s="59" t="str">
        <f>IF(OR(O671="",O671="REL"),"",3.6*200/O671)</f>
        <v/>
      </c>
      <c r="Q671" s="30"/>
      <c r="R671" s="30"/>
      <c r="S671" s="59" t="str">
        <f>IF(OR(R671="",R671="REL"),"",3.6*200/R671)</f>
        <v/>
      </c>
    </row>
    <row r="672" spans="1:19" x14ac:dyDescent="0.3">
      <c r="A672" s="30" t="s">
        <v>862</v>
      </c>
      <c r="B672" s="30">
        <v>2021</v>
      </c>
      <c r="C672" s="132">
        <v>44414</v>
      </c>
      <c r="D672" s="30" t="s">
        <v>654</v>
      </c>
      <c r="E672" s="30" t="s">
        <v>865</v>
      </c>
      <c r="F672" s="30">
        <v>1</v>
      </c>
      <c r="G672" s="30" t="s">
        <v>121</v>
      </c>
      <c r="H672" s="30" t="s">
        <v>120</v>
      </c>
      <c r="I672" s="30">
        <f>(C672-VLOOKUP(G672,Riders!$A$2:$C$2000,2,FALSE))/365</f>
        <v>25.424657534246574</v>
      </c>
      <c r="J672" s="30">
        <v>24</v>
      </c>
      <c r="K672" s="30">
        <v>3</v>
      </c>
      <c r="L672" s="30">
        <v>11.600000000000001</v>
      </c>
      <c r="M672" s="59">
        <f>IF(OR(L672="",L672="REL"),"",3.6*200/L672)</f>
        <v>62.068965517241374</v>
      </c>
      <c r="N672" s="30"/>
      <c r="O672" s="30"/>
      <c r="P672" s="59" t="str">
        <f>IF(OR(O672="",O672="REL"),"",3.6*200/O672)</f>
        <v/>
      </c>
      <c r="Q672" s="30"/>
      <c r="R672" s="30"/>
      <c r="S672" s="59" t="str">
        <f>IF(OR(R672="",R672="REL"),"",3.6*200/R672)</f>
        <v/>
      </c>
    </row>
    <row r="673" spans="1:19" x14ac:dyDescent="0.3">
      <c r="A673" s="30" t="s">
        <v>862</v>
      </c>
      <c r="B673" s="30">
        <v>2021</v>
      </c>
      <c r="C673" s="132">
        <v>44414</v>
      </c>
      <c r="D673" s="30" t="s">
        <v>654</v>
      </c>
      <c r="E673" s="30" t="s">
        <v>865</v>
      </c>
      <c r="F673" s="30">
        <v>2</v>
      </c>
      <c r="G673" s="30" t="s">
        <v>94</v>
      </c>
      <c r="H673" s="30" t="s">
        <v>38</v>
      </c>
      <c r="I673" s="30">
        <f>(C673-VLOOKUP(G673,Riders!$A$2:$C$2000,2,FALSE))/365</f>
        <v>23.772602739726029</v>
      </c>
      <c r="J673" s="30">
        <v>15</v>
      </c>
      <c r="K673" s="30">
        <v>1</v>
      </c>
      <c r="L673" s="30">
        <v>10.913</v>
      </c>
      <c r="M673" s="59">
        <f>IF(OR(L673="",L673="REL"),"",3.6*200/L673)</f>
        <v>65.976358471547698</v>
      </c>
      <c r="N673" s="30"/>
      <c r="O673" s="30"/>
      <c r="P673" s="59" t="str">
        <f>IF(OR(O673="",O673="REL"),"",3.6*200/O673)</f>
        <v/>
      </c>
      <c r="Q673" s="30"/>
      <c r="R673" s="30"/>
      <c r="S673" s="59" t="str">
        <f>IF(OR(R673="",R673="REL"),"",3.6*200/R673)</f>
        <v/>
      </c>
    </row>
    <row r="674" spans="1:19" x14ac:dyDescent="0.3">
      <c r="A674" s="30" t="s">
        <v>862</v>
      </c>
      <c r="B674" s="30">
        <v>2021</v>
      </c>
      <c r="C674" s="132">
        <v>44414</v>
      </c>
      <c r="D674" s="30" t="s">
        <v>654</v>
      </c>
      <c r="E674" s="30" t="s">
        <v>865</v>
      </c>
      <c r="F674" s="30">
        <v>2</v>
      </c>
      <c r="G674" s="30" t="s">
        <v>43</v>
      </c>
      <c r="H674" s="30" t="s">
        <v>44</v>
      </c>
      <c r="I674" s="30">
        <f>(C674-VLOOKUP(G674,Riders!$A$2:$C$2000,2,FALSE))/365</f>
        <v>28.715068493150685</v>
      </c>
      <c r="J674" s="30">
        <v>18</v>
      </c>
      <c r="K674" s="30">
        <v>2</v>
      </c>
      <c r="L674" s="30">
        <v>10.94</v>
      </c>
      <c r="M674" s="59">
        <f>IF(OR(L674="",L674="REL"),"",3.6*200/L674)</f>
        <v>65.813528336380259</v>
      </c>
      <c r="N674" s="30"/>
      <c r="O674" s="30"/>
      <c r="P674" s="59" t="str">
        <f>IF(OR(O674="",O674="REL"),"",3.6*200/O674)</f>
        <v/>
      </c>
      <c r="Q674" s="30"/>
      <c r="R674" s="30"/>
      <c r="S674" s="59" t="str">
        <f>IF(OR(R674="",R674="REL"),"",3.6*200/R674)</f>
        <v/>
      </c>
    </row>
    <row r="675" spans="1:19" x14ac:dyDescent="0.3">
      <c r="A675" s="30" t="s">
        <v>862</v>
      </c>
      <c r="B675" s="30">
        <v>2021</v>
      </c>
      <c r="C675" s="132">
        <v>44414</v>
      </c>
      <c r="D675" s="30" t="s">
        <v>654</v>
      </c>
      <c r="E675" s="30" t="s">
        <v>865</v>
      </c>
      <c r="F675" s="30">
        <v>2</v>
      </c>
      <c r="G675" s="30" t="s">
        <v>147</v>
      </c>
      <c r="H675" s="30" t="s">
        <v>31</v>
      </c>
      <c r="I675" s="30">
        <f>(C675-VLOOKUP(G675,Riders!$A$2:$C$2000,2,FALSE))/365</f>
        <v>33.079452054794523</v>
      </c>
      <c r="J675" s="30">
        <v>23</v>
      </c>
      <c r="K675" s="30">
        <v>3</v>
      </c>
      <c r="L675" s="30">
        <v>11.515000000000001</v>
      </c>
      <c r="M675" s="59">
        <f>IF(OR(L675="",L675="REL"),"",3.6*200/L675)</f>
        <v>62.527138514980457</v>
      </c>
      <c r="N675" s="30"/>
      <c r="O675" s="30"/>
      <c r="P675" s="59" t="str">
        <f>IF(OR(O675="",O675="REL"),"",3.6*200/O675)</f>
        <v/>
      </c>
      <c r="Q675" s="30"/>
      <c r="R675" s="30"/>
      <c r="S675" s="59" t="str">
        <f>IF(OR(R675="",R675="REL"),"",3.6*200/R675)</f>
        <v/>
      </c>
    </row>
    <row r="676" spans="1:19" x14ac:dyDescent="0.3">
      <c r="A676" s="30" t="s">
        <v>862</v>
      </c>
      <c r="B676" s="30">
        <v>2021</v>
      </c>
      <c r="C676" s="132">
        <v>44414</v>
      </c>
      <c r="D676" s="30" t="s">
        <v>654</v>
      </c>
      <c r="E676" s="30" t="s">
        <v>865</v>
      </c>
      <c r="F676" s="30">
        <v>3</v>
      </c>
      <c r="G676" s="30" t="s">
        <v>136</v>
      </c>
      <c r="H676" s="30" t="s">
        <v>36</v>
      </c>
      <c r="I676" s="30">
        <f>(C676-VLOOKUP(G676,Riders!$A$2:$C$2000,2,FALSE))/365</f>
        <v>33.56712328767123</v>
      </c>
      <c r="J676" s="30">
        <v>13</v>
      </c>
      <c r="K676" s="30">
        <v>1</v>
      </c>
      <c r="L676" s="30">
        <v>11.194000000000001</v>
      </c>
      <c r="M676" s="59">
        <f>IF(OR(L676="",L676="REL"),"",3.6*200/L676)</f>
        <v>64.320171520457379</v>
      </c>
      <c r="N676" s="30"/>
      <c r="O676" s="30"/>
      <c r="P676" s="59" t="str">
        <f>IF(OR(O676="",O676="REL"),"",3.6*200/O676)</f>
        <v/>
      </c>
      <c r="Q676" s="30"/>
      <c r="R676" s="30"/>
      <c r="S676" s="59" t="str">
        <f>IF(OR(R676="",R676="REL"),"",3.6*200/R676)</f>
        <v/>
      </c>
    </row>
    <row r="677" spans="1:19" x14ac:dyDescent="0.3">
      <c r="A677" s="30" t="s">
        <v>862</v>
      </c>
      <c r="B677" s="30">
        <v>2021</v>
      </c>
      <c r="C677" s="132">
        <v>44414</v>
      </c>
      <c r="D677" s="30" t="s">
        <v>654</v>
      </c>
      <c r="E677" s="30" t="s">
        <v>865</v>
      </c>
      <c r="F677" s="30">
        <v>3</v>
      </c>
      <c r="G677" s="30" t="s">
        <v>54</v>
      </c>
      <c r="H677" s="30" t="s">
        <v>44</v>
      </c>
      <c r="I677" s="30">
        <f>(C677-VLOOKUP(G677,Riders!$A$2:$C$2000,2,FALSE))/365</f>
        <v>24.12054794520548</v>
      </c>
      <c r="J677" s="30">
        <v>20</v>
      </c>
      <c r="K677" s="30">
        <v>2</v>
      </c>
      <c r="L677" s="30">
        <v>11.235000000000001</v>
      </c>
      <c r="M677" s="59">
        <f>IF(OR(L677="",L677="REL"),"",3.6*200/L677)</f>
        <v>64.085447263017343</v>
      </c>
      <c r="N677" s="30"/>
      <c r="O677" s="30"/>
      <c r="P677" s="59" t="str">
        <f>IF(OR(O677="",O677="REL"),"",3.6*200/O677)</f>
        <v/>
      </c>
      <c r="Q677" s="30"/>
      <c r="R677" s="30"/>
      <c r="S677" s="59" t="str">
        <f>IF(OR(R677="",R677="REL"),"",3.6*200/R677)</f>
        <v/>
      </c>
    </row>
    <row r="678" spans="1:19" x14ac:dyDescent="0.3">
      <c r="A678" s="30" t="s">
        <v>862</v>
      </c>
      <c r="B678" s="30">
        <v>2021</v>
      </c>
      <c r="C678" s="132">
        <v>44414</v>
      </c>
      <c r="D678" s="30" t="s">
        <v>654</v>
      </c>
      <c r="E678" s="30" t="s">
        <v>865</v>
      </c>
      <c r="F678" s="30">
        <v>3</v>
      </c>
      <c r="G678" s="30" t="s">
        <v>141</v>
      </c>
      <c r="H678" s="30" t="s">
        <v>142</v>
      </c>
      <c r="I678" s="30">
        <f>(C678-VLOOKUP(G678,Riders!$A$2:$C$2000,2,FALSE))/365</f>
        <v>33.695890410958903</v>
      </c>
      <c r="J678" s="30">
        <v>22</v>
      </c>
      <c r="K678" s="30">
        <v>3</v>
      </c>
      <c r="L678" s="30">
        <v>11.548</v>
      </c>
      <c r="M678" s="59">
        <f>IF(OR(L678="",L678="REL"),"",3.6*200/L678)</f>
        <v>62.348458607551088</v>
      </c>
      <c r="N678" s="30"/>
      <c r="O678" s="30"/>
      <c r="P678" s="59" t="str">
        <f>IF(OR(O678="",O678="REL"),"",3.6*200/O678)</f>
        <v/>
      </c>
      <c r="Q678" s="30"/>
      <c r="R678" s="30"/>
      <c r="S678" s="59" t="str">
        <f>IF(OR(R678="",R678="REL"),"",3.6*200/R678)</f>
        <v/>
      </c>
    </row>
    <row r="679" spans="1:19" x14ac:dyDescent="0.3">
      <c r="A679" s="30" t="s">
        <v>862</v>
      </c>
      <c r="B679" s="30">
        <v>2021</v>
      </c>
      <c r="C679" s="132">
        <v>44414</v>
      </c>
      <c r="D679" s="30" t="s">
        <v>654</v>
      </c>
      <c r="E679" s="30" t="s">
        <v>865</v>
      </c>
      <c r="F679" s="30">
        <v>4</v>
      </c>
      <c r="G679" s="30" t="s">
        <v>82</v>
      </c>
      <c r="H679" s="30" t="s">
        <v>67</v>
      </c>
      <c r="I679" s="30">
        <f>(C679-VLOOKUP(G679,Riders!$A$2:$C$2000,2,FALSE))/365</f>
        <v>28.936986301369863</v>
      </c>
      <c r="J679" s="30">
        <v>16</v>
      </c>
      <c r="K679" s="30">
        <v>1</v>
      </c>
      <c r="L679" s="30">
        <v>11.372</v>
      </c>
      <c r="M679" s="59">
        <f>IF(OR(L679="",L679="REL"),"",3.6*200/L679)</f>
        <v>63.313401336616252</v>
      </c>
      <c r="N679" s="30"/>
      <c r="O679" s="30"/>
      <c r="P679" s="59" t="str">
        <f>IF(OR(O679="",O679="REL"),"",3.6*200/O679)</f>
        <v/>
      </c>
      <c r="Q679" s="30"/>
      <c r="R679" s="30"/>
      <c r="S679" s="59" t="str">
        <f>IF(OR(R679="",R679="REL"),"",3.6*200/R679)</f>
        <v/>
      </c>
    </row>
    <row r="680" spans="1:19" x14ac:dyDescent="0.3">
      <c r="A680" s="30" t="s">
        <v>862</v>
      </c>
      <c r="B680" s="30">
        <v>2021</v>
      </c>
      <c r="C680" s="132">
        <v>44414</v>
      </c>
      <c r="D680" s="30" t="s">
        <v>654</v>
      </c>
      <c r="E680" s="30" t="s">
        <v>865</v>
      </c>
      <c r="F680" s="30">
        <v>4</v>
      </c>
      <c r="G680" s="30" t="s">
        <v>174</v>
      </c>
      <c r="H680" s="30" t="s">
        <v>156</v>
      </c>
      <c r="I680" s="30">
        <f>(C680-VLOOKUP(G680,Riders!$A$2:$C$2000,2,FALSE))/365</f>
        <v>29.556164383561644</v>
      </c>
      <c r="J680" s="30">
        <v>21</v>
      </c>
      <c r="K680" s="30">
        <v>2</v>
      </c>
      <c r="L680" s="30">
        <v>11.426</v>
      </c>
      <c r="M680" s="59">
        <f>IF(OR(L680="",L680="REL"),"",3.6*200/L680)</f>
        <v>63.014178190092771</v>
      </c>
      <c r="N680" s="30"/>
      <c r="O680" s="30"/>
      <c r="P680" s="59" t="str">
        <f>IF(OR(O680="",O680="REL"),"",3.6*200/O680)</f>
        <v/>
      </c>
      <c r="Q680" s="30"/>
      <c r="R680" s="30"/>
      <c r="S680" s="59" t="str">
        <f>IF(OR(R680="",R680="REL"),"",3.6*200/R680)</f>
        <v/>
      </c>
    </row>
    <row r="681" spans="1:19" x14ac:dyDescent="0.3">
      <c r="A681" s="30" t="s">
        <v>862</v>
      </c>
      <c r="B681" s="30">
        <v>2021</v>
      </c>
      <c r="C681" s="132">
        <v>44414</v>
      </c>
      <c r="D681" s="30" t="s">
        <v>654</v>
      </c>
      <c r="E681" s="30" t="s">
        <v>865</v>
      </c>
      <c r="F681" s="30">
        <v>4</v>
      </c>
      <c r="G681" s="30" t="s">
        <v>111</v>
      </c>
      <c r="H681" s="30" t="s">
        <v>863</v>
      </c>
      <c r="I681" s="30">
        <f>(C681-VLOOKUP(G681,Riders!$A$2:$C$2000,2,FALSE))/365</f>
        <v>26.797260273972604</v>
      </c>
      <c r="J681" s="30">
        <v>17</v>
      </c>
      <c r="K681" s="30">
        <v>3</v>
      </c>
      <c r="L681" s="30">
        <v>11.429</v>
      </c>
      <c r="M681" s="59">
        <f>IF(OR(L681="",L681="REL"),"",3.6*200/L681)</f>
        <v>62.997637588590429</v>
      </c>
      <c r="N681" s="30"/>
      <c r="O681" s="30"/>
      <c r="P681" s="59" t="str">
        <f>IF(OR(O681="",O681="REL"),"",3.6*200/O681)</f>
        <v/>
      </c>
      <c r="Q681" s="30"/>
      <c r="R681" s="30"/>
      <c r="S681" s="59" t="str">
        <f>IF(OR(R681="",R681="REL"),"",3.6*200/R681)</f>
        <v/>
      </c>
    </row>
    <row r="682" spans="1:19" x14ac:dyDescent="0.3">
      <c r="A682" s="30" t="s">
        <v>862</v>
      </c>
      <c r="B682" s="30">
        <v>2021</v>
      </c>
      <c r="C682" s="132">
        <v>44414</v>
      </c>
      <c r="D682" s="30" t="s">
        <v>654</v>
      </c>
      <c r="E682" s="30" t="s">
        <v>200</v>
      </c>
      <c r="F682" s="30">
        <v>1</v>
      </c>
      <c r="G682" s="30" t="s">
        <v>14</v>
      </c>
      <c r="H682" s="30" t="s">
        <v>15</v>
      </c>
      <c r="I682" s="30">
        <f>(C682-VLOOKUP(G682,Riders!$A$2:$C$2000,2,FALSE))/365</f>
        <v>21.594520547945205</v>
      </c>
      <c r="J682" s="30">
        <v>5</v>
      </c>
      <c r="K682" s="30">
        <v>1</v>
      </c>
      <c r="L682" s="30">
        <v>11.085000000000001</v>
      </c>
      <c r="M682" s="59">
        <f>IF(OR(L682="",L682="REL"),"",3.6*200/L682)</f>
        <v>64.952638700947219</v>
      </c>
      <c r="N682" s="30"/>
      <c r="O682" s="30"/>
      <c r="P682" s="59" t="str">
        <f>IF(OR(O682="",O682="REL"),"",3.6*200/O682)</f>
        <v/>
      </c>
      <c r="Q682" s="30"/>
      <c r="R682" s="30"/>
      <c r="S682" s="59" t="str">
        <f>IF(OR(R682="",R682="REL"),"",3.6*200/R682)</f>
        <v/>
      </c>
    </row>
    <row r="683" spans="1:19" x14ac:dyDescent="0.3">
      <c r="A683" s="30" t="s">
        <v>862</v>
      </c>
      <c r="B683" s="30">
        <v>2021</v>
      </c>
      <c r="C683" s="132">
        <v>44414</v>
      </c>
      <c r="D683" s="30" t="s">
        <v>654</v>
      </c>
      <c r="E683" s="30" t="s">
        <v>200</v>
      </c>
      <c r="F683" s="30">
        <v>1</v>
      </c>
      <c r="G683" s="30" t="s">
        <v>82</v>
      </c>
      <c r="H683" s="30" t="s">
        <v>67</v>
      </c>
      <c r="I683" s="30">
        <f>(C683-VLOOKUP(G683,Riders!$A$2:$C$2000,2,FALSE))/365</f>
        <v>28.936986301369863</v>
      </c>
      <c r="J683" s="30">
        <v>16</v>
      </c>
      <c r="K683" s="30">
        <v>2</v>
      </c>
      <c r="L683" s="30">
        <v>11.476000000000001</v>
      </c>
      <c r="M683" s="59">
        <f>IF(OR(L683="",L683="REL"),"",3.6*200/L683)</f>
        <v>62.739630533286856</v>
      </c>
      <c r="N683" s="30"/>
      <c r="O683" s="30"/>
      <c r="P683" s="59" t="str">
        <f>IF(OR(O683="",O683="REL"),"",3.6*200/O683)</f>
        <v/>
      </c>
      <c r="Q683" s="30"/>
      <c r="R683" s="30"/>
      <c r="S683" s="59" t="str">
        <f>IF(OR(R683="",R683="REL"),"",3.6*200/R683)</f>
        <v/>
      </c>
    </row>
    <row r="684" spans="1:19" x14ac:dyDescent="0.3">
      <c r="A684" s="30" t="s">
        <v>862</v>
      </c>
      <c r="B684" s="30">
        <v>2021</v>
      </c>
      <c r="C684" s="132">
        <v>44414</v>
      </c>
      <c r="D684" s="30" t="s">
        <v>654</v>
      </c>
      <c r="E684" s="30" t="s">
        <v>200</v>
      </c>
      <c r="F684" s="30">
        <v>2</v>
      </c>
      <c r="G684" s="30" t="s">
        <v>33</v>
      </c>
      <c r="H684" s="30" t="s">
        <v>27</v>
      </c>
      <c r="I684" s="30">
        <f>(C684-VLOOKUP(G684,Riders!$A$2:$C$2000,2,FALSE))/365</f>
        <v>27.712328767123289</v>
      </c>
      <c r="J684" s="30">
        <v>1</v>
      </c>
      <c r="K684" s="30">
        <v>1</v>
      </c>
      <c r="L684" s="30">
        <v>11.198</v>
      </c>
      <c r="M684" s="59">
        <f>IF(OR(L684="",L684="REL"),"",3.6*200/L684)</f>
        <v>64.297195927844257</v>
      </c>
      <c r="N684" s="30"/>
      <c r="O684" s="30"/>
      <c r="P684" s="59" t="str">
        <f>IF(OR(O684="",O684="REL"),"",3.6*200/O684)</f>
        <v/>
      </c>
      <c r="Q684" s="30"/>
      <c r="R684" s="30"/>
      <c r="S684" s="59" t="str">
        <f>IF(OR(R684="",R684="REL"),"",3.6*200/R684)</f>
        <v/>
      </c>
    </row>
    <row r="685" spans="1:19" x14ac:dyDescent="0.3">
      <c r="A685" s="47" t="s">
        <v>862</v>
      </c>
      <c r="B685" s="47">
        <v>2021</v>
      </c>
      <c r="C685" s="49">
        <v>44414</v>
      </c>
      <c r="D685" s="47" t="s">
        <v>654</v>
      </c>
      <c r="E685" s="47" t="s">
        <v>200</v>
      </c>
      <c r="F685" s="47">
        <v>2</v>
      </c>
      <c r="G685" s="47" t="s">
        <v>136</v>
      </c>
      <c r="H685" s="47" t="s">
        <v>36</v>
      </c>
      <c r="I685" s="47">
        <f>(C685-VLOOKUP(G685,Riders!$A$2:$C$2000,2,FALSE))/365</f>
        <v>33.56712328767123</v>
      </c>
      <c r="J685" s="47">
        <v>13</v>
      </c>
      <c r="K685" s="47">
        <v>2</v>
      </c>
      <c r="L685" s="47">
        <v>11.333</v>
      </c>
      <c r="M685" s="59">
        <f>IF(OR(L685="",L685="REL"),"",3.6*200/L685)</f>
        <v>63.531280331774461</v>
      </c>
      <c r="N685" s="47"/>
      <c r="O685" s="47"/>
      <c r="P685" s="59" t="str">
        <f>IF(OR(O685="",O685="REL"),"",3.6*200/O685)</f>
        <v/>
      </c>
      <c r="Q685" s="47"/>
      <c r="R685" s="47"/>
      <c r="S685" s="59" t="str">
        <f>IF(OR(R685="",R685="REL"),"",3.6*200/R685)</f>
        <v/>
      </c>
    </row>
    <row r="686" spans="1:19" x14ac:dyDescent="0.3">
      <c r="A686" s="47" t="s">
        <v>862</v>
      </c>
      <c r="B686" s="47">
        <v>2021</v>
      </c>
      <c r="C686" s="49">
        <v>44414</v>
      </c>
      <c r="D686" s="47" t="s">
        <v>654</v>
      </c>
      <c r="E686" s="47" t="s">
        <v>200</v>
      </c>
      <c r="F686" s="47">
        <v>3</v>
      </c>
      <c r="G686" s="47" t="s">
        <v>23</v>
      </c>
      <c r="H686" s="47" t="s">
        <v>15</v>
      </c>
      <c r="I686" s="47">
        <f>(C686-VLOOKUP(G686,Riders!$A$2:$C$2000,2,FALSE))/365</f>
        <v>23.901369863013699</v>
      </c>
      <c r="J686" s="47">
        <v>4</v>
      </c>
      <c r="K686" s="47">
        <v>1</v>
      </c>
      <c r="L686" s="47">
        <v>10.904</v>
      </c>
      <c r="M686" s="59">
        <f>IF(OR(L686="",L686="REL"),"",3.6*200/L686)</f>
        <v>66.030814380044021</v>
      </c>
      <c r="N686" s="47"/>
      <c r="O686" s="47"/>
      <c r="P686" s="59" t="str">
        <f>IF(OR(O686="",O686="REL"),"",3.6*200/O686)</f>
        <v/>
      </c>
      <c r="Q686" s="47"/>
      <c r="R686" s="47"/>
      <c r="S686" s="59" t="str">
        <f>IF(OR(R686="",R686="REL"),"",3.6*200/R686)</f>
        <v/>
      </c>
    </row>
    <row r="687" spans="1:19" x14ac:dyDescent="0.3">
      <c r="A687" s="30" t="s">
        <v>862</v>
      </c>
      <c r="B687" s="30">
        <v>2021</v>
      </c>
      <c r="C687" s="132">
        <v>44414</v>
      </c>
      <c r="D687" s="30" t="s">
        <v>654</v>
      </c>
      <c r="E687" s="30" t="s">
        <v>200</v>
      </c>
      <c r="F687" s="30">
        <v>3</v>
      </c>
      <c r="G687" s="30" t="s">
        <v>94</v>
      </c>
      <c r="H687" s="30" t="s">
        <v>38</v>
      </c>
      <c r="I687" s="30">
        <f>(C687-VLOOKUP(G687,Riders!$A$2:$C$2000,2,FALSE))/365</f>
        <v>23.772602739726029</v>
      </c>
      <c r="J687" s="30">
        <v>15</v>
      </c>
      <c r="K687" s="30">
        <v>2</v>
      </c>
      <c r="L687" s="30">
        <v>11.105</v>
      </c>
      <c r="M687" s="59">
        <f>IF(OR(L687="",L687="REL"),"",3.6*200/L687)</f>
        <v>64.835659612787026</v>
      </c>
      <c r="N687" s="30"/>
      <c r="O687" s="30"/>
      <c r="P687" s="59" t="str">
        <f>IF(OR(O687="",O687="REL"),"",3.6*200/O687)</f>
        <v/>
      </c>
      <c r="Q687" s="30"/>
      <c r="R687" s="30"/>
      <c r="S687" s="59" t="str">
        <f>IF(OR(R687="",R687="REL"),"",3.6*200/R687)</f>
        <v/>
      </c>
    </row>
    <row r="688" spans="1:19" x14ac:dyDescent="0.3">
      <c r="A688" s="47" t="s">
        <v>862</v>
      </c>
      <c r="B688" s="47">
        <v>2021</v>
      </c>
      <c r="C688" s="49">
        <v>44414</v>
      </c>
      <c r="D688" s="47" t="s">
        <v>654</v>
      </c>
      <c r="E688" s="47" t="s">
        <v>200</v>
      </c>
      <c r="F688" s="47">
        <v>4</v>
      </c>
      <c r="G688" s="47" t="s">
        <v>16</v>
      </c>
      <c r="H688" s="47" t="s">
        <v>17</v>
      </c>
      <c r="I688" s="47">
        <f>(C688-VLOOKUP(G688,Riders!$A$2:$C$2000,2,FALSE))/365</f>
        <v>22.293150684931508</v>
      </c>
      <c r="J688" s="47">
        <v>9</v>
      </c>
      <c r="K688" s="47">
        <v>1</v>
      </c>
      <c r="L688" s="47">
        <v>11.292</v>
      </c>
      <c r="M688" s="59">
        <f>IF(OR(L688="",L688="REL"),"",3.6*200/L688)</f>
        <v>63.761955366631241</v>
      </c>
      <c r="N688" s="47"/>
      <c r="O688" s="47"/>
      <c r="P688" s="59" t="str">
        <f>IF(OR(O688="",O688="REL"),"",3.6*200/O688)</f>
        <v/>
      </c>
      <c r="Q688" s="47"/>
      <c r="R688" s="47"/>
      <c r="S688" s="59" t="str">
        <f>IF(OR(R688="",R688="REL"),"",3.6*200/R688)</f>
        <v/>
      </c>
    </row>
    <row r="689" spans="1:19" x14ac:dyDescent="0.3">
      <c r="A689" s="47" t="s">
        <v>862</v>
      </c>
      <c r="B689" s="47">
        <v>2021</v>
      </c>
      <c r="C689" s="49">
        <v>44414</v>
      </c>
      <c r="D689" s="47" t="s">
        <v>654</v>
      </c>
      <c r="E689" s="47" t="s">
        <v>200</v>
      </c>
      <c r="F689" s="47">
        <v>4</v>
      </c>
      <c r="G689" s="47" t="s">
        <v>96</v>
      </c>
      <c r="H689" s="47" t="s">
        <v>40</v>
      </c>
      <c r="I689" s="47">
        <f>(C689-VLOOKUP(G689,Riders!$A$2:$C$2000,2,FALSE))/365</f>
        <v>27.567123287671233</v>
      </c>
      <c r="J689" s="47">
        <v>14</v>
      </c>
      <c r="K689" s="47">
        <v>2</v>
      </c>
      <c r="L689" s="47">
        <v>11.776999999999999</v>
      </c>
      <c r="M689" s="59">
        <f>IF(OR(L689="",L689="REL"),"",3.6*200/L689)</f>
        <v>61.136112762163542</v>
      </c>
      <c r="N689" s="47"/>
      <c r="O689" s="47"/>
      <c r="P689" s="59" t="str">
        <f>IF(OR(O689="",O689="REL"),"",3.6*200/O689)</f>
        <v/>
      </c>
      <c r="Q689" s="47"/>
      <c r="R689" s="47"/>
      <c r="S689" s="59" t="str">
        <f>IF(OR(R689="",R689="REL"),"",3.6*200/R689)</f>
        <v/>
      </c>
    </row>
    <row r="690" spans="1:19" x14ac:dyDescent="0.3">
      <c r="A690" s="30" t="s">
        <v>862</v>
      </c>
      <c r="B690" s="30">
        <v>2021</v>
      </c>
      <c r="C690" s="132">
        <v>44414</v>
      </c>
      <c r="D690" s="30" t="s">
        <v>654</v>
      </c>
      <c r="E690" s="30" t="s">
        <v>200</v>
      </c>
      <c r="F690" s="30">
        <v>5</v>
      </c>
      <c r="G690" s="30" t="s">
        <v>26</v>
      </c>
      <c r="H690" s="30" t="s">
        <v>27</v>
      </c>
      <c r="I690" s="30">
        <f>(C690-VLOOKUP(G690,Riders!$A$2:$C$2000,2,FALSE))/365</f>
        <v>23.208219178082192</v>
      </c>
      <c r="J690" s="30">
        <v>8</v>
      </c>
      <c r="K690" s="30">
        <v>1</v>
      </c>
      <c r="L690" s="30">
        <v>11.250999999999999</v>
      </c>
      <c r="M690" s="59">
        <f>IF(OR(L690="",L690="REL"),"",3.6*200/L690)</f>
        <v>63.994311616745179</v>
      </c>
      <c r="N690" s="30"/>
      <c r="O690" s="30"/>
      <c r="P690" s="59" t="str">
        <f>IF(OR(O690="",O690="REL"),"",3.6*200/O690)</f>
        <v/>
      </c>
      <c r="Q690" s="30"/>
      <c r="R690" s="30"/>
      <c r="S690" s="59" t="str">
        <f>IF(OR(R690="",R690="REL"),"",3.6*200/R690)</f>
        <v/>
      </c>
    </row>
    <row r="691" spans="1:19" x14ac:dyDescent="0.3">
      <c r="A691" s="47" t="s">
        <v>862</v>
      </c>
      <c r="B691" s="47">
        <v>2021</v>
      </c>
      <c r="C691" s="49">
        <v>44414</v>
      </c>
      <c r="D691" s="47" t="s">
        <v>654</v>
      </c>
      <c r="E691" s="47" t="s">
        <v>200</v>
      </c>
      <c r="F691" s="47">
        <v>5</v>
      </c>
      <c r="G691" s="47" t="s">
        <v>109</v>
      </c>
      <c r="H691" s="47" t="s">
        <v>863</v>
      </c>
      <c r="I691" s="47">
        <f>(C691-VLOOKUP(G691,Riders!$A$2:$C$2000,2,FALSE))/365</f>
        <v>28.517808219178082</v>
      </c>
      <c r="J691" s="47">
        <v>12</v>
      </c>
      <c r="K691" s="47">
        <v>2</v>
      </c>
      <c r="L691" s="47">
        <v>11.286</v>
      </c>
      <c r="M691" s="59">
        <f>IF(OR(L691="",L691="REL"),"",3.6*200/L691)</f>
        <v>63.795853269537481</v>
      </c>
      <c r="N691" s="47"/>
      <c r="O691" s="47"/>
      <c r="P691" s="59" t="str">
        <f>IF(OR(O691="",O691="REL"),"",3.6*200/O691)</f>
        <v/>
      </c>
      <c r="Q691" s="47"/>
      <c r="R691" s="47"/>
      <c r="S691" s="59" t="str">
        <f>IF(OR(R691="",R691="REL"),"",3.6*200/R691)</f>
        <v/>
      </c>
    </row>
    <row r="692" spans="1:19" x14ac:dyDescent="0.3">
      <c r="A692" s="47" t="s">
        <v>862</v>
      </c>
      <c r="B692" s="47">
        <v>2021</v>
      </c>
      <c r="C692" s="49">
        <v>44414</v>
      </c>
      <c r="D692" s="47" t="s">
        <v>654</v>
      </c>
      <c r="E692" s="47" t="s">
        <v>200</v>
      </c>
      <c r="F692" s="47">
        <v>6</v>
      </c>
      <c r="G692" s="47" t="s">
        <v>30</v>
      </c>
      <c r="H692" s="47" t="s">
        <v>31</v>
      </c>
      <c r="I692" s="47">
        <f>(C692-VLOOKUP(G692,Riders!$A$2:$C$2000,2,FALSE))/365</f>
        <v>25.306849315068494</v>
      </c>
      <c r="J692" s="47">
        <v>2</v>
      </c>
      <c r="K692" s="47">
        <v>1</v>
      </c>
      <c r="L692" s="47">
        <v>10.9</v>
      </c>
      <c r="M692" s="59">
        <f>IF(OR(L692="",L692="REL"),"",3.6*200/L692)</f>
        <v>66.055045871559628</v>
      </c>
      <c r="N692" s="47"/>
      <c r="O692" s="47"/>
      <c r="P692" s="59" t="str">
        <f>IF(OR(O692="",O692="REL"),"",3.6*200/O692)</f>
        <v/>
      </c>
      <c r="Q692" s="47"/>
      <c r="R692" s="47"/>
      <c r="S692" s="59" t="str">
        <f>IF(OR(R692="",R692="REL"),"",3.6*200/R692)</f>
        <v/>
      </c>
    </row>
    <row r="693" spans="1:19" x14ac:dyDescent="0.3">
      <c r="A693" s="30" t="s">
        <v>862</v>
      </c>
      <c r="B693" s="30">
        <v>2021</v>
      </c>
      <c r="C693" s="132">
        <v>44414</v>
      </c>
      <c r="D693" s="30" t="s">
        <v>654</v>
      </c>
      <c r="E693" s="30" t="s">
        <v>200</v>
      </c>
      <c r="F693" s="30">
        <v>6</v>
      </c>
      <c r="G693" s="30" t="s">
        <v>28</v>
      </c>
      <c r="H693" s="30" t="s">
        <v>29</v>
      </c>
      <c r="I693" s="30">
        <f>(C693-VLOOKUP(G693,Riders!$A$2:$C$2000,2,FALSE))/365</f>
        <v>21.613698630136987</v>
      </c>
      <c r="J693" s="30">
        <v>11</v>
      </c>
      <c r="K693" s="30">
        <v>2</v>
      </c>
      <c r="L693" s="30">
        <v>10.926</v>
      </c>
      <c r="M693" s="59">
        <f>IF(OR(L693="",L693="REL"),"",3.6*200/L693)</f>
        <v>65.897858319604609</v>
      </c>
      <c r="N693" s="30"/>
      <c r="O693" s="30"/>
      <c r="P693" s="59" t="str">
        <f>IF(OR(O693="",O693="REL"),"",3.6*200/O693)</f>
        <v/>
      </c>
      <c r="Q693" s="30"/>
      <c r="R693" s="30"/>
      <c r="S693" s="59" t="str">
        <f>IF(OR(R693="",R693="REL"),"",3.6*200/R693)</f>
        <v/>
      </c>
    </row>
    <row r="694" spans="1:19" x14ac:dyDescent="0.3">
      <c r="A694" s="47" t="s">
        <v>862</v>
      </c>
      <c r="B694" s="47">
        <v>2021</v>
      </c>
      <c r="C694" s="49">
        <v>44414</v>
      </c>
      <c r="D694" s="47" t="s">
        <v>654</v>
      </c>
      <c r="E694" s="47" t="s">
        <v>200</v>
      </c>
      <c r="F694" s="47">
        <v>7</v>
      </c>
      <c r="G694" s="47" t="s">
        <v>77</v>
      </c>
      <c r="H694" s="47" t="s">
        <v>19</v>
      </c>
      <c r="I694" s="47">
        <f>(C694-VLOOKUP(G694,Riders!$A$2:$C$2000,2,FALSE))/365</f>
        <v>30.241095890410961</v>
      </c>
      <c r="J694" s="47">
        <v>7</v>
      </c>
      <c r="K694" s="47">
        <v>1</v>
      </c>
      <c r="L694" s="47">
        <v>10.912000000000001</v>
      </c>
      <c r="M694" s="59">
        <f>IF(OR(L694="",L694="REL"),"",3.6*200/L694)</f>
        <v>65.982404692082113</v>
      </c>
      <c r="N694" s="47"/>
      <c r="O694" s="47"/>
      <c r="P694" s="59" t="str">
        <f>IF(OR(O694="",O694="REL"),"",3.6*200/O694)</f>
        <v/>
      </c>
      <c r="Q694" s="47"/>
      <c r="R694" s="47"/>
      <c r="S694" s="59" t="str">
        <f>IF(OR(R694="",R694="REL"),"",3.6*200/R694)</f>
        <v/>
      </c>
    </row>
    <row r="695" spans="1:19" x14ac:dyDescent="0.3">
      <c r="A695" s="47" t="s">
        <v>862</v>
      </c>
      <c r="B695" s="47">
        <v>2021</v>
      </c>
      <c r="C695" s="49">
        <v>44414</v>
      </c>
      <c r="D695" s="47" t="s">
        <v>654</v>
      </c>
      <c r="E695" s="47" t="s">
        <v>200</v>
      </c>
      <c r="F695" s="47">
        <v>7</v>
      </c>
      <c r="G695" s="47" t="s">
        <v>134</v>
      </c>
      <c r="H695" s="47" t="s">
        <v>38</v>
      </c>
      <c r="I695" s="47">
        <f>(C695-VLOOKUP(G695,Riders!$A$2:$C$2000,2,FALSE))/365</f>
        <v>30.528767123287672</v>
      </c>
      <c r="J695" s="47">
        <v>10</v>
      </c>
      <c r="K695" s="47">
        <v>2</v>
      </c>
      <c r="L695" s="47">
        <v>10.942</v>
      </c>
      <c r="M695" s="59">
        <f>IF(OR(L695="",L695="REL"),"",3.6*200/L695)</f>
        <v>65.801498811917384</v>
      </c>
      <c r="N695" s="47"/>
      <c r="O695" s="47"/>
      <c r="P695" s="59" t="str">
        <f>IF(OR(O695="",O695="REL"),"",3.6*200/O695)</f>
        <v/>
      </c>
      <c r="Q695" s="47"/>
      <c r="R695" s="47"/>
      <c r="S695" s="59" t="str">
        <f>IF(OR(R695="",R695="REL"),"",3.6*200/R695)</f>
        <v/>
      </c>
    </row>
    <row r="696" spans="1:19" x14ac:dyDescent="0.3">
      <c r="A696" s="30" t="s">
        <v>862</v>
      </c>
      <c r="B696" s="30">
        <v>2021</v>
      </c>
      <c r="C696" s="132">
        <v>44414</v>
      </c>
      <c r="D696" s="30" t="s">
        <v>654</v>
      </c>
      <c r="E696" s="30" t="s">
        <v>200</v>
      </c>
      <c r="F696" s="30">
        <v>8</v>
      </c>
      <c r="G696" s="30" t="s">
        <v>133</v>
      </c>
      <c r="H696" s="30" t="s">
        <v>25</v>
      </c>
      <c r="I696" s="30">
        <f>(C696-VLOOKUP(G696,Riders!$A$2:$C$2000,2,FALSE))/365</f>
        <v>28.534246575342465</v>
      </c>
      <c r="J696" s="30">
        <v>6</v>
      </c>
      <c r="K696" s="30">
        <v>1</v>
      </c>
      <c r="L696" s="30">
        <v>10.97</v>
      </c>
      <c r="M696" s="59">
        <f>IF(OR(L696="",L696="REL"),"",3.6*200/L696)</f>
        <v>65.63354603463992</v>
      </c>
      <c r="N696" s="30"/>
      <c r="O696" s="30"/>
      <c r="P696" s="59" t="str">
        <f>IF(OR(O696="",O696="REL"),"",3.6*200/O696)</f>
        <v/>
      </c>
      <c r="Q696" s="30"/>
      <c r="R696" s="30"/>
      <c r="S696" s="59" t="str">
        <f>IF(OR(R696="",R696="REL"),"",3.6*200/R696)</f>
        <v/>
      </c>
    </row>
    <row r="697" spans="1:19" x14ac:dyDescent="0.3">
      <c r="A697" s="47" t="s">
        <v>862</v>
      </c>
      <c r="B697" s="47">
        <v>2021</v>
      </c>
      <c r="C697" s="49">
        <v>44414</v>
      </c>
      <c r="D697" s="47" t="s">
        <v>654</v>
      </c>
      <c r="E697" s="47" t="s">
        <v>200</v>
      </c>
      <c r="F697" s="47">
        <v>8</v>
      </c>
      <c r="G697" s="47" t="s">
        <v>79</v>
      </c>
      <c r="H697" s="47" t="s">
        <v>65</v>
      </c>
      <c r="I697" s="47">
        <f>(C697-VLOOKUP(G697,Riders!$A$2:$C$2000,2,FALSE))/365</f>
        <v>34.260273972602739</v>
      </c>
      <c r="J697" s="47">
        <v>3</v>
      </c>
      <c r="K697" s="47">
        <v>2</v>
      </c>
      <c r="L697" s="47">
        <v>10.995000000000001</v>
      </c>
      <c r="M697" s="59">
        <f>IF(OR(L697="",L697="REL"),"",3.6*200/L697)</f>
        <v>65.484311050477487</v>
      </c>
      <c r="N697" s="47"/>
      <c r="O697" s="47"/>
      <c r="P697" s="59" t="str">
        <f>IF(OR(O697="",O697="REL"),"",3.6*200/O697)</f>
        <v/>
      </c>
      <c r="Q697" s="47"/>
      <c r="R697" s="47"/>
      <c r="S697" s="59" t="str">
        <f>IF(OR(R697="",R697="REL"),"",3.6*200/R697)</f>
        <v/>
      </c>
    </row>
    <row r="698" spans="1:19" x14ac:dyDescent="0.3">
      <c r="A698" s="47" t="s">
        <v>862</v>
      </c>
      <c r="B698" s="47">
        <v>2021</v>
      </c>
      <c r="C698" s="49">
        <v>44414</v>
      </c>
      <c r="D698" s="47" t="s">
        <v>654</v>
      </c>
      <c r="E698" s="47" t="s">
        <v>866</v>
      </c>
      <c r="F698" s="47">
        <v>1</v>
      </c>
      <c r="G698" s="47" t="s">
        <v>79</v>
      </c>
      <c r="H698" s="47" t="s">
        <v>65</v>
      </c>
      <c r="I698" s="47">
        <f>(C698-VLOOKUP(G698,Riders!$A$2:$C$2000,2,FALSE))/365</f>
        <v>34.260273972602739</v>
      </c>
      <c r="J698" s="47">
        <v>3</v>
      </c>
      <c r="K698" s="47">
        <v>1</v>
      </c>
      <c r="L698" s="47">
        <v>11.401999999999999</v>
      </c>
      <c r="M698" s="59">
        <f>IF(OR(L698="",L698="REL"),"",3.6*200/L698)</f>
        <v>63.146816348009125</v>
      </c>
      <c r="N698" s="47"/>
      <c r="O698" s="47"/>
      <c r="P698" s="59" t="str">
        <f>IF(OR(O698="",O698="REL"),"",3.6*200/O698)</f>
        <v/>
      </c>
      <c r="Q698" s="47"/>
      <c r="R698" s="47"/>
      <c r="S698" s="59" t="str">
        <f>IF(OR(R698="",R698="REL"),"",3.6*200/R698)</f>
        <v/>
      </c>
    </row>
    <row r="699" spans="1:19" x14ac:dyDescent="0.3">
      <c r="A699" s="30" t="s">
        <v>862</v>
      </c>
      <c r="B699" s="30">
        <v>2021</v>
      </c>
      <c r="C699" s="132">
        <v>44414</v>
      </c>
      <c r="D699" s="30" t="s">
        <v>654</v>
      </c>
      <c r="E699" s="30" t="s">
        <v>866</v>
      </c>
      <c r="F699" s="30">
        <v>1</v>
      </c>
      <c r="G699" s="30" t="s">
        <v>82</v>
      </c>
      <c r="H699" s="30" t="s">
        <v>67</v>
      </c>
      <c r="I699" s="30">
        <f>(C699-VLOOKUP(G699,Riders!$A$2:$C$2000,2,FALSE))/365</f>
        <v>28.936986301369863</v>
      </c>
      <c r="J699" s="30">
        <v>16</v>
      </c>
      <c r="K699" s="30">
        <v>2</v>
      </c>
      <c r="L699" s="30">
        <v>11.569999999999999</v>
      </c>
      <c r="M699" s="59">
        <f>IF(OR(L699="",L699="REL"),"",3.6*200/L699)</f>
        <v>62.229904926534147</v>
      </c>
      <c r="N699" s="30"/>
      <c r="O699" s="30"/>
      <c r="P699" s="59" t="str">
        <f>IF(OR(O699="",O699="REL"),"",3.6*200/O699)</f>
        <v/>
      </c>
      <c r="Q699" s="30"/>
      <c r="R699" s="30"/>
      <c r="S699" s="59" t="str">
        <f>IF(OR(R699="",R699="REL"),"",3.6*200/R699)</f>
        <v/>
      </c>
    </row>
    <row r="700" spans="1:19" x14ac:dyDescent="0.3">
      <c r="A700" s="47" t="s">
        <v>862</v>
      </c>
      <c r="B700" s="47">
        <v>2021</v>
      </c>
      <c r="C700" s="49">
        <v>44414</v>
      </c>
      <c r="D700" s="47" t="s">
        <v>654</v>
      </c>
      <c r="E700" s="47" t="s">
        <v>866</v>
      </c>
      <c r="F700" s="47">
        <v>2</v>
      </c>
      <c r="G700" s="47" t="s">
        <v>134</v>
      </c>
      <c r="H700" s="47" t="s">
        <v>38</v>
      </c>
      <c r="I700" s="47">
        <f>(C700-VLOOKUP(G700,Riders!$A$2:$C$2000,2,FALSE))/365</f>
        <v>30.528767123287672</v>
      </c>
      <c r="J700" s="47">
        <v>10</v>
      </c>
      <c r="K700" s="47">
        <v>1</v>
      </c>
      <c r="L700" s="47">
        <v>11.2</v>
      </c>
      <c r="M700" s="59">
        <f>IF(OR(L700="",L700="REL"),"",3.6*200/L700)</f>
        <v>64.285714285714292</v>
      </c>
      <c r="N700" s="47"/>
      <c r="O700" s="47"/>
      <c r="P700" s="59" t="str">
        <f>IF(OR(O700="",O700="REL"),"",3.6*200/O700)</f>
        <v/>
      </c>
      <c r="Q700" s="47"/>
      <c r="R700" s="47"/>
      <c r="S700" s="59" t="str">
        <f>IF(OR(R700="",R700="REL"),"",3.6*200/R700)</f>
        <v/>
      </c>
    </row>
    <row r="701" spans="1:19" x14ac:dyDescent="0.3">
      <c r="A701" s="47" t="s">
        <v>862</v>
      </c>
      <c r="B701" s="47">
        <v>2021</v>
      </c>
      <c r="C701" s="49">
        <v>44414</v>
      </c>
      <c r="D701" s="47" t="s">
        <v>654</v>
      </c>
      <c r="E701" s="47" t="s">
        <v>866</v>
      </c>
      <c r="F701" s="47">
        <v>2</v>
      </c>
      <c r="G701" s="47" t="s">
        <v>136</v>
      </c>
      <c r="H701" s="47" t="s">
        <v>36</v>
      </c>
      <c r="I701" s="47">
        <f>(C701-VLOOKUP(G701,Riders!$A$2:$C$2000,2,FALSE))/365</f>
        <v>33.56712328767123</v>
      </c>
      <c r="J701" s="47">
        <v>13</v>
      </c>
      <c r="K701" s="47">
        <v>2</v>
      </c>
      <c r="L701" s="47">
        <v>11.317</v>
      </c>
      <c r="M701" s="59">
        <f>IF(OR(L701="",L701="REL"),"",3.6*200/L701)</f>
        <v>63.621100998497838</v>
      </c>
      <c r="N701" s="47"/>
      <c r="O701" s="47"/>
      <c r="P701" s="59" t="str">
        <f>IF(OR(O701="",O701="REL"),"",3.6*200/O701)</f>
        <v/>
      </c>
      <c r="Q701" s="47"/>
      <c r="R701" s="47"/>
      <c r="S701" s="59" t="str">
        <f>IF(OR(R701="",R701="REL"),"",3.6*200/R701)</f>
        <v/>
      </c>
    </row>
    <row r="702" spans="1:19" x14ac:dyDescent="0.3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866</v>
      </c>
      <c r="F702" s="47">
        <v>3</v>
      </c>
      <c r="G702" s="47" t="s">
        <v>28</v>
      </c>
      <c r="H702" s="47" t="s">
        <v>29</v>
      </c>
      <c r="I702" s="47">
        <f>(C702-VLOOKUP(G702,Riders!$A$2:$C$2000,2,FALSE))/365</f>
        <v>21.613698630136987</v>
      </c>
      <c r="J702" s="47">
        <v>11</v>
      </c>
      <c r="K702" s="47">
        <v>1</v>
      </c>
      <c r="L702" s="47">
        <v>11.144</v>
      </c>
      <c r="M702" s="59">
        <f>IF(OR(L702="",L702="REL"),"",3.6*200/L702)</f>
        <v>64.608758076094759</v>
      </c>
      <c r="N702" s="47"/>
      <c r="O702" s="47"/>
      <c r="P702" s="59" t="str">
        <f>IF(OR(O702="",O702="REL"),"",3.6*200/O702)</f>
        <v/>
      </c>
      <c r="Q702" s="47"/>
      <c r="R702" s="47"/>
      <c r="S702" s="59" t="str">
        <f>IF(OR(R702="",R702="REL"),"",3.6*200/R702)</f>
        <v/>
      </c>
    </row>
    <row r="703" spans="1:19" x14ac:dyDescent="0.3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866</v>
      </c>
      <c r="F703" s="47">
        <v>3</v>
      </c>
      <c r="G703" s="47" t="s">
        <v>94</v>
      </c>
      <c r="H703" s="47" t="s">
        <v>38</v>
      </c>
      <c r="I703" s="47">
        <f>(C703-VLOOKUP(G703,Riders!$A$2:$C$2000,2,FALSE))/365</f>
        <v>23.772602739726029</v>
      </c>
      <c r="J703" s="47">
        <v>15</v>
      </c>
      <c r="K703" s="47">
        <v>2</v>
      </c>
      <c r="L703" s="47">
        <v>11.378</v>
      </c>
      <c r="M703" s="59">
        <f>IF(OR(L703="",L703="REL"),"",3.6*200/L703)</f>
        <v>63.280014062225348</v>
      </c>
      <c r="N703" s="47"/>
      <c r="O703" s="47"/>
      <c r="P703" s="59" t="str">
        <f>IF(OR(O703="",O703="REL"),"",3.6*200/O703)</f>
        <v/>
      </c>
      <c r="Q703" s="47"/>
      <c r="R703" s="47"/>
      <c r="S703" s="59" t="str">
        <f>IF(OR(R703="",R703="REL"),"",3.6*200/R703)</f>
        <v/>
      </c>
    </row>
    <row r="704" spans="1:19" x14ac:dyDescent="0.3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866</v>
      </c>
      <c r="F704" s="47">
        <v>4</v>
      </c>
      <c r="G704" s="47" t="s">
        <v>109</v>
      </c>
      <c r="H704" s="47" t="s">
        <v>863</v>
      </c>
      <c r="I704" s="47">
        <f>(C704-VLOOKUP(G704,Riders!$A$2:$C$2000,2,FALSE))/365</f>
        <v>28.517808219178082</v>
      </c>
      <c r="J704" s="47">
        <v>12</v>
      </c>
      <c r="K704" s="47">
        <v>1</v>
      </c>
      <c r="L704" s="47">
        <v>11.385999999999999</v>
      </c>
      <c r="M704" s="59">
        <f>IF(OR(L704="",L704="REL"),"",3.6*200/L704)</f>
        <v>63.235552432812227</v>
      </c>
      <c r="N704" s="47"/>
      <c r="O704" s="47"/>
      <c r="P704" s="59" t="str">
        <f>IF(OR(O704="",O704="REL"),"",3.6*200/O704)</f>
        <v/>
      </c>
      <c r="Q704" s="47"/>
      <c r="R704" s="47"/>
      <c r="S704" s="59" t="str">
        <f>IF(OR(R704="",R704="REL"),"",3.6*200/R704)</f>
        <v/>
      </c>
    </row>
    <row r="705" spans="1:19" x14ac:dyDescent="0.3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866</v>
      </c>
      <c r="F705" s="47">
        <v>4</v>
      </c>
      <c r="G705" s="47" t="s">
        <v>96</v>
      </c>
      <c r="H705" s="47" t="s">
        <v>40</v>
      </c>
      <c r="I705" s="47">
        <f>(C705-VLOOKUP(G705,Riders!$A$2:$C$2000,2,FALSE))/365</f>
        <v>27.567123287671233</v>
      </c>
      <c r="J705" s="47">
        <v>14</v>
      </c>
      <c r="K705" s="47">
        <v>2</v>
      </c>
      <c r="L705" s="47">
        <v>11.661</v>
      </c>
      <c r="M705" s="59">
        <f>IF(OR(L705="",L705="REL"),"",3.6*200/L705)</f>
        <v>61.744275791098538</v>
      </c>
      <c r="N705" s="47"/>
      <c r="O705" s="47"/>
      <c r="P705" s="59" t="str">
        <f>IF(OR(O705="",O705="REL"),"",3.6*200/O705)</f>
        <v/>
      </c>
      <c r="Q705" s="47"/>
      <c r="R705" s="47"/>
      <c r="S705" s="59" t="str">
        <f>IF(OR(R705="",R705="REL"),"",3.6*200/R705)</f>
        <v/>
      </c>
    </row>
    <row r="706" spans="1:19" x14ac:dyDescent="0.3">
      <c r="A706" s="47" t="s">
        <v>117</v>
      </c>
      <c r="B706" s="47">
        <v>2021</v>
      </c>
      <c r="C706" s="49">
        <v>44386</v>
      </c>
      <c r="D706" s="47" t="s">
        <v>72</v>
      </c>
      <c r="E706" s="47" t="s">
        <v>201</v>
      </c>
      <c r="F706" s="47">
        <v>1</v>
      </c>
      <c r="G706" s="47" t="s">
        <v>122</v>
      </c>
      <c r="H706" s="47" t="s">
        <v>118</v>
      </c>
      <c r="I706" s="47" t="e">
        <f>(C706-VLOOKUP(G706,Riders!$A$2:$C$2000,2,FALSE))/365</f>
        <v>#N/A</v>
      </c>
      <c r="J706" s="47">
        <v>2</v>
      </c>
      <c r="K706" s="47">
        <v>1</v>
      </c>
      <c r="L706" s="47">
        <v>12.573</v>
      </c>
      <c r="M706" s="59">
        <f>IF(OR(L706="",L706="REL"),"",3.6*200/L706)</f>
        <v>57.265569076592698</v>
      </c>
      <c r="N706" s="47"/>
      <c r="O706" s="47"/>
      <c r="P706" s="59" t="str">
        <f>IF(OR(O706="",O706="REL"),"",3.6*200/O706)</f>
        <v/>
      </c>
      <c r="Q706" s="47"/>
      <c r="R706" s="47"/>
      <c r="S706" s="59" t="str">
        <f>IF(OR(R706="",R706="REL"),"",3.6*200/R706)</f>
        <v/>
      </c>
    </row>
    <row r="707" spans="1:19" x14ac:dyDescent="0.3">
      <c r="A707" s="47" t="s">
        <v>117</v>
      </c>
      <c r="B707" s="47">
        <v>2021</v>
      </c>
      <c r="C707" s="49">
        <v>44386</v>
      </c>
      <c r="D707" s="47" t="s">
        <v>72</v>
      </c>
      <c r="E707" s="47" t="s">
        <v>201</v>
      </c>
      <c r="F707" s="47">
        <v>1</v>
      </c>
      <c r="G707" s="47" t="s">
        <v>113</v>
      </c>
      <c r="H707" s="47" t="s">
        <v>31</v>
      </c>
      <c r="I707" s="47">
        <f>(C707-VLOOKUP(G707,Riders!$A$2:$C$2000,2,FALSE))/365</f>
        <v>18.153424657534245</v>
      </c>
      <c r="J707" s="47">
        <v>11</v>
      </c>
      <c r="K707" s="47">
        <v>2</v>
      </c>
      <c r="L707" s="47">
        <v>12.620000000000001</v>
      </c>
      <c r="M707" s="59">
        <f>IF(OR(L707="",L707="REL"),"",3.6*200/L707)</f>
        <v>57.052297939778128</v>
      </c>
      <c r="N707" s="47"/>
      <c r="O707" s="47"/>
      <c r="P707" s="59" t="str">
        <f>IF(OR(O707="",O707="REL"),"",3.6*200/O707)</f>
        <v/>
      </c>
      <c r="Q707" s="47"/>
      <c r="R707" s="47"/>
      <c r="S707" s="59" t="str">
        <f>IF(OR(R707="",R707="REL"),"",3.6*200/R707)</f>
        <v/>
      </c>
    </row>
    <row r="708" spans="1:19" x14ac:dyDescent="0.3">
      <c r="A708" s="47" t="s">
        <v>117</v>
      </c>
      <c r="B708" s="47">
        <v>2021</v>
      </c>
      <c r="C708" s="49">
        <v>44386</v>
      </c>
      <c r="D708" s="47" t="s">
        <v>72</v>
      </c>
      <c r="E708" s="47" t="s">
        <v>201</v>
      </c>
      <c r="F708" s="47">
        <v>2</v>
      </c>
      <c r="G708" s="47" t="s">
        <v>123</v>
      </c>
      <c r="H708" s="47" t="s">
        <v>124</v>
      </c>
      <c r="I708" s="47">
        <f>(C708-VLOOKUP(G708,Riders!$A$2:$C$2000,2,FALSE))/365</f>
        <v>22.358904109589041</v>
      </c>
      <c r="J708" s="47">
        <v>7</v>
      </c>
      <c r="K708" s="47">
        <v>1</v>
      </c>
      <c r="L708" s="47">
        <v>11.814</v>
      </c>
      <c r="M708" s="59">
        <f>IF(OR(L708="",L708="REL"),"",3.6*200/L708)</f>
        <v>60.944641950228544</v>
      </c>
      <c r="N708" s="47"/>
      <c r="O708" s="47"/>
      <c r="P708" s="59" t="str">
        <f>IF(OR(O708="",O708="REL"),"",3.6*200/O708)</f>
        <v/>
      </c>
      <c r="Q708" s="47"/>
      <c r="R708" s="47"/>
      <c r="S708" s="59" t="str">
        <f>IF(OR(R708="",R708="REL"),"",3.6*200/R708)</f>
        <v/>
      </c>
    </row>
    <row r="709" spans="1:19" x14ac:dyDescent="0.3">
      <c r="A709" s="47" t="s">
        <v>117</v>
      </c>
      <c r="B709" s="47">
        <v>2021</v>
      </c>
      <c r="C709" s="49">
        <v>44386</v>
      </c>
      <c r="D709" s="47" t="s">
        <v>72</v>
      </c>
      <c r="E709" s="47" t="s">
        <v>201</v>
      </c>
      <c r="F709" s="47">
        <v>2</v>
      </c>
      <c r="G709" s="47" t="s">
        <v>126</v>
      </c>
      <c r="H709" s="47" t="s">
        <v>31</v>
      </c>
      <c r="I709" s="47">
        <f>(C709-VLOOKUP(G709,Riders!$A$2:$C$2000,2,FALSE))/365</f>
        <v>23.175342465753424</v>
      </c>
      <c r="J709" s="47">
        <v>10</v>
      </c>
      <c r="K709" s="47">
        <v>2</v>
      </c>
      <c r="L709" s="47">
        <v>11.92</v>
      </c>
      <c r="M709" s="59">
        <f>IF(OR(L709="",L709="REL"),"",3.6*200/L709)</f>
        <v>60.402684563758392</v>
      </c>
      <c r="N709" s="47"/>
      <c r="O709" s="47"/>
      <c r="P709" s="59" t="str">
        <f>IF(OR(O709="",O709="REL"),"",3.6*200/O709)</f>
        <v/>
      </c>
      <c r="Q709" s="47"/>
      <c r="R709" s="47"/>
      <c r="S709" s="59" t="str">
        <f>IF(OR(R709="",R709="REL"),"",3.6*200/R709)</f>
        <v/>
      </c>
    </row>
    <row r="710" spans="1:19" x14ac:dyDescent="0.3">
      <c r="A710" s="47" t="s">
        <v>117</v>
      </c>
      <c r="B710" s="47">
        <v>2021</v>
      </c>
      <c r="C710" s="49">
        <v>44386</v>
      </c>
      <c r="D710" s="47" t="s">
        <v>72</v>
      </c>
      <c r="E710" s="47" t="s">
        <v>201</v>
      </c>
      <c r="F710" s="47">
        <v>3</v>
      </c>
      <c r="G710" s="47" t="s">
        <v>55</v>
      </c>
      <c r="H710" s="47" t="s">
        <v>56</v>
      </c>
      <c r="I710" s="47">
        <f>(C710-VLOOKUP(G710,Riders!$A$2:$C$2000,2,FALSE))/365</f>
        <v>32.18904109589041</v>
      </c>
      <c r="J710" s="47">
        <v>8</v>
      </c>
      <c r="K710" s="47">
        <v>1</v>
      </c>
      <c r="L710" s="47">
        <v>11.903</v>
      </c>
      <c r="M710" s="59">
        <f>IF(OR(L710="",L710="REL"),"",3.6*200/L710)</f>
        <v>60.488952364950009</v>
      </c>
      <c r="N710" s="47"/>
      <c r="O710" s="47"/>
      <c r="P710" s="59" t="str">
        <f>IF(OR(O710="",O710="REL"),"",3.6*200/O710)</f>
        <v/>
      </c>
      <c r="Q710" s="47"/>
      <c r="R710" s="47"/>
      <c r="S710" s="59" t="str">
        <f>IF(OR(R710="",R710="REL"),"",3.6*200/R710)</f>
        <v/>
      </c>
    </row>
    <row r="711" spans="1:19" x14ac:dyDescent="0.3">
      <c r="A711" s="47" t="s">
        <v>117</v>
      </c>
      <c r="B711" s="47">
        <v>2021</v>
      </c>
      <c r="C711" s="49">
        <v>44386</v>
      </c>
      <c r="D711" s="47" t="s">
        <v>72</v>
      </c>
      <c r="E711" s="47" t="s">
        <v>201</v>
      </c>
      <c r="F711" s="47">
        <v>3</v>
      </c>
      <c r="G711" s="47" t="s">
        <v>125</v>
      </c>
      <c r="H711" s="47" t="s">
        <v>15</v>
      </c>
      <c r="I711" s="47">
        <f>(C711-VLOOKUP(G711,Riders!$A$2:$C$2000,2,FALSE))/365</f>
        <v>20.13150684931507</v>
      </c>
      <c r="J711" s="47">
        <v>9</v>
      </c>
      <c r="K711" s="47">
        <v>2</v>
      </c>
      <c r="L711" s="47">
        <v>12.043000000000001</v>
      </c>
      <c r="M711" s="59">
        <f>IF(OR(L711="",L711="REL"),"",3.6*200/L711)</f>
        <v>59.785767665863979</v>
      </c>
      <c r="N711" s="47"/>
      <c r="O711" s="47"/>
      <c r="P711" s="59" t="str">
        <f>IF(OR(O711="",O711="REL"),"",3.6*200/O711)</f>
        <v/>
      </c>
      <c r="Q711" s="47"/>
      <c r="R711" s="47"/>
      <c r="S711" s="59" t="str">
        <f>IF(OR(R711="",R711="REL"),"",3.6*200/R711)</f>
        <v/>
      </c>
    </row>
    <row r="712" spans="1:19" x14ac:dyDescent="0.3">
      <c r="A712" s="47" t="s">
        <v>117</v>
      </c>
      <c r="B712" s="47">
        <v>2021</v>
      </c>
      <c r="C712" s="49">
        <v>44386</v>
      </c>
      <c r="D712" s="47" t="s">
        <v>72</v>
      </c>
      <c r="E712" s="47" t="s">
        <v>202</v>
      </c>
      <c r="F712" s="47">
        <v>1</v>
      </c>
      <c r="G712" s="47" t="s">
        <v>109</v>
      </c>
      <c r="H712" s="47" t="s">
        <v>118</v>
      </c>
      <c r="I712" s="47">
        <f>(C712-VLOOKUP(G712,Riders!$A$2:$C$2000,2,FALSE))/365</f>
        <v>28.44109589041096</v>
      </c>
      <c r="J712" s="47">
        <v>1</v>
      </c>
      <c r="K712" s="47">
        <v>1</v>
      </c>
      <c r="L712" s="47">
        <v>11.5</v>
      </c>
      <c r="M712" s="59">
        <f>IF(OR(L712="",L712="REL"),"",3.6*200/L712)</f>
        <v>62.608695652173914</v>
      </c>
      <c r="N712" s="47">
        <v>1</v>
      </c>
      <c r="O712" s="47">
        <v>11.483000000000001</v>
      </c>
      <c r="P712" s="59">
        <f>IF(OR(O712="",O712="REL"),"",3.6*200/O712)</f>
        <v>62.701384655577804</v>
      </c>
      <c r="Q712" s="47"/>
      <c r="R712" s="47"/>
      <c r="S712" s="59" t="str">
        <f>IF(OR(R712="",R712="REL"),"",3.6*200/R712)</f>
        <v/>
      </c>
    </row>
    <row r="713" spans="1:19" x14ac:dyDescent="0.3">
      <c r="A713" s="47" t="s">
        <v>117</v>
      </c>
      <c r="B713" s="47">
        <v>2021</v>
      </c>
      <c r="C713" s="49">
        <v>44386</v>
      </c>
      <c r="D713" s="47" t="s">
        <v>72</v>
      </c>
      <c r="E713" s="47" t="s">
        <v>202</v>
      </c>
      <c r="F713" s="47">
        <v>1</v>
      </c>
      <c r="G713" s="47" t="s">
        <v>55</v>
      </c>
      <c r="H713" s="47" t="s">
        <v>56</v>
      </c>
      <c r="I713" s="47">
        <f>(C713-VLOOKUP(G713,Riders!$A$2:$C$2000,2,FALSE))/365</f>
        <v>32.18904109589041</v>
      </c>
      <c r="J713" s="47">
        <v>8</v>
      </c>
      <c r="K713" s="47">
        <v>2</v>
      </c>
      <c r="L713" s="47">
        <v>12.057</v>
      </c>
      <c r="M713" s="59">
        <f>IF(OR(L713="",L713="REL"),"",3.6*200/L713)</f>
        <v>59.716347350087084</v>
      </c>
      <c r="N713" s="47">
        <v>2</v>
      </c>
      <c r="O713" s="47">
        <v>12.081000000000001</v>
      </c>
      <c r="P713" s="59">
        <f>IF(OR(O713="",O713="REL"),"",3.6*200/O713)</f>
        <v>59.597715420908855</v>
      </c>
      <c r="Q713" s="47"/>
      <c r="R713" s="47"/>
      <c r="S713" s="59" t="str">
        <f>IF(OR(R713="",R713="REL"),"",3.6*200/R713)</f>
        <v/>
      </c>
    </row>
    <row r="714" spans="1:19" x14ac:dyDescent="0.3">
      <c r="A714" s="47" t="s">
        <v>117</v>
      </c>
      <c r="B714" s="47">
        <v>2021</v>
      </c>
      <c r="C714" s="49">
        <v>44386</v>
      </c>
      <c r="D714" s="47" t="s">
        <v>72</v>
      </c>
      <c r="E714" s="47" t="s">
        <v>202</v>
      </c>
      <c r="F714" s="47">
        <v>2</v>
      </c>
      <c r="G714" s="47" t="s">
        <v>119</v>
      </c>
      <c r="H714" s="47" t="s">
        <v>120</v>
      </c>
      <c r="I714" s="47" t="e">
        <f>(C714-VLOOKUP(G714,Riders!$A$2:$C$2000,2,FALSE))/365</f>
        <v>#N/A</v>
      </c>
      <c r="J714" s="47">
        <v>3</v>
      </c>
      <c r="K714" s="47">
        <v>1</v>
      </c>
      <c r="L714" s="47">
        <v>11.859</v>
      </c>
      <c r="M714" s="59">
        <f>IF(OR(L714="",L714="REL"),"",3.6*200/L714)</f>
        <v>60.713382241335694</v>
      </c>
      <c r="N714" s="47">
        <v>1</v>
      </c>
      <c r="O714" s="47">
        <v>12.084</v>
      </c>
      <c r="P714" s="59">
        <f>IF(OR(O714="",O714="REL"),"",3.6*200/O714)</f>
        <v>59.582919563058589</v>
      </c>
      <c r="Q714" s="47"/>
      <c r="R714" s="47"/>
      <c r="S714" s="59" t="str">
        <f>IF(OR(R714="",R714="REL"),"",3.6*200/R714)</f>
        <v/>
      </c>
    </row>
    <row r="715" spans="1:19" x14ac:dyDescent="0.3">
      <c r="A715" s="47" t="s">
        <v>117</v>
      </c>
      <c r="B715" s="47">
        <v>2021</v>
      </c>
      <c r="C715" s="49">
        <v>44386</v>
      </c>
      <c r="D715" s="47" t="s">
        <v>72</v>
      </c>
      <c r="E715" s="47" t="s">
        <v>202</v>
      </c>
      <c r="F715" s="47">
        <v>2</v>
      </c>
      <c r="G715" s="47" t="s">
        <v>123</v>
      </c>
      <c r="H715" s="47" t="s">
        <v>124</v>
      </c>
      <c r="I715" s="47">
        <f>(C715-VLOOKUP(G715,Riders!$A$2:$C$2000,2,FALSE))/365</f>
        <v>22.358904109589041</v>
      </c>
      <c r="J715" s="47">
        <v>7</v>
      </c>
      <c r="K715" s="47">
        <v>2</v>
      </c>
      <c r="L715" s="47">
        <v>11.91</v>
      </c>
      <c r="M715" s="59">
        <f>IF(OR(L715="",L715="REL"),"",3.6*200/L715)</f>
        <v>60.45340050377834</v>
      </c>
      <c r="N715" s="47">
        <v>2</v>
      </c>
      <c r="O715" s="47">
        <v>12.102</v>
      </c>
      <c r="P715" s="59">
        <f>IF(OR(O715="",O715="REL"),"",3.6*200/O715)</f>
        <v>59.494298463063956</v>
      </c>
      <c r="Q715" s="47"/>
      <c r="R715" s="47"/>
      <c r="S715" s="59" t="str">
        <f>IF(OR(R715="",R715="REL"),"",3.6*200/R715)</f>
        <v/>
      </c>
    </row>
    <row r="716" spans="1:19" x14ac:dyDescent="0.3">
      <c r="A716" s="30" t="s">
        <v>117</v>
      </c>
      <c r="B716" s="30">
        <v>2021</v>
      </c>
      <c r="C716" s="132">
        <v>44386</v>
      </c>
      <c r="D716" s="30" t="s">
        <v>72</v>
      </c>
      <c r="E716" s="30" t="s">
        <v>202</v>
      </c>
      <c r="F716" s="30">
        <v>3</v>
      </c>
      <c r="G716" s="30" t="s">
        <v>122</v>
      </c>
      <c r="H716" s="30" t="s">
        <v>118</v>
      </c>
      <c r="I716" s="30" t="e">
        <f>(C716-VLOOKUP(G716,Riders!$A$2:$C$2000,2,FALSE))/365</f>
        <v>#N/A</v>
      </c>
      <c r="J716" s="30">
        <v>2</v>
      </c>
      <c r="K716" s="30">
        <v>2</v>
      </c>
      <c r="L716" s="30">
        <v>11.302000000000001</v>
      </c>
      <c r="M716" s="59">
        <f>IF(OR(L716="",L716="REL"),"",3.6*200/L716)</f>
        <v>63.705538842682707</v>
      </c>
      <c r="N716" s="30">
        <v>1</v>
      </c>
      <c r="O716" s="30">
        <v>11.448</v>
      </c>
      <c r="P716" s="59">
        <f>IF(OR(O716="",O716="REL"),"",3.6*200/O716)</f>
        <v>62.893081761006286</v>
      </c>
      <c r="Q716" s="30">
        <v>1</v>
      </c>
      <c r="R716" s="30">
        <v>11.377000000000001</v>
      </c>
      <c r="S716" s="59">
        <f>IF(OR(R716="",R716="REL"),"",3.6*200/R716)</f>
        <v>63.285576162432974</v>
      </c>
    </row>
    <row r="717" spans="1:19" x14ac:dyDescent="0.3">
      <c r="A717" s="30" t="s">
        <v>117</v>
      </c>
      <c r="B717" s="30">
        <v>2021</v>
      </c>
      <c r="C717" s="132">
        <v>44386</v>
      </c>
      <c r="D717" s="30" t="s">
        <v>72</v>
      </c>
      <c r="E717" s="30" t="s">
        <v>202</v>
      </c>
      <c r="F717" s="30">
        <v>3</v>
      </c>
      <c r="G717" s="30" t="s">
        <v>20</v>
      </c>
      <c r="H717" s="30" t="s">
        <v>21</v>
      </c>
      <c r="I717" s="30">
        <f>(C717-VLOOKUP(G717,Riders!$A$2:$C$2000,2,FALSE))/365</f>
        <v>25.926027397260274</v>
      </c>
      <c r="J717" s="30">
        <v>5</v>
      </c>
      <c r="K717" s="30">
        <v>1</v>
      </c>
      <c r="L717" s="30">
        <v>11.284000000000001</v>
      </c>
      <c r="M717" s="59">
        <f>IF(OR(L717="",L717="REL"),"",3.6*200/L717)</f>
        <v>63.807160581354125</v>
      </c>
      <c r="N717" s="30">
        <v>2</v>
      </c>
      <c r="O717" s="30">
        <v>11.513</v>
      </c>
      <c r="P717" s="59">
        <f>IF(OR(O717="",O717="REL"),"",3.6*200/O717)</f>
        <v>62.538000521150003</v>
      </c>
      <c r="Q717" s="30">
        <v>2</v>
      </c>
      <c r="R717" s="30">
        <v>11.453000000000001</v>
      </c>
      <c r="S717" s="59">
        <f>IF(OR(R717="",R717="REL"),"",3.6*200/R717)</f>
        <v>62.865624727145722</v>
      </c>
    </row>
    <row r="718" spans="1:19" x14ac:dyDescent="0.3">
      <c r="A718" s="30" t="s">
        <v>117</v>
      </c>
      <c r="B718" s="30">
        <v>2021</v>
      </c>
      <c r="C718" s="132">
        <v>44386</v>
      </c>
      <c r="D718" s="30" t="s">
        <v>72</v>
      </c>
      <c r="E718" s="30" t="s">
        <v>202</v>
      </c>
      <c r="F718" s="30">
        <v>4</v>
      </c>
      <c r="G718" s="30" t="s">
        <v>382</v>
      </c>
      <c r="H718" s="30" t="s">
        <v>15</v>
      </c>
      <c r="I718" s="30">
        <f>(C718-VLOOKUP(G718,Riders!$A$2:$C$2000,2,FALSE))/365</f>
        <v>20.361643835616437</v>
      </c>
      <c r="J718" s="30">
        <v>4</v>
      </c>
      <c r="K718" s="30">
        <v>1</v>
      </c>
      <c r="L718" s="30">
        <v>11.55</v>
      </c>
      <c r="M718" s="59">
        <f>IF(OR(L718="",L718="REL"),"",3.6*200/L718)</f>
        <v>62.337662337662337</v>
      </c>
      <c r="N718" s="30">
        <v>1</v>
      </c>
      <c r="O718" s="30">
        <v>11.571999999999999</v>
      </c>
      <c r="P718" s="59">
        <f>IF(OR(O718="",O718="REL"),"",3.6*200/O718)</f>
        <v>62.21914967162116</v>
      </c>
      <c r="Q718" s="30"/>
      <c r="R718" s="30"/>
      <c r="S718" s="59" t="str">
        <f>IF(OR(R718="",R718="REL"),"",3.6*200/R718)</f>
        <v/>
      </c>
    </row>
    <row r="719" spans="1:19" x14ac:dyDescent="0.3">
      <c r="A719" s="30" t="s">
        <v>117</v>
      </c>
      <c r="B719" s="30">
        <v>2021</v>
      </c>
      <c r="C719" s="132">
        <v>44386</v>
      </c>
      <c r="D719" s="30" t="s">
        <v>72</v>
      </c>
      <c r="E719" s="30" t="s">
        <v>202</v>
      </c>
      <c r="F719" s="30">
        <v>4</v>
      </c>
      <c r="G719" s="30" t="s">
        <v>121</v>
      </c>
      <c r="H719" s="30" t="s">
        <v>120</v>
      </c>
      <c r="I719" s="30">
        <f>(C719-VLOOKUP(G719,Riders!$A$2:$C$2000,2,FALSE))/365</f>
        <v>25.347945205479451</v>
      </c>
      <c r="J719" s="30">
        <v>6</v>
      </c>
      <c r="K719" s="30">
        <v>2</v>
      </c>
      <c r="L719" s="30">
        <v>11.602</v>
      </c>
      <c r="M719" s="59">
        <f>IF(OR(L719="",L719="REL"),"",3.6*200/L719)</f>
        <v>62.058265816238581</v>
      </c>
      <c r="N719" s="30">
        <v>2</v>
      </c>
      <c r="O719" s="30">
        <v>11.632</v>
      </c>
      <c r="P719" s="59">
        <f>IF(OR(O719="",O719="REL"),"",3.6*200/O719)</f>
        <v>61.898211829436043</v>
      </c>
      <c r="Q719" s="30"/>
      <c r="R719" s="30"/>
      <c r="S719" s="59" t="str">
        <f>IF(OR(R719="",R719="REL"),"",3.6*200/R719)</f>
        <v/>
      </c>
    </row>
    <row r="720" spans="1:19" x14ac:dyDescent="0.3">
      <c r="A720" s="30" t="s">
        <v>117</v>
      </c>
      <c r="B720" s="30">
        <v>2021</v>
      </c>
      <c r="C720" s="132">
        <v>44386</v>
      </c>
      <c r="D720" s="30" t="s">
        <v>72</v>
      </c>
      <c r="E720" s="30" t="s">
        <v>203</v>
      </c>
      <c r="F720" s="30">
        <v>1</v>
      </c>
      <c r="G720" s="30" t="s">
        <v>109</v>
      </c>
      <c r="H720" s="30" t="s">
        <v>118</v>
      </c>
      <c r="I720" s="30">
        <f>(C720-VLOOKUP(G720,Riders!$A$2:$C$2000,2,FALSE))/365</f>
        <v>28.44109589041096</v>
      </c>
      <c r="J720" s="30">
        <v>1</v>
      </c>
      <c r="K720" s="30">
        <v>1</v>
      </c>
      <c r="L720" s="30">
        <v>11.379</v>
      </c>
      <c r="M720" s="59">
        <f>IF(OR(L720="",L720="REL"),"",3.6*200/L720)</f>
        <v>63.274452939625625</v>
      </c>
      <c r="N720" s="30">
        <v>1</v>
      </c>
      <c r="O720" s="30">
        <v>11.234999999999999</v>
      </c>
      <c r="P720" s="59">
        <f>IF(OR(O720="",O720="REL"),"",3.6*200/O720)</f>
        <v>64.085447263017357</v>
      </c>
      <c r="Q720" s="30"/>
      <c r="R720" s="30"/>
      <c r="S720" s="59" t="str">
        <f>IF(OR(R720="",R720="REL"),"",3.6*200/R720)</f>
        <v/>
      </c>
    </row>
    <row r="721" spans="1:19" x14ac:dyDescent="0.3">
      <c r="A721" s="30" t="s">
        <v>117</v>
      </c>
      <c r="B721" s="30">
        <v>2021</v>
      </c>
      <c r="C721" s="132">
        <v>44386</v>
      </c>
      <c r="D721" s="30" t="s">
        <v>72</v>
      </c>
      <c r="E721" s="30" t="s">
        <v>203</v>
      </c>
      <c r="F721" s="30">
        <v>1</v>
      </c>
      <c r="G721" s="30" t="s">
        <v>382</v>
      </c>
      <c r="H721" s="30" t="s">
        <v>15</v>
      </c>
      <c r="I721" s="30">
        <f>(C721-VLOOKUP(G721,Riders!$A$2:$C$2000,2,FALSE))/365</f>
        <v>20.361643835616437</v>
      </c>
      <c r="J721" s="30">
        <v>4</v>
      </c>
      <c r="K721" s="30">
        <v>2</v>
      </c>
      <c r="L721" s="30">
        <v>11.421999999999999</v>
      </c>
      <c r="M721" s="59">
        <f>IF(OR(L721="",L721="REL"),"",3.6*200/L721)</f>
        <v>63.036245841358785</v>
      </c>
      <c r="N721" s="30">
        <v>2</v>
      </c>
      <c r="O721" s="30">
        <v>11.382</v>
      </c>
      <c r="P721" s="59">
        <f>IF(OR(O721="",O721="REL"),"",3.6*200/O721)</f>
        <v>63.257775434897205</v>
      </c>
      <c r="Q721" s="30"/>
      <c r="R721" s="30"/>
      <c r="S721" s="59" t="str">
        <f>IF(OR(R721="",R721="REL"),"",3.6*200/R721)</f>
        <v/>
      </c>
    </row>
    <row r="722" spans="1:19" x14ac:dyDescent="0.3">
      <c r="A722" s="30" t="s">
        <v>117</v>
      </c>
      <c r="B722" s="30">
        <v>2021</v>
      </c>
      <c r="C722" s="132">
        <v>44386</v>
      </c>
      <c r="D722" s="30" t="s">
        <v>72</v>
      </c>
      <c r="E722" s="30" t="s">
        <v>203</v>
      </c>
      <c r="F722" s="30">
        <v>2</v>
      </c>
      <c r="G722" s="30" t="s">
        <v>122</v>
      </c>
      <c r="H722" s="30" t="s">
        <v>118</v>
      </c>
      <c r="I722" s="30" t="e">
        <f>(C722-VLOOKUP(G722,Riders!$A$2:$C$2000,2,FALSE))/365</f>
        <v>#N/A</v>
      </c>
      <c r="J722" s="30">
        <v>2</v>
      </c>
      <c r="K722" s="30">
        <v>1</v>
      </c>
      <c r="L722" s="30">
        <v>11.356</v>
      </c>
      <c r="M722" s="59">
        <f>IF(OR(L722="",L722="REL"),"",3.6*200/L722)</f>
        <v>63.40260655160268</v>
      </c>
      <c r="N722" s="30">
        <v>1</v>
      </c>
      <c r="O722" s="30">
        <v>11.577</v>
      </c>
      <c r="P722" s="59">
        <f>IF(OR(O722="",O722="REL"),"",3.6*200/O722)</f>
        <v>62.192277792174139</v>
      </c>
      <c r="Q722" s="30"/>
      <c r="R722" s="30"/>
      <c r="S722" s="59" t="str">
        <f>IF(OR(R722="",R722="REL"),"",3.6*200/R722)</f>
        <v/>
      </c>
    </row>
    <row r="723" spans="1:19" x14ac:dyDescent="0.3">
      <c r="A723" s="30" t="s">
        <v>117</v>
      </c>
      <c r="B723" s="30">
        <v>2021</v>
      </c>
      <c r="C723" s="132">
        <v>44386</v>
      </c>
      <c r="D723" s="30" t="s">
        <v>72</v>
      </c>
      <c r="E723" s="30" t="s">
        <v>203</v>
      </c>
      <c r="F723" s="30">
        <v>2</v>
      </c>
      <c r="G723" s="30" t="s">
        <v>655</v>
      </c>
      <c r="H723" s="30" t="s">
        <v>120</v>
      </c>
      <c r="I723" s="30">
        <f>(C723-VLOOKUP(G723,Riders!$A$2:$C$2000,2,FALSE))/365</f>
        <v>38.597260273972601</v>
      </c>
      <c r="J723" s="30">
        <v>3</v>
      </c>
      <c r="K723" s="30">
        <v>2</v>
      </c>
      <c r="L723" s="30">
        <v>11.372999999999999</v>
      </c>
      <c r="M723" s="59">
        <f>IF(OR(L723="",L723="REL"),"",3.6*200/L723)</f>
        <v>63.307834344500137</v>
      </c>
      <c r="N723" s="30">
        <v>2</v>
      </c>
      <c r="O723" s="30">
        <v>11.589</v>
      </c>
      <c r="P723" s="59">
        <f>IF(OR(O723="",O723="REL"),"",3.6*200/O723)</f>
        <v>62.127879886098881</v>
      </c>
      <c r="Q723" s="30"/>
      <c r="R723" s="30"/>
      <c r="S723" s="59" t="str">
        <f>IF(OR(R723="",R723="REL"),"",3.6*200/R723)</f>
        <v/>
      </c>
    </row>
    <row r="724" spans="1:19" x14ac:dyDescent="0.3">
      <c r="A724" s="30" t="s">
        <v>117</v>
      </c>
      <c r="B724" s="30">
        <v>2021</v>
      </c>
      <c r="C724" s="132">
        <v>44386</v>
      </c>
      <c r="D724" s="30" t="s">
        <v>72</v>
      </c>
      <c r="E724" s="30" t="s">
        <v>204</v>
      </c>
      <c r="F724" s="30" t="s">
        <v>205</v>
      </c>
      <c r="G724" s="30" t="s">
        <v>109</v>
      </c>
      <c r="H724" s="30" t="s">
        <v>118</v>
      </c>
      <c r="I724" s="30">
        <f>(C724-VLOOKUP(G724,Riders!$A$2:$C$2000,2,FALSE))/365</f>
        <v>28.44109589041096</v>
      </c>
      <c r="J724" s="30">
        <v>1</v>
      </c>
      <c r="K724" s="30">
        <v>1</v>
      </c>
      <c r="L724" s="30">
        <v>10.984999999999999</v>
      </c>
      <c r="M724" s="59">
        <f>IF(OR(L724="",L724="REL"),"",3.6*200/L724)</f>
        <v>65.54392353208921</v>
      </c>
      <c r="N724" s="30">
        <v>1</v>
      </c>
      <c r="O724" s="30">
        <v>11.103999999999999</v>
      </c>
      <c r="P724" s="59">
        <f>IF(OR(O724="",O724="REL"),"",3.6*200/O724)</f>
        <v>64.84149855907782</v>
      </c>
      <c r="Q724" s="30"/>
      <c r="R724" s="30"/>
      <c r="S724" s="59" t="str">
        <f>IF(OR(R724="",R724="REL"),"",3.6*200/R724)</f>
        <v/>
      </c>
    </row>
    <row r="725" spans="1:19" x14ac:dyDescent="0.3">
      <c r="A725" s="30" t="s">
        <v>117</v>
      </c>
      <c r="B725" s="30">
        <v>2021</v>
      </c>
      <c r="C725" s="132">
        <v>44386</v>
      </c>
      <c r="D725" s="30" t="s">
        <v>72</v>
      </c>
      <c r="E725" s="30" t="s">
        <v>204</v>
      </c>
      <c r="F725" s="30" t="s">
        <v>205</v>
      </c>
      <c r="G725" s="30" t="s">
        <v>122</v>
      </c>
      <c r="H725" s="30" t="s">
        <v>118</v>
      </c>
      <c r="I725" s="30" t="e">
        <f>(C725-VLOOKUP(G725,Riders!$A$2:$C$2000,2,FALSE))/365</f>
        <v>#N/A</v>
      </c>
      <c r="J725" s="30">
        <v>2</v>
      </c>
      <c r="K725" s="30">
        <v>2</v>
      </c>
      <c r="L725" s="30">
        <v>13.321</v>
      </c>
      <c r="M725" s="59">
        <f>IF(OR(L725="",L725="REL"),"",3.6*200/L725)</f>
        <v>54.049996246528039</v>
      </c>
      <c r="N725" s="30">
        <v>2</v>
      </c>
      <c r="O725" s="30">
        <v>11.238</v>
      </c>
      <c r="P725" s="59">
        <f>IF(OR(O725="",O725="REL"),"",3.6*200/O725)</f>
        <v>64.068339562199682</v>
      </c>
      <c r="Q725" s="30"/>
      <c r="R725" s="30"/>
      <c r="S725" s="59" t="str">
        <f>IF(OR(R725="",R725="REL"),"",3.6*200/R725)</f>
        <v/>
      </c>
    </row>
    <row r="726" spans="1:19" x14ac:dyDescent="0.3">
      <c r="A726" s="30" t="s">
        <v>117</v>
      </c>
      <c r="B726" s="30">
        <v>2021</v>
      </c>
      <c r="C726" s="132">
        <v>44386</v>
      </c>
      <c r="D726" s="30" t="s">
        <v>72</v>
      </c>
      <c r="E726" s="30" t="s">
        <v>204</v>
      </c>
      <c r="F726" s="30" t="s">
        <v>206</v>
      </c>
      <c r="G726" s="30" t="s">
        <v>655</v>
      </c>
      <c r="H726" s="30" t="s">
        <v>120</v>
      </c>
      <c r="I726" s="30">
        <f>(C726-VLOOKUP(G726,Riders!$A$2:$C$2000,2,FALSE))/365</f>
        <v>38.597260273972601</v>
      </c>
      <c r="J726" s="30">
        <v>3</v>
      </c>
      <c r="K726" s="30">
        <v>2</v>
      </c>
      <c r="L726" s="30">
        <v>11.792</v>
      </c>
      <c r="M726" s="59">
        <f>IF(OR(L726="",L726="REL"),"",3.6*200/L726)</f>
        <v>61.058344640434193</v>
      </c>
      <c r="N726" s="30">
        <v>1</v>
      </c>
      <c r="O726" s="30">
        <v>11.409000000000001</v>
      </c>
      <c r="P726" s="59">
        <f>IF(OR(O726="",O726="REL"),"",3.6*200/O726)</f>
        <v>63.108072574283455</v>
      </c>
      <c r="Q726" s="30">
        <v>1</v>
      </c>
      <c r="R726" s="30">
        <v>11.499000000000001</v>
      </c>
      <c r="S726" s="59">
        <f>IF(OR(R726="",R726="REL"),"",3.6*200/R726)</f>
        <v>62.614140360031307</v>
      </c>
    </row>
    <row r="727" spans="1:19" x14ac:dyDescent="0.3">
      <c r="A727" s="30" t="s">
        <v>117</v>
      </c>
      <c r="B727" s="30">
        <v>2021</v>
      </c>
      <c r="C727" s="132">
        <v>44386</v>
      </c>
      <c r="D727" s="30" t="s">
        <v>72</v>
      </c>
      <c r="E727" s="30" t="s">
        <v>204</v>
      </c>
      <c r="F727" s="30" t="s">
        <v>206</v>
      </c>
      <c r="G727" s="30" t="s">
        <v>382</v>
      </c>
      <c r="H727" s="30" t="s">
        <v>15</v>
      </c>
      <c r="I727" s="30">
        <f>(C727-VLOOKUP(G727,Riders!$A$2:$C$2000,2,FALSE))/365</f>
        <v>20.361643835616437</v>
      </c>
      <c r="J727" s="30">
        <v>4</v>
      </c>
      <c r="K727" s="30">
        <v>1</v>
      </c>
      <c r="L727" s="30">
        <v>11.714</v>
      </c>
      <c r="M727" s="59">
        <f>IF(OR(L727="",L727="REL"),"",3.6*200/L727)</f>
        <v>61.464913778384833</v>
      </c>
      <c r="N727" s="30">
        <v>2</v>
      </c>
      <c r="O727" s="30">
        <v>11.429</v>
      </c>
      <c r="P727" s="59">
        <f>IF(OR(O727="",O727="REL"),"",3.6*200/O727)</f>
        <v>62.997637588590429</v>
      </c>
      <c r="Q727" s="30">
        <v>2</v>
      </c>
      <c r="R727" s="30">
        <v>11.58</v>
      </c>
      <c r="S727" s="59">
        <f>IF(OR(R727="",R727="REL"),"",3.6*200/R727)</f>
        <v>62.176165803108809</v>
      </c>
    </row>
    <row r="728" spans="1:19" x14ac:dyDescent="0.3">
      <c r="A728" s="30" t="s">
        <v>127</v>
      </c>
      <c r="B728" s="30">
        <v>2021</v>
      </c>
      <c r="C728" s="132">
        <v>44330</v>
      </c>
      <c r="D728" s="30" t="s">
        <v>72</v>
      </c>
      <c r="E728" s="30" t="s">
        <v>201</v>
      </c>
      <c r="F728" s="30">
        <v>1</v>
      </c>
      <c r="G728" s="30" t="s">
        <v>52</v>
      </c>
      <c r="H728" s="30" t="s">
        <v>53</v>
      </c>
      <c r="I728" s="30">
        <f>(C728-VLOOKUP(G728,Riders!$A$2:$C$2000,2,FALSE))/365</f>
        <v>24.17808219178082</v>
      </c>
      <c r="J728" s="30">
        <v>6</v>
      </c>
      <c r="K728" s="30">
        <v>1</v>
      </c>
      <c r="L728" s="30">
        <v>11.69</v>
      </c>
      <c r="M728" s="59">
        <f>IF(OR(L728="",L728="REL"),"",3.6*200/L728)</f>
        <v>61.591103507271171</v>
      </c>
      <c r="N728" s="30"/>
      <c r="O728" s="30"/>
      <c r="P728" s="59" t="str">
        <f>IF(OR(O728="",O728="REL"),"",3.6*200/O728)</f>
        <v/>
      </c>
      <c r="Q728" s="30"/>
      <c r="R728" s="30"/>
      <c r="S728" s="59" t="str">
        <f>IF(OR(R728="",R728="REL"),"",3.6*200/R728)</f>
        <v/>
      </c>
    </row>
    <row r="729" spans="1:19" x14ac:dyDescent="0.3">
      <c r="A729" s="30" t="s">
        <v>127</v>
      </c>
      <c r="B729" s="30">
        <v>2021</v>
      </c>
      <c r="C729" s="132">
        <v>44330</v>
      </c>
      <c r="D729" s="30" t="s">
        <v>72</v>
      </c>
      <c r="E729" s="30" t="s">
        <v>201</v>
      </c>
      <c r="F729" s="30">
        <v>1</v>
      </c>
      <c r="G729" s="30" t="s">
        <v>60</v>
      </c>
      <c r="H729" s="30" t="s">
        <v>61</v>
      </c>
      <c r="I729" s="30">
        <f>(C729-VLOOKUP(G729,Riders!$A$2:$C$2000,2,FALSE))/365</f>
        <v>32.827397260273976</v>
      </c>
      <c r="J729" s="30">
        <v>12</v>
      </c>
      <c r="K729" s="30">
        <v>2</v>
      </c>
      <c r="L729" s="30">
        <v>11.927999999999999</v>
      </c>
      <c r="M729" s="59">
        <f>IF(OR(L729="",L729="REL"),"",3.6*200/L729)</f>
        <v>60.362173038229379</v>
      </c>
      <c r="N729" s="30"/>
      <c r="O729" s="30"/>
      <c r="P729" s="59" t="str">
        <f>IF(OR(O729="",O729="REL"),"",3.6*200/O729)</f>
        <v/>
      </c>
      <c r="Q729" s="30"/>
      <c r="R729" s="30"/>
      <c r="S729" s="59" t="str">
        <f>IF(OR(R729="",R729="REL"),"",3.6*200/R729)</f>
        <v/>
      </c>
    </row>
    <row r="730" spans="1:19" x14ac:dyDescent="0.3">
      <c r="A730" s="30" t="s">
        <v>127</v>
      </c>
      <c r="B730" s="30">
        <v>2021</v>
      </c>
      <c r="C730" s="132">
        <v>44330</v>
      </c>
      <c r="D730" s="30" t="s">
        <v>72</v>
      </c>
      <c r="E730" s="30" t="s">
        <v>201</v>
      </c>
      <c r="F730" s="30">
        <v>2</v>
      </c>
      <c r="G730" s="30" t="s">
        <v>42</v>
      </c>
      <c r="H730" s="30" t="s">
        <v>97</v>
      </c>
      <c r="I730" s="30">
        <f>(C730-VLOOKUP(G730,Riders!$A$2:$C$2000,2,FALSE))/365</f>
        <v>22.449315068493149</v>
      </c>
      <c r="J730" s="30">
        <v>4</v>
      </c>
      <c r="K730" s="30">
        <v>1</v>
      </c>
      <c r="L730" s="30">
        <v>11.768000000000001</v>
      </c>
      <c r="M730" s="59">
        <f>IF(OR(L730="",L730="REL"),"",3.6*200/L730)</f>
        <v>61.182868796736912</v>
      </c>
      <c r="N730" s="30"/>
      <c r="O730" s="30"/>
      <c r="P730" s="59" t="str">
        <f>IF(OR(O730="",O730="REL"),"",3.6*200/O730)</f>
        <v/>
      </c>
      <c r="Q730" s="30"/>
      <c r="R730" s="30"/>
      <c r="S730" s="59" t="str">
        <f>IF(OR(R730="",R730="REL"),"",3.6*200/R730)</f>
        <v/>
      </c>
    </row>
    <row r="731" spans="1:19" x14ac:dyDescent="0.3">
      <c r="A731" s="30" t="s">
        <v>127</v>
      </c>
      <c r="B731" s="30">
        <v>2021</v>
      </c>
      <c r="C731" s="132">
        <v>44330</v>
      </c>
      <c r="D731" s="30" t="s">
        <v>72</v>
      </c>
      <c r="E731" s="30" t="s">
        <v>201</v>
      </c>
      <c r="F731" s="30">
        <v>2</v>
      </c>
      <c r="G731" s="30" t="s">
        <v>58</v>
      </c>
      <c r="H731" s="30" t="s">
        <v>130</v>
      </c>
      <c r="I731" s="30">
        <f>(C731-VLOOKUP(G731,Riders!$A$2:$C$2000,2,FALSE))/365</f>
        <v>23.328767123287673</v>
      </c>
      <c r="J731" s="30">
        <v>11</v>
      </c>
      <c r="K731" s="30">
        <v>2</v>
      </c>
      <c r="L731" s="30">
        <v>12.032</v>
      </c>
      <c r="M731" s="59">
        <f>IF(OR(L731="",L731="REL"),"",3.6*200/L731)</f>
        <v>59.840425531914896</v>
      </c>
      <c r="N731" s="30"/>
      <c r="O731" s="30"/>
      <c r="P731" s="59" t="str">
        <f>IF(OR(O731="",O731="REL"),"",3.6*200/O731)</f>
        <v/>
      </c>
      <c r="Q731" s="30"/>
      <c r="R731" s="30"/>
      <c r="S731" s="59" t="str">
        <f>IF(OR(R731="",R731="REL"),"",3.6*200/R731)</f>
        <v/>
      </c>
    </row>
    <row r="732" spans="1:19" x14ac:dyDescent="0.3">
      <c r="A732" s="30" t="s">
        <v>127</v>
      </c>
      <c r="B732" s="30">
        <v>2021</v>
      </c>
      <c r="C732" s="132">
        <v>44330</v>
      </c>
      <c r="D732" s="30" t="s">
        <v>72</v>
      </c>
      <c r="E732" s="30" t="s">
        <v>201</v>
      </c>
      <c r="F732" s="30">
        <v>3</v>
      </c>
      <c r="G732" s="30" t="s">
        <v>82</v>
      </c>
      <c r="H732" s="30" t="s">
        <v>67</v>
      </c>
      <c r="I732" s="30">
        <f>(C732-VLOOKUP(G732,Riders!$A$2:$C$2000,2,FALSE))/365</f>
        <v>28.706849315068492</v>
      </c>
      <c r="J732" s="30">
        <v>7</v>
      </c>
      <c r="K732" s="30">
        <v>1</v>
      </c>
      <c r="L732" s="30">
        <v>11.474</v>
      </c>
      <c r="M732" s="59">
        <f>IF(OR(L732="",L732="REL"),"",3.6*200/L732)</f>
        <v>62.750566498169775</v>
      </c>
      <c r="N732" s="30"/>
      <c r="O732" s="30"/>
      <c r="P732" s="59" t="str">
        <f>IF(OR(O732="",O732="REL"),"",3.6*200/O732)</f>
        <v/>
      </c>
      <c r="Q732" s="30"/>
      <c r="R732" s="30"/>
      <c r="S732" s="59" t="str">
        <f>IF(OR(R732="",R732="REL"),"",3.6*200/R732)</f>
        <v/>
      </c>
    </row>
    <row r="733" spans="1:19" x14ac:dyDescent="0.3">
      <c r="A733" s="30" t="s">
        <v>127</v>
      </c>
      <c r="B733" s="30">
        <v>2021</v>
      </c>
      <c r="C733" s="132">
        <v>44330</v>
      </c>
      <c r="D733" s="30" t="s">
        <v>72</v>
      </c>
      <c r="E733" s="30" t="s">
        <v>201</v>
      </c>
      <c r="F733" s="30">
        <v>3</v>
      </c>
      <c r="G733" s="30" t="s">
        <v>129</v>
      </c>
      <c r="H733" s="30" t="s">
        <v>65</v>
      </c>
      <c r="I733" s="30">
        <f>(C733-VLOOKUP(G733,Riders!$A$2:$C$2000,2,FALSE))/365</f>
        <v>30.835616438356166</v>
      </c>
      <c r="J733" s="30">
        <v>10</v>
      </c>
      <c r="K733" s="30">
        <v>2</v>
      </c>
      <c r="L733" s="30">
        <v>11.595000000000001</v>
      </c>
      <c r="M733" s="59">
        <f>IF(OR(L733="",L733="REL"),"",3.6*200/L733)</f>
        <v>62.095730918499349</v>
      </c>
      <c r="N733" s="30"/>
      <c r="O733" s="30"/>
      <c r="P733" s="59" t="str">
        <f>IF(OR(O733="",O733="REL"),"",3.6*200/O733)</f>
        <v/>
      </c>
      <c r="Q733" s="30"/>
      <c r="R733" s="30"/>
      <c r="S733" s="59" t="str">
        <f>IF(OR(R733="",R733="REL"),"",3.6*200/R733)</f>
        <v/>
      </c>
    </row>
    <row r="734" spans="1:19" x14ac:dyDescent="0.3">
      <c r="A734" s="30" t="s">
        <v>127</v>
      </c>
      <c r="B734" s="30">
        <v>2021</v>
      </c>
      <c r="C734" s="132">
        <v>44330</v>
      </c>
      <c r="D734" s="30" t="s">
        <v>72</v>
      </c>
      <c r="E734" s="30" t="s">
        <v>201</v>
      </c>
      <c r="F734" s="30">
        <v>4</v>
      </c>
      <c r="G734" s="30" t="s">
        <v>106</v>
      </c>
      <c r="H734" s="30" t="s">
        <v>63</v>
      </c>
      <c r="I734" s="30" t="e">
        <f>(C734-VLOOKUP(G734,Riders!$A$2:$C$2000,2,FALSE))/365</f>
        <v>#N/A</v>
      </c>
      <c r="J734" s="30">
        <v>8</v>
      </c>
      <c r="K734" s="30">
        <v>1</v>
      </c>
      <c r="L734" s="30">
        <v>11.821999999999999</v>
      </c>
      <c r="M734" s="59">
        <f>IF(OR(L734="",L734="REL"),"",3.6*200/L734)</f>
        <v>60.903400439857897</v>
      </c>
      <c r="N734" s="30"/>
      <c r="O734" s="30"/>
      <c r="P734" s="59" t="str">
        <f>IF(OR(O734="",O734="REL"),"",3.6*200/O734)</f>
        <v/>
      </c>
      <c r="Q734" s="30"/>
      <c r="R734" s="30"/>
      <c r="S734" s="59" t="str">
        <f>IF(OR(R734="",R734="REL"),"",3.6*200/R734)</f>
        <v/>
      </c>
    </row>
    <row r="735" spans="1:19" x14ac:dyDescent="0.3">
      <c r="A735" s="30" t="s">
        <v>127</v>
      </c>
      <c r="B735" s="30">
        <v>2021</v>
      </c>
      <c r="C735" s="132">
        <v>44330</v>
      </c>
      <c r="D735" s="30" t="s">
        <v>72</v>
      </c>
      <c r="E735" s="30" t="s">
        <v>201</v>
      </c>
      <c r="F735" s="30">
        <v>4</v>
      </c>
      <c r="G735" s="30" t="s">
        <v>98</v>
      </c>
      <c r="H735" s="30" t="s">
        <v>67</v>
      </c>
      <c r="I735" s="30">
        <f>(C735-VLOOKUP(G735,Riders!$A$2:$C$2000,2,FALSE))/365</f>
        <v>29.789041095890411</v>
      </c>
      <c r="J735" s="30">
        <v>9</v>
      </c>
      <c r="K735" s="30">
        <v>2</v>
      </c>
      <c r="L735" s="30">
        <v>11.87</v>
      </c>
      <c r="M735" s="59">
        <f>IF(OR(L735="",L735="REL"),"",3.6*200/L735)</f>
        <v>60.65711878685763</v>
      </c>
      <c r="N735" s="30"/>
      <c r="O735" s="30"/>
      <c r="P735" s="59" t="str">
        <f>IF(OR(O735="",O735="REL"),"",3.6*200/O735)</f>
        <v/>
      </c>
      <c r="Q735" s="30"/>
      <c r="R735" s="30"/>
      <c r="S735" s="59" t="str">
        <f>IF(OR(R735="",R735="REL"),"",3.6*200/R735)</f>
        <v/>
      </c>
    </row>
    <row r="736" spans="1:19" x14ac:dyDescent="0.3">
      <c r="A736" s="30" t="s">
        <v>127</v>
      </c>
      <c r="B736" s="30">
        <v>2021</v>
      </c>
      <c r="C736" s="132">
        <v>44330</v>
      </c>
      <c r="D736" s="30" t="s">
        <v>72</v>
      </c>
      <c r="E736" s="30" t="s">
        <v>202</v>
      </c>
      <c r="F736" s="30">
        <v>1</v>
      </c>
      <c r="G736" s="30" t="s">
        <v>79</v>
      </c>
      <c r="H736" s="30" t="s">
        <v>65</v>
      </c>
      <c r="I736" s="30">
        <f>(C736-VLOOKUP(G736,Riders!$A$2:$C$2000,2,FALSE))/365</f>
        <v>34.030136986301372</v>
      </c>
      <c r="J736" s="30">
        <v>1</v>
      </c>
      <c r="K736" s="30">
        <v>1</v>
      </c>
      <c r="L736" s="30">
        <v>11.218999999999999</v>
      </c>
      <c r="M736" s="59">
        <f>IF(OR(L736="",L736="REL"),"",3.6*200/L736)</f>
        <v>64.176842855869509</v>
      </c>
      <c r="N736" s="30">
        <v>1</v>
      </c>
      <c r="O736" s="30">
        <v>11.881</v>
      </c>
      <c r="P736" s="59">
        <f>IF(OR(O736="",O736="REL"),"",3.6*200/O736)</f>
        <v>60.600959515192322</v>
      </c>
      <c r="Q736" s="30"/>
      <c r="R736" s="30"/>
      <c r="S736" s="59" t="str">
        <f>IF(OR(R736="",R736="REL"),"",3.6*200/R736)</f>
        <v/>
      </c>
    </row>
    <row r="737" spans="1:19" x14ac:dyDescent="0.3">
      <c r="A737" s="30" t="s">
        <v>127</v>
      </c>
      <c r="B737" s="30">
        <v>2021</v>
      </c>
      <c r="C737" s="132">
        <v>44330</v>
      </c>
      <c r="D737" s="30" t="s">
        <v>72</v>
      </c>
      <c r="E737" s="30" t="s">
        <v>202</v>
      </c>
      <c r="F737" s="30">
        <v>1</v>
      </c>
      <c r="G737" s="30" t="s">
        <v>106</v>
      </c>
      <c r="H737" s="30" t="s">
        <v>63</v>
      </c>
      <c r="I737" s="30" t="e">
        <f>(C737-VLOOKUP(G737,Riders!$A$2:$C$2000,2,FALSE))/365</f>
        <v>#N/A</v>
      </c>
      <c r="J737" s="30">
        <v>8</v>
      </c>
      <c r="K737" s="30">
        <v>2</v>
      </c>
      <c r="L737" s="30">
        <v>11.641999999999999</v>
      </c>
      <c r="M737" s="59">
        <f>IF(OR(L737="",L737="REL"),"",3.6*200/L737)</f>
        <v>61.845043806906034</v>
      </c>
      <c r="N737" s="30">
        <v>2</v>
      </c>
      <c r="O737" s="30">
        <v>12.143000000000001</v>
      </c>
      <c r="P737" s="59">
        <f>IF(OR(O737="",O737="REL"),"",3.6*200/O737)</f>
        <v>59.29342007741085</v>
      </c>
      <c r="Q737" s="30"/>
      <c r="R737" s="30"/>
      <c r="S737" s="59" t="str">
        <f>IF(OR(R737="",R737="REL"),"",3.6*200/R737)</f>
        <v/>
      </c>
    </row>
    <row r="738" spans="1:19" x14ac:dyDescent="0.3">
      <c r="A738" s="30" t="s">
        <v>127</v>
      </c>
      <c r="B738" s="30">
        <v>2021</v>
      </c>
      <c r="C738" s="132">
        <v>44330</v>
      </c>
      <c r="D738" s="30" t="s">
        <v>72</v>
      </c>
      <c r="E738" s="30" t="s">
        <v>202</v>
      </c>
      <c r="F738" s="30">
        <v>2</v>
      </c>
      <c r="G738" s="30" t="s">
        <v>96</v>
      </c>
      <c r="H738" s="30" t="s">
        <v>40</v>
      </c>
      <c r="I738" s="30">
        <f>(C738-VLOOKUP(G738,Riders!$A$2:$C$2000,2,FALSE))/365</f>
        <v>27.336986301369862</v>
      </c>
      <c r="J738" s="30">
        <v>2</v>
      </c>
      <c r="K738" s="30">
        <v>1</v>
      </c>
      <c r="L738" s="30">
        <v>11.603</v>
      </c>
      <c r="M738" s="59">
        <f>IF(OR(L738="",L738="REL"),"",3.6*200/L738)</f>
        <v>62.052917348961479</v>
      </c>
      <c r="N738" s="30">
        <v>1</v>
      </c>
      <c r="O738" s="30">
        <v>11.558</v>
      </c>
      <c r="P738" s="59">
        <f>IF(OR(O738="",O738="REL"),"",3.6*200/O738)</f>
        <v>62.294514621906906</v>
      </c>
      <c r="Q738" s="30"/>
      <c r="R738" s="30"/>
      <c r="S738" s="59" t="str">
        <f>IF(OR(R738="",R738="REL"),"",3.6*200/R738)</f>
        <v/>
      </c>
    </row>
    <row r="739" spans="1:19" x14ac:dyDescent="0.3">
      <c r="A739" s="30" t="s">
        <v>127</v>
      </c>
      <c r="B739" s="30">
        <v>2021</v>
      </c>
      <c r="C739" s="132">
        <v>44330</v>
      </c>
      <c r="D739" s="30" t="s">
        <v>72</v>
      </c>
      <c r="E739" s="30" t="s">
        <v>202</v>
      </c>
      <c r="F739" s="30">
        <v>2</v>
      </c>
      <c r="G739" s="30" t="s">
        <v>82</v>
      </c>
      <c r="H739" s="30" t="s">
        <v>67</v>
      </c>
      <c r="I739" s="30">
        <f>(C739-VLOOKUP(G739,Riders!$A$2:$C$2000,2,FALSE))/365</f>
        <v>28.706849315068492</v>
      </c>
      <c r="J739" s="30">
        <v>7</v>
      </c>
      <c r="K739" s="30">
        <v>2</v>
      </c>
      <c r="L739" s="30">
        <v>11.69</v>
      </c>
      <c r="M739" s="59">
        <f>IF(OR(L739="",L739="REL"),"",3.6*200/L739)</f>
        <v>61.591103507271171</v>
      </c>
      <c r="N739" s="30">
        <v>2</v>
      </c>
      <c r="O739" s="30">
        <v>11.712999999999999</v>
      </c>
      <c r="P739" s="59">
        <f>IF(OR(O739="",O739="REL"),"",3.6*200/O739)</f>
        <v>61.470161359173574</v>
      </c>
      <c r="Q739" s="30"/>
      <c r="R739" s="30"/>
      <c r="S739" s="59" t="str">
        <f>IF(OR(R739="",R739="REL"),"",3.6*200/R739)</f>
        <v/>
      </c>
    </row>
    <row r="740" spans="1:19" x14ac:dyDescent="0.3">
      <c r="A740" s="30" t="s">
        <v>127</v>
      </c>
      <c r="B740" s="30">
        <v>2021</v>
      </c>
      <c r="C740" s="132">
        <v>44330</v>
      </c>
      <c r="D740" s="30" t="s">
        <v>72</v>
      </c>
      <c r="E740" s="30" t="s">
        <v>202</v>
      </c>
      <c r="F740" s="30">
        <v>3</v>
      </c>
      <c r="G740" s="30" t="s">
        <v>42</v>
      </c>
      <c r="H740" s="30" t="s">
        <v>97</v>
      </c>
      <c r="I740" s="30">
        <f>(C740-VLOOKUP(G740,Riders!$A$2:$C$2000,2,FALSE))/365</f>
        <v>22.449315068493149</v>
      </c>
      <c r="J740" s="30">
        <v>4</v>
      </c>
      <c r="K740" s="30">
        <v>1</v>
      </c>
      <c r="L740" s="30">
        <v>11.734999999999999</v>
      </c>
      <c r="M740" s="59">
        <f>IF(OR(L740="",L740="REL"),"",3.6*200/L740)</f>
        <v>61.354921175969324</v>
      </c>
      <c r="N740" s="30">
        <v>2</v>
      </c>
      <c r="O740" s="30">
        <v>11.218</v>
      </c>
      <c r="P740" s="59">
        <f>IF(OR(O740="",O740="REL"),"",3.6*200/O740)</f>
        <v>64.182563736851492</v>
      </c>
      <c r="Q740" s="30">
        <v>1</v>
      </c>
      <c r="R740" s="30">
        <v>11.548999999999999</v>
      </c>
      <c r="S740" s="59">
        <f>IF(OR(R740="",R740="REL"),"",3.6*200/R740)</f>
        <v>62.343060005195255</v>
      </c>
    </row>
    <row r="741" spans="1:19" x14ac:dyDescent="0.3">
      <c r="A741" s="47" t="s">
        <v>127</v>
      </c>
      <c r="B741" s="47">
        <v>2021</v>
      </c>
      <c r="C741" s="49">
        <v>44330</v>
      </c>
      <c r="D741" s="47" t="s">
        <v>72</v>
      </c>
      <c r="E741" s="47" t="s">
        <v>202</v>
      </c>
      <c r="F741" s="47">
        <v>3</v>
      </c>
      <c r="G741" s="47" t="s">
        <v>39</v>
      </c>
      <c r="H741" s="47" t="s">
        <v>128</v>
      </c>
      <c r="I741" s="47">
        <f>(C741-VLOOKUP(G741,Riders!$A$2:$C$2000,2,FALSE))/365</f>
        <v>26.758904109589039</v>
      </c>
      <c r="J741" s="47">
        <v>5</v>
      </c>
      <c r="K741" s="47">
        <v>2</v>
      </c>
      <c r="L741" s="47">
        <v>11.753</v>
      </c>
      <c r="M741" s="59">
        <f>IF(OR(L741="",L741="REL"),"",3.6*200/L741)</f>
        <v>61.260954649876624</v>
      </c>
      <c r="N741" s="47">
        <v>1</v>
      </c>
      <c r="O741" s="47">
        <v>11.079000000000001</v>
      </c>
      <c r="P741" s="59">
        <f>IF(OR(O741="",O741="REL"),"",3.6*200/O741)</f>
        <v>64.98781478472786</v>
      </c>
      <c r="Q741" s="47">
        <v>2</v>
      </c>
      <c r="R741" s="47">
        <v>13.792</v>
      </c>
      <c r="S741" s="59">
        <f>IF(OR(R741="",R741="REL"),"",3.6*200/R741)</f>
        <v>52.204176334106727</v>
      </c>
    </row>
    <row r="742" spans="1:19" x14ac:dyDescent="0.3">
      <c r="A742" s="47" t="s">
        <v>127</v>
      </c>
      <c r="B742" s="47">
        <v>2021</v>
      </c>
      <c r="C742" s="49">
        <v>44330</v>
      </c>
      <c r="D742" s="47" t="s">
        <v>72</v>
      </c>
      <c r="E742" s="47" t="s">
        <v>202</v>
      </c>
      <c r="F742" s="47">
        <v>4</v>
      </c>
      <c r="G742" s="47" t="s">
        <v>45</v>
      </c>
      <c r="H742" s="47" t="s">
        <v>97</v>
      </c>
      <c r="I742" s="47">
        <f>(C742-VLOOKUP(G742,Riders!$A$2:$C$2000,2,FALSE))/365</f>
        <v>30.224657534246575</v>
      </c>
      <c r="J742" s="47">
        <v>3</v>
      </c>
      <c r="K742" s="47">
        <v>1</v>
      </c>
      <c r="L742" s="47">
        <v>11.488</v>
      </c>
      <c r="M742" s="59">
        <f>IF(OR(L742="",L742="REL"),"",3.6*200/L742)</f>
        <v>62.674094707520894</v>
      </c>
      <c r="N742" s="47">
        <v>1</v>
      </c>
      <c r="O742" s="47">
        <v>11.391999999999999</v>
      </c>
      <c r="P742" s="59">
        <f>IF(OR(O742="",O742="REL"),"",3.6*200/O742)</f>
        <v>63.202247191011239</v>
      </c>
      <c r="Q742" s="47"/>
      <c r="R742" s="47"/>
      <c r="S742" s="59" t="str">
        <f>IF(OR(R742="",R742="REL"),"",3.6*200/R742)</f>
        <v/>
      </c>
    </row>
    <row r="743" spans="1:19" x14ac:dyDescent="0.3">
      <c r="A743" s="30" t="s">
        <v>127</v>
      </c>
      <c r="B743" s="30">
        <v>2021</v>
      </c>
      <c r="C743" s="132">
        <v>44330</v>
      </c>
      <c r="D743" s="30" t="s">
        <v>72</v>
      </c>
      <c r="E743" s="30" t="s">
        <v>202</v>
      </c>
      <c r="F743" s="30">
        <v>4</v>
      </c>
      <c r="G743" s="30" t="s">
        <v>52</v>
      </c>
      <c r="H743" s="30" t="s">
        <v>53</v>
      </c>
      <c r="I743" s="30">
        <f>(C743-VLOOKUP(G743,Riders!$A$2:$C$2000,2,FALSE))/365</f>
        <v>24.17808219178082</v>
      </c>
      <c r="J743" s="30">
        <v>6</v>
      </c>
      <c r="K743" s="30">
        <v>2</v>
      </c>
      <c r="L743" s="30">
        <v>11.84</v>
      </c>
      <c r="M743" s="59">
        <f>IF(OR(L743="",L743="REL"),"",3.6*200/L743)</f>
        <v>60.810810810810814</v>
      </c>
      <c r="N743" s="30">
        <v>2</v>
      </c>
      <c r="O743" s="30">
        <v>11.588999999999999</v>
      </c>
      <c r="P743" s="59">
        <f>IF(OR(O743="",O743="REL"),"",3.6*200/O743)</f>
        <v>62.127879886098896</v>
      </c>
      <c r="Q743" s="30"/>
      <c r="R743" s="30"/>
      <c r="S743" s="59" t="str">
        <f>IF(OR(R743="",R743="REL"),"",3.6*200/R743)</f>
        <v/>
      </c>
    </row>
    <row r="744" spans="1:19" x14ac:dyDescent="0.3">
      <c r="A744" s="47" t="s">
        <v>127</v>
      </c>
      <c r="B744" s="47">
        <v>2021</v>
      </c>
      <c r="C744" s="49">
        <v>44330</v>
      </c>
      <c r="D744" s="47" t="s">
        <v>72</v>
      </c>
      <c r="E744" s="47" t="s">
        <v>203</v>
      </c>
      <c r="F744" s="47">
        <v>1</v>
      </c>
      <c r="G744" s="47" t="s">
        <v>79</v>
      </c>
      <c r="H744" s="47" t="s">
        <v>65</v>
      </c>
      <c r="I744" s="47">
        <f>(C744-VLOOKUP(G744,Riders!$A$2:$C$2000,2,FALSE))/365</f>
        <v>34.030136986301372</v>
      </c>
      <c r="J744" s="47">
        <v>1</v>
      </c>
      <c r="K744" s="47">
        <v>1</v>
      </c>
      <c r="L744" s="47">
        <v>11.214</v>
      </c>
      <c r="M744" s="59">
        <f>IF(OR(L744="",L744="REL"),"",3.6*200/L744)</f>
        <v>64.205457463884429</v>
      </c>
      <c r="N744" s="47">
        <v>1</v>
      </c>
      <c r="O744" s="47">
        <v>11.278</v>
      </c>
      <c r="P744" s="59">
        <f>IF(OR(O744="",O744="REL"),"",3.6*200/O744)</f>
        <v>63.841106579180703</v>
      </c>
      <c r="Q744" s="47"/>
      <c r="R744" s="47"/>
      <c r="S744" s="59" t="str">
        <f>IF(OR(R744="",R744="REL"),"",3.6*200/R744)</f>
        <v/>
      </c>
    </row>
    <row r="745" spans="1:19" x14ac:dyDescent="0.3">
      <c r="A745" s="47" t="s">
        <v>127</v>
      </c>
      <c r="B745" s="47">
        <v>2021</v>
      </c>
      <c r="C745" s="49">
        <v>44330</v>
      </c>
      <c r="D745" s="47" t="s">
        <v>72</v>
      </c>
      <c r="E745" s="47" t="s">
        <v>203</v>
      </c>
      <c r="F745" s="47">
        <v>1</v>
      </c>
      <c r="G745" s="47" t="s">
        <v>45</v>
      </c>
      <c r="H745" s="47" t="s">
        <v>97</v>
      </c>
      <c r="I745" s="47">
        <f>(C745-VLOOKUP(G745,Riders!$A$2:$C$2000,2,FALSE))/365</f>
        <v>30.224657534246575</v>
      </c>
      <c r="J745" s="47">
        <v>3</v>
      </c>
      <c r="K745" s="47">
        <v>2</v>
      </c>
      <c r="L745" s="47">
        <v>11.391</v>
      </c>
      <c r="M745" s="59">
        <f>IF(OR(L745="",L745="REL"),"",3.6*200/L745)</f>
        <v>63.207795628127471</v>
      </c>
      <c r="N745" s="47">
        <v>2</v>
      </c>
      <c r="O745" s="47">
        <v>11.803000000000001</v>
      </c>
      <c r="P745" s="59">
        <f>IF(OR(O745="",O745="REL"),"",3.6*200/O745)</f>
        <v>61.001440311785132</v>
      </c>
      <c r="Q745" s="47"/>
      <c r="R745" s="47"/>
      <c r="S745" s="59" t="str">
        <f>IF(OR(R745="",R745="REL"),"",3.6*200/R745)</f>
        <v/>
      </c>
    </row>
    <row r="746" spans="1:19" x14ac:dyDescent="0.3">
      <c r="A746" s="30" t="s">
        <v>127</v>
      </c>
      <c r="B746" s="30">
        <v>2021</v>
      </c>
      <c r="C746" s="132">
        <v>44330</v>
      </c>
      <c r="D746" s="30" t="s">
        <v>72</v>
      </c>
      <c r="E746" s="30" t="s">
        <v>203</v>
      </c>
      <c r="F746" s="30">
        <v>2</v>
      </c>
      <c r="G746" s="30" t="s">
        <v>96</v>
      </c>
      <c r="H746" s="30" t="s">
        <v>40</v>
      </c>
      <c r="I746" s="30">
        <f>(C746-VLOOKUP(G746,Riders!$A$2:$C$2000,2,FALSE))/365</f>
        <v>27.336986301369862</v>
      </c>
      <c r="J746" s="30">
        <v>2</v>
      </c>
      <c r="K746" s="30">
        <v>1</v>
      </c>
      <c r="L746" s="30">
        <v>11.478</v>
      </c>
      <c r="M746" s="59">
        <f>IF(OR(L746="",L746="REL"),"",3.6*200/L746)</f>
        <v>62.728698379508629</v>
      </c>
      <c r="N746" s="30">
        <v>1</v>
      </c>
      <c r="O746" s="30">
        <v>11.492000000000001</v>
      </c>
      <c r="P746" s="59">
        <f>IF(OR(O746="",O746="REL"),"",3.6*200/O746)</f>
        <v>62.652279846849979</v>
      </c>
      <c r="Q746" s="30"/>
      <c r="R746" s="30"/>
      <c r="S746" s="59" t="str">
        <f>IF(OR(R746="",R746="REL"),"",3.6*200/R746)</f>
        <v/>
      </c>
    </row>
    <row r="747" spans="1:19" x14ac:dyDescent="0.3">
      <c r="A747" s="47" t="s">
        <v>127</v>
      </c>
      <c r="B747" s="47">
        <v>2021</v>
      </c>
      <c r="C747" s="49">
        <v>44330</v>
      </c>
      <c r="D747" s="47" t="s">
        <v>72</v>
      </c>
      <c r="E747" s="47" t="s">
        <v>203</v>
      </c>
      <c r="F747" s="47">
        <v>2</v>
      </c>
      <c r="G747" s="47" t="s">
        <v>42</v>
      </c>
      <c r="H747" s="47" t="s">
        <v>97</v>
      </c>
      <c r="I747" s="47">
        <f>(C747-VLOOKUP(G747,Riders!$A$2:$C$2000,2,FALSE))/365</f>
        <v>22.449315068493149</v>
      </c>
      <c r="J747" s="47">
        <v>4</v>
      </c>
      <c r="K747" s="47">
        <v>2</v>
      </c>
      <c r="L747" s="47">
        <v>11.551</v>
      </c>
      <c r="M747" s="59">
        <f>IF(OR(L747="",L747="REL"),"",3.6*200/L747)</f>
        <v>62.332265604709548</v>
      </c>
      <c r="N747" s="47">
        <v>2</v>
      </c>
      <c r="O747" s="47">
        <v>11.551</v>
      </c>
      <c r="P747" s="59">
        <f>IF(OR(O747="",O747="REL"),"",3.6*200/O747)</f>
        <v>62.332265604709548</v>
      </c>
      <c r="Q747" s="47"/>
      <c r="R747" s="47"/>
      <c r="S747" s="59" t="str">
        <f>IF(OR(R747="",R747="REL"),"",3.6*200/R747)</f>
        <v/>
      </c>
    </row>
    <row r="748" spans="1:19" x14ac:dyDescent="0.3">
      <c r="A748" s="47" t="s">
        <v>127</v>
      </c>
      <c r="B748" s="47">
        <v>2021</v>
      </c>
      <c r="C748" s="49">
        <v>44330</v>
      </c>
      <c r="D748" s="47" t="s">
        <v>72</v>
      </c>
      <c r="E748" s="47" t="s">
        <v>204</v>
      </c>
      <c r="F748" s="47" t="s">
        <v>205</v>
      </c>
      <c r="G748" s="47" t="s">
        <v>79</v>
      </c>
      <c r="H748" s="47" t="s">
        <v>65</v>
      </c>
      <c r="I748" s="47">
        <f>(C748-VLOOKUP(G748,Riders!$A$2:$C$2000,2,FALSE))/365</f>
        <v>34.030136986301372</v>
      </c>
      <c r="J748" s="47">
        <v>1</v>
      </c>
      <c r="K748" s="47">
        <v>1</v>
      </c>
      <c r="L748" s="47">
        <v>11.534000000000001</v>
      </c>
      <c r="M748" s="59">
        <f>IF(OR(L748="",L748="REL"),"",3.6*200/L748)</f>
        <v>62.424137333102131</v>
      </c>
      <c r="N748" s="47">
        <v>1</v>
      </c>
      <c r="O748" s="47">
        <v>11.609</v>
      </c>
      <c r="P748" s="59">
        <f>IF(OR(O748="",O748="REL"),"",3.6*200/O748)</f>
        <v>62.020845895425964</v>
      </c>
      <c r="Q748" s="47"/>
      <c r="R748" s="47"/>
      <c r="S748" s="59" t="str">
        <f>IF(OR(R748="",R748="REL"),"",3.6*200/R748)</f>
        <v/>
      </c>
    </row>
    <row r="749" spans="1:19" x14ac:dyDescent="0.3">
      <c r="A749" s="30" t="s">
        <v>127</v>
      </c>
      <c r="B749" s="30">
        <v>2021</v>
      </c>
      <c r="C749" s="132">
        <v>44330</v>
      </c>
      <c r="D749" s="30" t="s">
        <v>72</v>
      </c>
      <c r="E749" s="30" t="s">
        <v>204</v>
      </c>
      <c r="F749" s="30" t="s">
        <v>205</v>
      </c>
      <c r="G749" s="30" t="s">
        <v>96</v>
      </c>
      <c r="H749" s="30" t="s">
        <v>40</v>
      </c>
      <c r="I749" s="30">
        <f>(C749-VLOOKUP(G749,Riders!$A$2:$C$2000,2,FALSE))/365</f>
        <v>27.336986301369862</v>
      </c>
      <c r="J749" s="30">
        <v>2</v>
      </c>
      <c r="K749" s="30">
        <v>2</v>
      </c>
      <c r="L749" s="30">
        <v>11.653</v>
      </c>
      <c r="M749" s="59">
        <f>IF(OR(L749="",L749="REL"),"",3.6*200/L749)</f>
        <v>61.786664378271688</v>
      </c>
      <c r="N749" s="30">
        <v>2</v>
      </c>
      <c r="O749" s="30">
        <v>11.968</v>
      </c>
      <c r="P749" s="59">
        <f>IF(OR(O749="",O749="REL"),"",3.6*200/O749)</f>
        <v>60.160427807486634</v>
      </c>
      <c r="Q749" s="30"/>
      <c r="R749" s="30"/>
      <c r="S749" s="59" t="str">
        <f>IF(OR(R749="",R749="REL"),"",3.6*200/R749)</f>
        <v/>
      </c>
    </row>
    <row r="750" spans="1:19" x14ac:dyDescent="0.3">
      <c r="A750" s="47" t="s">
        <v>127</v>
      </c>
      <c r="B750" s="47">
        <v>2021</v>
      </c>
      <c r="C750" s="49">
        <v>44330</v>
      </c>
      <c r="D750" s="47" t="s">
        <v>72</v>
      </c>
      <c r="E750" s="47" t="s">
        <v>204</v>
      </c>
      <c r="F750" s="47" t="s">
        <v>206</v>
      </c>
      <c r="G750" s="47" t="s">
        <v>45</v>
      </c>
      <c r="H750" s="47" t="s">
        <v>97</v>
      </c>
      <c r="I750" s="47">
        <f>(C750-VLOOKUP(G750,Riders!$A$2:$C$2000,2,FALSE))/365</f>
        <v>30.224657534246575</v>
      </c>
      <c r="J750" s="47">
        <v>3</v>
      </c>
      <c r="K750" s="47">
        <v>1</v>
      </c>
      <c r="L750" s="47">
        <v>11.686</v>
      </c>
      <c r="M750" s="59">
        <f>IF(OR(L750="",L750="REL"),"",3.6*200/L750)</f>
        <v>61.612185521136404</v>
      </c>
      <c r="N750" s="47">
        <v>2</v>
      </c>
      <c r="O750" s="47">
        <v>12.032</v>
      </c>
      <c r="P750" s="59">
        <f>IF(OR(O750="",O750="REL"),"",3.6*200/O750)</f>
        <v>59.840425531914896</v>
      </c>
      <c r="Q750" s="47">
        <v>1</v>
      </c>
      <c r="R750" s="47">
        <v>11.657</v>
      </c>
      <c r="S750" s="59">
        <f>IF(OR(R750="",R750="REL"),"",3.6*200/R750)</f>
        <v>61.765462812044262</v>
      </c>
    </row>
    <row r="751" spans="1:19" x14ac:dyDescent="0.3">
      <c r="A751" s="47" t="s">
        <v>127</v>
      </c>
      <c r="B751" s="47">
        <v>2021</v>
      </c>
      <c r="C751" s="49">
        <v>44330</v>
      </c>
      <c r="D751" s="47" t="s">
        <v>72</v>
      </c>
      <c r="E751" s="47" t="s">
        <v>204</v>
      </c>
      <c r="F751" s="47" t="s">
        <v>206</v>
      </c>
      <c r="G751" s="47" t="s">
        <v>42</v>
      </c>
      <c r="H751" s="47" t="s">
        <v>97</v>
      </c>
      <c r="I751" s="47">
        <f>(C751-VLOOKUP(G751,Riders!$A$2:$C$2000,2,FALSE))/365</f>
        <v>22.449315068493149</v>
      </c>
      <c r="J751" s="47">
        <v>4</v>
      </c>
      <c r="K751" s="47">
        <v>2</v>
      </c>
      <c r="L751" s="47">
        <v>11.803000000000001</v>
      </c>
      <c r="M751" s="59">
        <f>IF(OR(L751="",L751="REL"),"",3.6*200/L751)</f>
        <v>61.001440311785132</v>
      </c>
      <c r="N751" s="47">
        <v>1</v>
      </c>
      <c r="O751" s="47">
        <v>11.949</v>
      </c>
      <c r="P751" s="59">
        <f>IF(OR(O751="",O751="REL"),"",3.6*200/O751)</f>
        <v>60.256088375596285</v>
      </c>
      <c r="Q751" s="47">
        <v>2</v>
      </c>
      <c r="R751" s="47">
        <v>11.727</v>
      </c>
      <c r="S751" s="59">
        <f>IF(OR(R751="",R751="REL"),"",3.6*200/R751)</f>
        <v>61.396776669224863</v>
      </c>
    </row>
    <row r="752" spans="1:19" x14ac:dyDescent="0.3">
      <c r="A752" s="30" t="s">
        <v>131</v>
      </c>
      <c r="B752" s="30">
        <v>2020</v>
      </c>
      <c r="C752" s="132">
        <v>43889</v>
      </c>
      <c r="D752" s="30" t="s">
        <v>13</v>
      </c>
      <c r="E752" s="30" t="s">
        <v>203</v>
      </c>
      <c r="F752" s="30">
        <v>1</v>
      </c>
      <c r="G752" s="30" t="s">
        <v>23</v>
      </c>
      <c r="H752" s="30" t="s">
        <v>15</v>
      </c>
      <c r="I752" s="30">
        <f>(C752-VLOOKUP(G752,Riders!$A$2:$C$2000,2,FALSE))/365</f>
        <v>22.463013698630139</v>
      </c>
      <c r="J752" s="30">
        <v>1</v>
      </c>
      <c r="K752" s="30">
        <v>1</v>
      </c>
      <c r="L752" s="30">
        <v>10.852</v>
      </c>
      <c r="M752" s="59">
        <f>IF(OR(L752="",L752="REL"),"",3.6*200/L752)</f>
        <v>66.347217102838187</v>
      </c>
      <c r="N752" s="30">
        <v>1</v>
      </c>
      <c r="O752" s="30">
        <v>10.901</v>
      </c>
      <c r="P752" s="59">
        <f>IF(OR(O752="",O752="REL"),"",3.6*200/O752)</f>
        <v>66.048986331529221</v>
      </c>
      <c r="Q752" s="30"/>
      <c r="R752" s="30"/>
      <c r="S752" s="59" t="str">
        <f>IF(OR(R752="",R752="REL"),"",3.6*200/R752)</f>
        <v/>
      </c>
    </row>
    <row r="753" spans="1:19" x14ac:dyDescent="0.3">
      <c r="A753" s="47" t="s">
        <v>131</v>
      </c>
      <c r="B753" s="47">
        <v>2020</v>
      </c>
      <c r="C753" s="49">
        <v>43889</v>
      </c>
      <c r="D753" s="47" t="s">
        <v>13</v>
      </c>
      <c r="E753" s="47" t="s">
        <v>203</v>
      </c>
      <c r="F753" s="47">
        <v>1</v>
      </c>
      <c r="G753" s="47" t="s">
        <v>79</v>
      </c>
      <c r="H753" s="47" t="s">
        <v>65</v>
      </c>
      <c r="I753" s="47">
        <f>(C753-VLOOKUP(G753,Riders!$A$2:$C$2000,2,FALSE))/365</f>
        <v>32.821917808219176</v>
      </c>
      <c r="J753" s="47">
        <v>3</v>
      </c>
      <c r="K753" s="47">
        <v>2</v>
      </c>
      <c r="L753" s="47">
        <v>10.96</v>
      </c>
      <c r="M753" s="59">
        <f>IF(OR(L753="",L753="REL"),"",3.6*200/L753)</f>
        <v>65.693430656934297</v>
      </c>
      <c r="N753" s="47">
        <v>2</v>
      </c>
      <c r="O753" s="47">
        <v>11.04</v>
      </c>
      <c r="P753" s="59">
        <f>IF(OR(O753="",O753="REL"),"",3.6*200/O753)</f>
        <v>65.217391304347828</v>
      </c>
      <c r="Q753" s="47"/>
      <c r="R753" s="47"/>
      <c r="S753" s="59" t="str">
        <f>IF(OR(R753="",R753="REL"),"",3.6*200/R753)</f>
        <v/>
      </c>
    </row>
    <row r="754" spans="1:19" x14ac:dyDescent="0.3">
      <c r="A754" s="47" t="s">
        <v>131</v>
      </c>
      <c r="B754" s="47">
        <v>2020</v>
      </c>
      <c r="C754" s="49">
        <v>43889</v>
      </c>
      <c r="D754" s="47" t="s">
        <v>13</v>
      </c>
      <c r="E754" s="47" t="s">
        <v>203</v>
      </c>
      <c r="F754" s="47">
        <v>2</v>
      </c>
      <c r="G754" s="47" t="s">
        <v>109</v>
      </c>
      <c r="H754" s="47" t="s">
        <v>118</v>
      </c>
      <c r="I754" s="47">
        <f>(C754-VLOOKUP(G754,Riders!$A$2:$C$2000,2,FALSE))/365</f>
        <v>27.079452054794519</v>
      </c>
      <c r="J754" s="47">
        <v>2</v>
      </c>
      <c r="K754" s="47">
        <v>1</v>
      </c>
      <c r="L754" s="47">
        <v>11.128</v>
      </c>
      <c r="M754" s="59">
        <f>IF(OR(L754="",L754="REL"),"",3.6*200/L754)</f>
        <v>64.701653486700209</v>
      </c>
      <c r="N754" s="47">
        <v>2</v>
      </c>
      <c r="O754" s="47">
        <v>11.241</v>
      </c>
      <c r="P754" s="59">
        <f>IF(OR(O754="",O754="REL"),"",3.6*200/O754)</f>
        <v>64.051240992794234</v>
      </c>
      <c r="Q754" s="47">
        <v>1</v>
      </c>
      <c r="R754" s="47">
        <v>11.324</v>
      </c>
      <c r="S754" s="59">
        <f>IF(OR(R754="",R754="REL"),"",3.6*200/R754)</f>
        <v>63.581773225008831</v>
      </c>
    </row>
    <row r="755" spans="1:19" x14ac:dyDescent="0.3">
      <c r="A755" s="30" t="s">
        <v>131</v>
      </c>
      <c r="B755" s="30">
        <v>2020</v>
      </c>
      <c r="C755" s="132">
        <v>43889</v>
      </c>
      <c r="D755" s="30" t="s">
        <v>13</v>
      </c>
      <c r="E755" s="30" t="s">
        <v>203</v>
      </c>
      <c r="F755" s="30">
        <v>2</v>
      </c>
      <c r="G755" s="30" t="s">
        <v>33</v>
      </c>
      <c r="H755" s="30" t="s">
        <v>27</v>
      </c>
      <c r="I755" s="30">
        <f>(C755-VLOOKUP(G755,Riders!$A$2:$C$2000,2,FALSE))/365</f>
        <v>26.273972602739725</v>
      </c>
      <c r="J755" s="30">
        <v>4</v>
      </c>
      <c r="K755" s="30">
        <v>2</v>
      </c>
      <c r="L755" s="30">
        <v>11.192</v>
      </c>
      <c r="M755" s="59">
        <f>IF(OR(L755="",L755="REL"),"",3.6*200/L755)</f>
        <v>64.331665475339534</v>
      </c>
      <c r="N755" s="30">
        <v>1</v>
      </c>
      <c r="O755" s="30">
        <v>11.195</v>
      </c>
      <c r="P755" s="59">
        <f>IF(OR(O755="",O755="REL"),"",3.6*200/O755)</f>
        <v>64.314426083072803</v>
      </c>
      <c r="Q755" s="30">
        <v>2</v>
      </c>
      <c r="R755" s="30">
        <v>11.39</v>
      </c>
      <c r="S755" s="59">
        <f>IF(OR(R755="",R755="REL"),"",3.6*200/R755)</f>
        <v>63.21334503950834</v>
      </c>
    </row>
    <row r="756" spans="1:19" x14ac:dyDescent="0.3">
      <c r="A756" s="47" t="s">
        <v>131</v>
      </c>
      <c r="B756" s="47">
        <v>2020</v>
      </c>
      <c r="C756" s="49">
        <v>43889</v>
      </c>
      <c r="D756" s="47" t="s">
        <v>13</v>
      </c>
      <c r="E756" s="47" t="s">
        <v>204</v>
      </c>
      <c r="F756" s="47" t="s">
        <v>205</v>
      </c>
      <c r="G756" s="47" t="s">
        <v>23</v>
      </c>
      <c r="H756" s="47" t="s">
        <v>15</v>
      </c>
      <c r="I756" s="47">
        <f>(C756-VLOOKUP(G756,Riders!$A$2:$C$2000,2,FALSE))/365</f>
        <v>22.463013698630139</v>
      </c>
      <c r="J756" s="47">
        <v>1</v>
      </c>
      <c r="K756" s="47">
        <v>1</v>
      </c>
      <c r="L756" s="47">
        <v>11.004</v>
      </c>
      <c r="M756" s="59">
        <f>IF(OR(L756="",L756="REL"),"",3.6*200/L756)</f>
        <v>65.430752453653213</v>
      </c>
      <c r="N756" s="47">
        <v>1</v>
      </c>
      <c r="O756" s="47">
        <v>10.906000000000001</v>
      </c>
      <c r="P756" s="59">
        <f>IF(OR(O756="",O756="REL"),"",3.6*200/O756)</f>
        <v>66.018705299834949</v>
      </c>
      <c r="Q756" s="47"/>
      <c r="R756" s="47"/>
      <c r="S756" s="59" t="str">
        <f>IF(OR(R756="",R756="REL"),"",3.6*200/R756)</f>
        <v/>
      </c>
    </row>
    <row r="757" spans="1:19" x14ac:dyDescent="0.3">
      <c r="A757" s="47" t="s">
        <v>131</v>
      </c>
      <c r="B757" s="47">
        <v>2020</v>
      </c>
      <c r="C757" s="49">
        <v>43889</v>
      </c>
      <c r="D757" s="47" t="s">
        <v>13</v>
      </c>
      <c r="E757" s="47" t="s">
        <v>204</v>
      </c>
      <c r="F757" s="47" t="s">
        <v>205</v>
      </c>
      <c r="G757" s="47" t="s">
        <v>109</v>
      </c>
      <c r="H757" s="47" t="s">
        <v>118</v>
      </c>
      <c r="I757" s="47">
        <f>(C757-VLOOKUP(G757,Riders!$A$2:$C$2000,2,FALSE))/365</f>
        <v>27.079452054794519</v>
      </c>
      <c r="J757" s="47">
        <v>2</v>
      </c>
      <c r="K757" s="47">
        <v>2</v>
      </c>
      <c r="L757" s="47">
        <v>11.190999999999999</v>
      </c>
      <c r="M757" s="59">
        <f>IF(OR(L757="",L757="REL"),"",3.6*200/L757)</f>
        <v>64.337413993387543</v>
      </c>
      <c r="N757" s="47">
        <v>2</v>
      </c>
      <c r="O757" s="47">
        <v>11.044</v>
      </c>
      <c r="P757" s="59">
        <f>IF(OR(O757="",O757="REL"),"",3.6*200/O757)</f>
        <v>65.193770373053241</v>
      </c>
      <c r="Q757" s="47"/>
      <c r="R757" s="47"/>
      <c r="S757" s="59" t="str">
        <f>IF(OR(R757="",R757="REL"),"",3.6*200/R757)</f>
        <v/>
      </c>
    </row>
    <row r="758" spans="1:19" x14ac:dyDescent="0.3">
      <c r="A758" s="47" t="s">
        <v>131</v>
      </c>
      <c r="B758" s="47">
        <v>2020</v>
      </c>
      <c r="C758" s="49">
        <v>43889</v>
      </c>
      <c r="D758" s="47" t="s">
        <v>13</v>
      </c>
      <c r="E758" s="47" t="s">
        <v>204</v>
      </c>
      <c r="F758" s="47" t="s">
        <v>206</v>
      </c>
      <c r="G758" s="47" t="s">
        <v>79</v>
      </c>
      <c r="H758" s="47" t="s">
        <v>65</v>
      </c>
      <c r="I758" s="47">
        <f>(C758-VLOOKUP(G758,Riders!$A$2:$C$2000,2,FALSE))/365</f>
        <v>32.821917808219176</v>
      </c>
      <c r="J758" s="47">
        <v>3</v>
      </c>
      <c r="K758" s="47">
        <v>1</v>
      </c>
      <c r="L758" s="47">
        <v>11.2</v>
      </c>
      <c r="M758" s="59">
        <f>IF(OR(L758="",L758="REL"),"",3.6*200/L758)</f>
        <v>64.285714285714292</v>
      </c>
      <c r="N758" s="47">
        <v>1</v>
      </c>
      <c r="O758" s="47">
        <v>10.965</v>
      </c>
      <c r="P758" s="59">
        <f>IF(OR(O758="",O758="REL"),"",3.6*200/O758)</f>
        <v>65.663474692202456</v>
      </c>
      <c r="Q758" s="47"/>
      <c r="R758" s="47"/>
      <c r="S758" s="59" t="str">
        <f>IF(OR(R758="",R758="REL"),"",3.6*200/R758)</f>
        <v/>
      </c>
    </row>
    <row r="759" spans="1:19" x14ac:dyDescent="0.3">
      <c r="A759" s="47" t="s">
        <v>131</v>
      </c>
      <c r="B759" s="47">
        <v>2020</v>
      </c>
      <c r="C759" s="49">
        <v>43889</v>
      </c>
      <c r="D759" s="47" t="s">
        <v>13</v>
      </c>
      <c r="E759" s="47" t="s">
        <v>204</v>
      </c>
      <c r="F759" s="47" t="s">
        <v>206</v>
      </c>
      <c r="G759" s="47" t="s">
        <v>33</v>
      </c>
      <c r="H759" s="47" t="s">
        <v>27</v>
      </c>
      <c r="I759" s="47">
        <f>(C759-VLOOKUP(G759,Riders!$A$2:$C$2000,2,FALSE))/365</f>
        <v>26.273972602739725</v>
      </c>
      <c r="J759" s="47">
        <v>4</v>
      </c>
      <c r="K759" s="47">
        <v>2</v>
      </c>
      <c r="L759" s="47">
        <v>11.312999999999999</v>
      </c>
      <c r="M759" s="59">
        <f>IF(OR(L759="",L759="REL"),"",3.6*200/L759)</f>
        <v>63.643595863166276</v>
      </c>
      <c r="N759" s="47">
        <v>2</v>
      </c>
      <c r="O759" s="47">
        <v>11.071999999999999</v>
      </c>
      <c r="P759" s="59">
        <f>IF(OR(O759="",O759="REL"),"",3.6*200/O759)</f>
        <v>65.028901734104053</v>
      </c>
      <c r="Q759" s="47"/>
      <c r="R759" s="47"/>
      <c r="S759" s="59" t="str">
        <f>IF(OR(R759="",R759="REL"),"",3.6*200/R759)</f>
        <v/>
      </c>
    </row>
    <row r="760" spans="1:19" x14ac:dyDescent="0.3">
      <c r="A760" s="47" t="s">
        <v>131</v>
      </c>
      <c r="B760" s="47">
        <v>2020</v>
      </c>
      <c r="C760" s="49">
        <v>43888</v>
      </c>
      <c r="D760" s="47" t="s">
        <v>13</v>
      </c>
      <c r="E760" s="47" t="s">
        <v>200</v>
      </c>
      <c r="F760" s="47">
        <v>1</v>
      </c>
      <c r="G760" s="47" t="s">
        <v>132</v>
      </c>
      <c r="H760" s="47" t="s">
        <v>36</v>
      </c>
      <c r="I760" s="47">
        <f>(C760-VLOOKUP(G760,Riders!$A$2:$C$2000,2,FALSE))/365</f>
        <v>29.268493150684932</v>
      </c>
      <c r="J760" s="47">
        <v>10</v>
      </c>
      <c r="K760" s="47">
        <v>1</v>
      </c>
      <c r="L760" s="47">
        <v>11.502000000000001</v>
      </c>
      <c r="M760" s="59">
        <f>IF(OR(L760="",L760="REL"),"",3.6*200/L760)</f>
        <v>62.59780907668231</v>
      </c>
      <c r="N760" s="47"/>
      <c r="O760" s="47"/>
      <c r="P760" s="59" t="str">
        <f>IF(OR(O760="",O760="REL"),"",3.6*200/O760)</f>
        <v/>
      </c>
      <c r="Q760" s="47"/>
      <c r="R760" s="47"/>
      <c r="S760" s="59" t="str">
        <f>IF(OR(R760="",R760="REL"),"",3.6*200/R760)</f>
        <v/>
      </c>
    </row>
    <row r="761" spans="1:19" x14ac:dyDescent="0.3">
      <c r="A761" s="47" t="s">
        <v>131</v>
      </c>
      <c r="B761" s="47">
        <v>2020</v>
      </c>
      <c r="C761" s="49">
        <v>43888</v>
      </c>
      <c r="D761" s="47" t="s">
        <v>13</v>
      </c>
      <c r="E761" s="47" t="s">
        <v>200</v>
      </c>
      <c r="F761" s="47">
        <v>1</v>
      </c>
      <c r="G761" s="47" t="s">
        <v>121</v>
      </c>
      <c r="H761" s="47" t="s">
        <v>120</v>
      </c>
      <c r="I761" s="47">
        <f>(C761-VLOOKUP(G761,Riders!$A$2:$C$2000,2,FALSE))/365</f>
        <v>23.983561643835618</v>
      </c>
      <c r="J761" s="47">
        <v>28</v>
      </c>
      <c r="K761" s="47">
        <v>2</v>
      </c>
      <c r="L761" s="47">
        <v>11.638</v>
      </c>
      <c r="M761" s="59">
        <f>IF(OR(L761="",L761="REL"),"",3.6*200/L761)</f>
        <v>61.86630005155525</v>
      </c>
      <c r="N761" s="47"/>
      <c r="O761" s="47"/>
      <c r="P761" s="59" t="str">
        <f>IF(OR(O761="",O761="REL"),"",3.6*200/O761)</f>
        <v/>
      </c>
      <c r="Q761" s="47"/>
      <c r="R761" s="47"/>
      <c r="S761" s="59" t="str">
        <f>IF(OR(R761="",R761="REL"),"",3.6*200/R761)</f>
        <v/>
      </c>
    </row>
    <row r="762" spans="1:19" x14ac:dyDescent="0.3">
      <c r="A762" s="47" t="s">
        <v>131</v>
      </c>
      <c r="B762" s="47">
        <v>2020</v>
      </c>
      <c r="C762" s="49">
        <v>43888</v>
      </c>
      <c r="D762" s="47" t="s">
        <v>13</v>
      </c>
      <c r="E762" s="47" t="s">
        <v>200</v>
      </c>
      <c r="F762" s="47">
        <v>2</v>
      </c>
      <c r="G762" s="47" t="s">
        <v>26</v>
      </c>
      <c r="H762" s="47" t="s">
        <v>27</v>
      </c>
      <c r="I762" s="47">
        <f>(C762-VLOOKUP(G762,Riders!$A$2:$C$2000,2,FALSE))/365</f>
        <v>21.767123287671232</v>
      </c>
      <c r="J762" s="47">
        <v>11</v>
      </c>
      <c r="K762" s="47">
        <v>1</v>
      </c>
      <c r="L762" s="47">
        <v>11.084</v>
      </c>
      <c r="M762" s="59">
        <f>IF(OR(L762="",L762="REL"),"",3.6*200/L762)</f>
        <v>64.958498736918088</v>
      </c>
      <c r="N762" s="47"/>
      <c r="O762" s="47"/>
      <c r="P762" s="59" t="str">
        <f>IF(OR(O762="",O762="REL"),"",3.6*200/O762)</f>
        <v/>
      </c>
      <c r="Q762" s="47"/>
      <c r="R762" s="47"/>
      <c r="S762" s="59" t="str">
        <f>IF(OR(R762="",R762="REL"),"",3.6*200/R762)</f>
        <v/>
      </c>
    </row>
    <row r="763" spans="1:19" x14ac:dyDescent="0.3">
      <c r="A763" s="47" t="s">
        <v>131</v>
      </c>
      <c r="B763" s="47">
        <v>2020</v>
      </c>
      <c r="C763" s="49">
        <v>43888</v>
      </c>
      <c r="D763" s="47" t="s">
        <v>13</v>
      </c>
      <c r="E763" s="47" t="s">
        <v>200</v>
      </c>
      <c r="F763" s="47">
        <v>2</v>
      </c>
      <c r="G763" s="47" t="s">
        <v>41</v>
      </c>
      <c r="H763" s="47" t="s">
        <v>27</v>
      </c>
      <c r="I763" s="47">
        <f>(C763-VLOOKUP(G763,Riders!$A$2:$C$2000,2,FALSE))/365</f>
        <v>24.367123287671234</v>
      </c>
      <c r="J763" s="47">
        <v>27</v>
      </c>
      <c r="K763" s="47">
        <v>2</v>
      </c>
      <c r="L763" s="47">
        <v>11.368</v>
      </c>
      <c r="M763" s="59">
        <f>IF(OR(L763="",L763="REL"),"",3.6*200/L763)</f>
        <v>63.335679099225892</v>
      </c>
      <c r="N763" s="47"/>
      <c r="O763" s="47"/>
      <c r="P763" s="59" t="str">
        <f>IF(OR(O763="",O763="REL"),"",3.6*200/O763)</f>
        <v/>
      </c>
      <c r="Q763" s="47"/>
      <c r="R763" s="47"/>
      <c r="S763" s="59" t="str">
        <f>IF(OR(R763="",R763="REL"),"",3.6*200/R763)</f>
        <v/>
      </c>
    </row>
    <row r="764" spans="1:19" x14ac:dyDescent="0.3">
      <c r="A764" s="47" t="s">
        <v>131</v>
      </c>
      <c r="B764" s="47">
        <v>2020</v>
      </c>
      <c r="C764" s="49">
        <v>43888</v>
      </c>
      <c r="D764" s="47" t="s">
        <v>13</v>
      </c>
      <c r="E764" s="47" t="s">
        <v>200</v>
      </c>
      <c r="F764" s="47">
        <v>3</v>
      </c>
      <c r="G764" s="47" t="s">
        <v>33</v>
      </c>
      <c r="H764" s="47" t="s">
        <v>27</v>
      </c>
      <c r="I764" s="47">
        <f>(C764-VLOOKUP(G764,Riders!$A$2:$C$2000,2,FALSE))/365</f>
        <v>26.271232876712329</v>
      </c>
      <c r="J764" s="47">
        <v>4</v>
      </c>
      <c r="K764" s="47">
        <v>1</v>
      </c>
      <c r="L764" s="47">
        <v>11.106</v>
      </c>
      <c r="M764" s="59">
        <f>IF(OR(L764="",L764="REL"),"",3.6*200/L764)</f>
        <v>64.829821717990271</v>
      </c>
      <c r="N764" s="47"/>
      <c r="O764" s="47"/>
      <c r="P764" s="59" t="str">
        <f>IF(OR(O764="",O764="REL"),"",3.6*200/O764)</f>
        <v/>
      </c>
      <c r="Q764" s="47"/>
      <c r="R764" s="47"/>
      <c r="S764" s="59" t="str">
        <f>IF(OR(R764="",R764="REL"),"",3.6*200/R764)</f>
        <v/>
      </c>
    </row>
    <row r="765" spans="1:19" x14ac:dyDescent="0.3">
      <c r="A765" s="47" t="s">
        <v>131</v>
      </c>
      <c r="B765" s="47">
        <v>2020</v>
      </c>
      <c r="C765" s="49">
        <v>43888</v>
      </c>
      <c r="D765" s="47" t="s">
        <v>13</v>
      </c>
      <c r="E765" s="47" t="s">
        <v>200</v>
      </c>
      <c r="F765" s="47">
        <v>3</v>
      </c>
      <c r="G765" s="47" t="s">
        <v>39</v>
      </c>
      <c r="H765" s="47" t="s">
        <v>40</v>
      </c>
      <c r="I765" s="47">
        <f>(C765-VLOOKUP(G765,Riders!$A$2:$C$2000,2,FALSE))/365</f>
        <v>25.547945205479451</v>
      </c>
      <c r="J765" s="47">
        <v>26</v>
      </c>
      <c r="K765" s="47">
        <v>2</v>
      </c>
      <c r="L765" s="47">
        <v>11.204000000000001</v>
      </c>
      <c r="M765" s="59">
        <f>IF(OR(L765="",L765="REL"),"",3.6*200/L765)</f>
        <v>64.262763298821852</v>
      </c>
      <c r="N765" s="47"/>
      <c r="O765" s="47"/>
      <c r="P765" s="59" t="str">
        <f>IF(OR(O765="",O765="REL"),"",3.6*200/O765)</f>
        <v/>
      </c>
      <c r="Q765" s="47"/>
      <c r="R765" s="47"/>
      <c r="S765" s="59" t="str">
        <f>IF(OR(R765="",R765="REL"),"",3.6*200/R765)</f>
        <v/>
      </c>
    </row>
    <row r="766" spans="1:19" x14ac:dyDescent="0.3">
      <c r="A766" s="47" t="s">
        <v>131</v>
      </c>
      <c r="B766" s="47">
        <v>2020</v>
      </c>
      <c r="C766" s="49">
        <v>43888</v>
      </c>
      <c r="D766" s="47" t="s">
        <v>13</v>
      </c>
      <c r="E766" s="47" t="s">
        <v>200</v>
      </c>
      <c r="F766" s="47">
        <v>4</v>
      </c>
      <c r="G766" s="47" t="s">
        <v>73</v>
      </c>
      <c r="H766" s="47" t="s">
        <v>19</v>
      </c>
      <c r="I766" s="47">
        <f>(C766-VLOOKUP(G766,Riders!$A$2:$C$2000,2,FALSE))/365</f>
        <v>32.57260273972603</v>
      </c>
      <c r="J766" s="47">
        <v>6</v>
      </c>
      <c r="K766" s="47">
        <v>1</v>
      </c>
      <c r="L766" s="47">
        <v>11.337</v>
      </c>
      <c r="M766" s="59">
        <f>IF(OR(L766="",L766="REL"),"",3.6*200/L766)</f>
        <v>63.508864779042078</v>
      </c>
      <c r="N766" s="47"/>
      <c r="O766" s="47"/>
      <c r="P766" s="59" t="str">
        <f>IF(OR(O766="",O766="REL"),"",3.6*200/O766)</f>
        <v/>
      </c>
      <c r="Q766" s="47"/>
      <c r="R766" s="47"/>
      <c r="S766" s="59" t="str">
        <f>IF(OR(R766="",R766="REL"),"",3.6*200/R766)</f>
        <v/>
      </c>
    </row>
    <row r="767" spans="1:19" x14ac:dyDescent="0.3">
      <c r="A767" s="47" t="s">
        <v>131</v>
      </c>
      <c r="B767" s="47">
        <v>2020</v>
      </c>
      <c r="C767" s="49">
        <v>43888</v>
      </c>
      <c r="D767" s="47" t="s">
        <v>13</v>
      </c>
      <c r="E767" s="47" t="s">
        <v>200</v>
      </c>
      <c r="F767" s="47">
        <v>4</v>
      </c>
      <c r="G767" s="47" t="s">
        <v>82</v>
      </c>
      <c r="H767" s="47" t="s">
        <v>67</v>
      </c>
      <c r="I767" s="47">
        <f>(C767-VLOOKUP(G767,Riders!$A$2:$C$2000,2,FALSE))/365</f>
        <v>27.495890410958904</v>
      </c>
      <c r="J767" s="47">
        <v>25</v>
      </c>
      <c r="K767" s="47">
        <v>2</v>
      </c>
      <c r="L767" s="47">
        <v>11.58</v>
      </c>
      <c r="M767" s="59">
        <f>IF(OR(L767="",L767="REL"),"",3.6*200/L767)</f>
        <v>62.176165803108809</v>
      </c>
      <c r="N767" s="47"/>
      <c r="O767" s="47"/>
      <c r="P767" s="59" t="str">
        <f>IF(OR(O767="",O767="REL"),"",3.6*200/O767)</f>
        <v/>
      </c>
      <c r="Q767" s="47"/>
      <c r="R767" s="47"/>
      <c r="S767" s="59" t="str">
        <f>IF(OR(R767="",R767="REL"),"",3.6*200/R767)</f>
        <v/>
      </c>
    </row>
    <row r="768" spans="1:19" x14ac:dyDescent="0.3">
      <c r="A768" s="47" t="s">
        <v>131</v>
      </c>
      <c r="B768" s="47">
        <v>2020</v>
      </c>
      <c r="C768" s="49">
        <v>43888</v>
      </c>
      <c r="D768" s="47" t="s">
        <v>13</v>
      </c>
      <c r="E768" s="47" t="s">
        <v>200</v>
      </c>
      <c r="F768" s="47">
        <v>5</v>
      </c>
      <c r="G768" s="47" t="s">
        <v>16</v>
      </c>
      <c r="H768" s="47" t="s">
        <v>17</v>
      </c>
      <c r="I768" s="47">
        <f>(C768-VLOOKUP(G768,Riders!$A$2:$C$2000,2,FALSE))/365</f>
        <v>20.852054794520548</v>
      </c>
      <c r="J768" s="47">
        <v>12</v>
      </c>
      <c r="K768" s="47">
        <v>1</v>
      </c>
      <c r="L768" s="47">
        <v>11.303000000000001</v>
      </c>
      <c r="M768" s="59">
        <f>IF(OR(L768="",L768="REL"),"",3.6*200/L768)</f>
        <v>63.699902680704234</v>
      </c>
      <c r="N768" s="47"/>
      <c r="O768" s="47"/>
      <c r="P768" s="59" t="str">
        <f>IF(OR(O768="",O768="REL"),"",3.6*200/O768)</f>
        <v/>
      </c>
      <c r="Q768" s="47"/>
      <c r="R768" s="47"/>
      <c r="S768" s="59" t="str">
        <f>IF(OR(R768="",R768="REL"),"",3.6*200/R768)</f>
        <v/>
      </c>
    </row>
    <row r="769" spans="1:19" x14ac:dyDescent="0.3">
      <c r="A769" s="47" t="s">
        <v>131</v>
      </c>
      <c r="B769" s="47">
        <v>2020</v>
      </c>
      <c r="C769" s="49">
        <v>43888</v>
      </c>
      <c r="D769" s="47" t="s">
        <v>13</v>
      </c>
      <c r="E769" s="47" t="s">
        <v>200</v>
      </c>
      <c r="F769" s="47">
        <v>5</v>
      </c>
      <c r="G769" s="47" t="s">
        <v>20</v>
      </c>
      <c r="H769" s="47" t="s">
        <v>21</v>
      </c>
      <c r="I769" s="47">
        <f>(C769-VLOOKUP(G769,Riders!$A$2:$C$2000,2,FALSE))/365</f>
        <v>24.561643835616437</v>
      </c>
      <c r="J769" s="47">
        <v>24</v>
      </c>
      <c r="K769" s="47">
        <v>2</v>
      </c>
      <c r="L769" s="47">
        <v>11.404000000000002</v>
      </c>
      <c r="M769" s="59">
        <f>IF(OR(L769="",L769="REL"),"",3.6*200/L769)</f>
        <v>63.135741844966667</v>
      </c>
      <c r="N769" s="47"/>
      <c r="O769" s="47"/>
      <c r="P769" s="59" t="str">
        <f>IF(OR(O769="",O769="REL"),"",3.6*200/O769)</f>
        <v/>
      </c>
      <c r="Q769" s="47"/>
      <c r="R769" s="47"/>
      <c r="S769" s="59" t="str">
        <f>IF(OR(R769="",R769="REL"),"",3.6*200/R769)</f>
        <v/>
      </c>
    </row>
    <row r="770" spans="1:19" x14ac:dyDescent="0.3">
      <c r="A770" s="47" t="s">
        <v>131</v>
      </c>
      <c r="B770" s="47">
        <v>2020</v>
      </c>
      <c r="C770" s="49">
        <v>43888</v>
      </c>
      <c r="D770" s="47" t="s">
        <v>13</v>
      </c>
      <c r="E770" s="47" t="s">
        <v>200</v>
      </c>
      <c r="F770" s="47">
        <v>6</v>
      </c>
      <c r="G770" s="47" t="s">
        <v>133</v>
      </c>
      <c r="H770" s="47" t="s">
        <v>25</v>
      </c>
      <c r="I770" s="47">
        <f>(C770-VLOOKUP(G770,Riders!$A$2:$C$2000,2,FALSE))/365</f>
        <v>27.093150684931508</v>
      </c>
      <c r="J770" s="47">
        <v>13</v>
      </c>
      <c r="K770" s="47">
        <v>1</v>
      </c>
      <c r="L770" s="47">
        <v>11.276999999999999</v>
      </c>
      <c r="M770" s="59">
        <f>IF(OR(L770="",L770="REL"),"",3.6*200/L770)</f>
        <v>63.846767757382288</v>
      </c>
      <c r="N770" s="47"/>
      <c r="O770" s="47"/>
      <c r="P770" s="59" t="str">
        <f>IF(OR(O770="",O770="REL"),"",3.6*200/O770)</f>
        <v/>
      </c>
      <c r="Q770" s="47"/>
      <c r="R770" s="47"/>
      <c r="S770" s="59" t="str">
        <f>IF(OR(R770="",R770="REL"),"",3.6*200/R770)</f>
        <v/>
      </c>
    </row>
    <row r="771" spans="1:19" x14ac:dyDescent="0.3">
      <c r="A771" s="47" t="s">
        <v>131</v>
      </c>
      <c r="B771" s="47">
        <v>2020</v>
      </c>
      <c r="C771" s="49">
        <v>43888</v>
      </c>
      <c r="D771" s="47" t="s">
        <v>13</v>
      </c>
      <c r="E771" s="47" t="s">
        <v>200</v>
      </c>
      <c r="F771" s="47">
        <v>6</v>
      </c>
      <c r="G771" s="47" t="s">
        <v>111</v>
      </c>
      <c r="H771" s="47" t="s">
        <v>118</v>
      </c>
      <c r="I771" s="47">
        <f>(C771-VLOOKUP(G771,Riders!$A$2:$C$2000,2,FALSE))/365</f>
        <v>25.356164383561644</v>
      </c>
      <c r="J771" s="47">
        <v>23</v>
      </c>
      <c r="K771" s="47">
        <v>2</v>
      </c>
      <c r="L771" s="47">
        <v>11.504999999999999</v>
      </c>
      <c r="M771" s="59">
        <f>IF(OR(L771="",L771="REL"),"",3.6*200/L771)</f>
        <v>62.581486310299873</v>
      </c>
      <c r="N771" s="47"/>
      <c r="O771" s="47"/>
      <c r="P771" s="59" t="str">
        <f>IF(OR(O771="",O771="REL"),"",3.6*200/O771)</f>
        <v/>
      </c>
      <c r="Q771" s="47"/>
      <c r="R771" s="47"/>
      <c r="S771" s="59" t="str">
        <f>IF(OR(R771="",R771="REL"),"",3.6*200/R771)</f>
        <v/>
      </c>
    </row>
    <row r="772" spans="1:19" x14ac:dyDescent="0.3">
      <c r="A772" s="30" t="s">
        <v>131</v>
      </c>
      <c r="B772" s="30">
        <v>2020</v>
      </c>
      <c r="C772" s="132">
        <v>43888</v>
      </c>
      <c r="D772" s="30" t="s">
        <v>13</v>
      </c>
      <c r="E772" s="30" t="s">
        <v>200</v>
      </c>
      <c r="F772" s="30">
        <v>7</v>
      </c>
      <c r="G772" s="30" t="s">
        <v>655</v>
      </c>
      <c r="H772" s="30" t="s">
        <v>120</v>
      </c>
      <c r="I772" s="30">
        <f>(C772-VLOOKUP(G772,Riders!$A$2:$C$2000,2,FALSE))/365</f>
        <v>37.232876712328768</v>
      </c>
      <c r="J772" s="30">
        <v>8</v>
      </c>
      <c r="K772" s="30">
        <v>1</v>
      </c>
      <c r="L772" s="30">
        <v>11.127000000000001</v>
      </c>
      <c r="M772" s="59">
        <f>IF(OR(L772="",L772="REL"),"",3.6*200/L772)</f>
        <v>64.70746832030197</v>
      </c>
      <c r="N772" s="30"/>
      <c r="O772" s="30"/>
      <c r="P772" s="59" t="str">
        <f>IF(OR(O772="",O772="REL"),"",3.6*200/O772)</f>
        <v/>
      </c>
      <c r="Q772" s="30"/>
      <c r="R772" s="30"/>
      <c r="S772" s="59" t="str">
        <f>IF(OR(R772="",R772="REL"),"",3.6*200/R772)</f>
        <v/>
      </c>
    </row>
    <row r="773" spans="1:19" x14ac:dyDescent="0.3">
      <c r="A773" s="30" t="s">
        <v>131</v>
      </c>
      <c r="B773" s="30">
        <v>2020</v>
      </c>
      <c r="C773" s="132">
        <v>43888</v>
      </c>
      <c r="D773" s="30" t="s">
        <v>13</v>
      </c>
      <c r="E773" s="30" t="s">
        <v>200</v>
      </c>
      <c r="F773" s="30">
        <v>7</v>
      </c>
      <c r="G773" s="30" t="s">
        <v>52</v>
      </c>
      <c r="H773" s="30" t="s">
        <v>53</v>
      </c>
      <c r="I773" s="30">
        <f>(C773-VLOOKUP(G773,Riders!$A$2:$C$2000,2,FALSE))/365</f>
        <v>22.967123287671232</v>
      </c>
      <c r="J773" s="30">
        <v>17</v>
      </c>
      <c r="K773" s="30">
        <v>2</v>
      </c>
      <c r="L773" s="30">
        <v>11.143000000000001</v>
      </c>
      <c r="M773" s="59">
        <f>IF(OR(L773="",L773="REL"),"",3.6*200/L773)</f>
        <v>64.614556223638161</v>
      </c>
      <c r="N773" s="30"/>
      <c r="O773" s="30"/>
      <c r="P773" s="59" t="str">
        <f>IF(OR(O773="",O773="REL"),"",3.6*200/O773)</f>
        <v/>
      </c>
      <c r="Q773" s="30"/>
      <c r="R773" s="30"/>
      <c r="S773" s="59" t="str">
        <f>IF(OR(R773="",R773="REL"),"",3.6*200/R773)</f>
        <v/>
      </c>
    </row>
    <row r="774" spans="1:19" x14ac:dyDescent="0.3">
      <c r="A774" s="30" t="s">
        <v>131</v>
      </c>
      <c r="B774" s="30">
        <v>2020</v>
      </c>
      <c r="C774" s="132">
        <v>43888</v>
      </c>
      <c r="D774" s="30" t="s">
        <v>13</v>
      </c>
      <c r="E774" s="30" t="s">
        <v>200</v>
      </c>
      <c r="F774" s="30">
        <v>8</v>
      </c>
      <c r="G774" s="30" t="s">
        <v>43</v>
      </c>
      <c r="H774" s="30" t="s">
        <v>44</v>
      </c>
      <c r="I774" s="30">
        <f>(C774-VLOOKUP(G774,Riders!$A$2:$C$2000,2,FALSE))/365</f>
        <v>27.273972602739725</v>
      </c>
      <c r="J774" s="30">
        <v>7</v>
      </c>
      <c r="K774" s="30">
        <v>1</v>
      </c>
      <c r="L774" s="30">
        <v>11.129</v>
      </c>
      <c r="M774" s="59">
        <f>IF(OR(L774="",L774="REL"),"",3.6*200/L774)</f>
        <v>64.69583969808609</v>
      </c>
      <c r="N774" s="30"/>
      <c r="O774" s="30"/>
      <c r="P774" s="59" t="str">
        <f>IF(OR(O774="",O774="REL"),"",3.6*200/O774)</f>
        <v/>
      </c>
      <c r="Q774" s="30"/>
      <c r="R774" s="30"/>
      <c r="S774" s="59" t="str">
        <f>IF(OR(R774="",R774="REL"),"",3.6*200/R774)</f>
        <v/>
      </c>
    </row>
    <row r="775" spans="1:19" x14ac:dyDescent="0.3">
      <c r="A775" s="30" t="s">
        <v>131</v>
      </c>
      <c r="B775" s="30">
        <v>2020</v>
      </c>
      <c r="C775" s="132">
        <v>43888</v>
      </c>
      <c r="D775" s="30" t="s">
        <v>13</v>
      </c>
      <c r="E775" s="30" t="s">
        <v>200</v>
      </c>
      <c r="F775" s="30">
        <v>8</v>
      </c>
      <c r="G775" s="30" t="s">
        <v>138</v>
      </c>
      <c r="H775" s="30" t="s">
        <v>44</v>
      </c>
      <c r="I775" s="30">
        <f>(C775-VLOOKUP(G775,Riders!$A$2:$C$2000,2,FALSE))/365</f>
        <v>24.452054794520549</v>
      </c>
      <c r="J775" s="30">
        <v>22</v>
      </c>
      <c r="K775" s="30">
        <v>2</v>
      </c>
      <c r="L775" s="30">
        <v>11.163</v>
      </c>
      <c r="M775" s="59">
        <f>IF(OR(L775="",L775="REL"),"",3.6*200/L775)</f>
        <v>64.498790647675349</v>
      </c>
      <c r="N775" s="30"/>
      <c r="O775" s="30"/>
      <c r="P775" s="59" t="str">
        <f>IF(OR(O775="",O775="REL"),"",3.6*200/O775)</f>
        <v/>
      </c>
      <c r="Q775" s="30"/>
      <c r="R775" s="30"/>
      <c r="S775" s="59" t="str">
        <f>IF(OR(R775="",R775="REL"),"",3.6*200/R775)</f>
        <v/>
      </c>
    </row>
    <row r="776" spans="1:19" x14ac:dyDescent="0.3">
      <c r="A776" s="30" t="s">
        <v>131</v>
      </c>
      <c r="B776" s="30">
        <v>2020</v>
      </c>
      <c r="C776" s="132">
        <v>43888</v>
      </c>
      <c r="D776" s="30" t="s">
        <v>13</v>
      </c>
      <c r="E776" s="30" t="s">
        <v>200</v>
      </c>
      <c r="F776" s="30">
        <v>9</v>
      </c>
      <c r="G776" s="30" t="s">
        <v>134</v>
      </c>
      <c r="H776" s="30" t="s">
        <v>38</v>
      </c>
      <c r="I776" s="30">
        <f>(C776-VLOOKUP(G776,Riders!$A$2:$C$2000,2,FALSE))/365</f>
        <v>29.087671232876712</v>
      </c>
      <c r="J776" s="30">
        <v>14</v>
      </c>
      <c r="K776" s="30">
        <v>1</v>
      </c>
      <c r="L776" s="30">
        <v>11.295999999999999</v>
      </c>
      <c r="M776" s="59">
        <f>IF(OR(L776="",L776="REL"),"",3.6*200/L776)</f>
        <v>63.73937677053825</v>
      </c>
      <c r="N776" s="30"/>
      <c r="O776" s="30"/>
      <c r="P776" s="59" t="str">
        <f>IF(OR(O776="",O776="REL"),"",3.6*200/O776)</f>
        <v/>
      </c>
      <c r="Q776" s="30"/>
      <c r="R776" s="30"/>
      <c r="S776" s="59" t="str">
        <f>IF(OR(R776="",R776="REL"),"",3.6*200/R776)</f>
        <v/>
      </c>
    </row>
    <row r="777" spans="1:19" x14ac:dyDescent="0.3">
      <c r="A777" s="30" t="s">
        <v>131</v>
      </c>
      <c r="B777" s="30">
        <v>2020</v>
      </c>
      <c r="C777" s="132">
        <v>43888</v>
      </c>
      <c r="D777" s="30" t="s">
        <v>13</v>
      </c>
      <c r="E777" s="30" t="s">
        <v>200</v>
      </c>
      <c r="F777" s="30">
        <v>9</v>
      </c>
      <c r="G777" s="30" t="s">
        <v>137</v>
      </c>
      <c r="H777" s="30" t="s">
        <v>29</v>
      </c>
      <c r="I777" s="30">
        <f>(C777-VLOOKUP(G777,Riders!$A$2:$C$2000,2,FALSE))/365</f>
        <v>22.778082191780822</v>
      </c>
      <c r="J777" s="30">
        <v>21</v>
      </c>
      <c r="K777" s="30">
        <v>2</v>
      </c>
      <c r="L777" s="30">
        <v>11.324999999999999</v>
      </c>
      <c r="M777" s="59">
        <f>IF(OR(L777="",L777="REL"),"",3.6*200/L777)</f>
        <v>63.576158940397356</v>
      </c>
      <c r="N777" s="30"/>
      <c r="O777" s="30"/>
      <c r="P777" s="59" t="str">
        <f>IF(OR(O777="",O777="REL"),"",3.6*200/O777)</f>
        <v/>
      </c>
      <c r="Q777" s="30"/>
      <c r="R777" s="30"/>
      <c r="S777" s="59" t="str">
        <f>IF(OR(R777="",R777="REL"),"",3.6*200/R777)</f>
        <v/>
      </c>
    </row>
    <row r="778" spans="1:19" x14ac:dyDescent="0.3">
      <c r="A778" s="30" t="s">
        <v>131</v>
      </c>
      <c r="B778" s="30">
        <v>2020</v>
      </c>
      <c r="C778" s="132">
        <v>43888</v>
      </c>
      <c r="D778" s="30" t="s">
        <v>13</v>
      </c>
      <c r="E778" s="30" t="s">
        <v>200</v>
      </c>
      <c r="F778" s="30">
        <v>10</v>
      </c>
      <c r="G778" s="30" t="s">
        <v>109</v>
      </c>
      <c r="H778" s="30" t="s">
        <v>118</v>
      </c>
      <c r="I778" s="30">
        <f>(C778-VLOOKUP(G778,Riders!$A$2:$C$2000,2,FALSE))/365</f>
        <v>27.076712328767123</v>
      </c>
      <c r="J778" s="30">
        <v>2</v>
      </c>
      <c r="K778" s="30">
        <v>1</v>
      </c>
      <c r="L778" s="30">
        <v>11.169</v>
      </c>
      <c r="M778" s="59">
        <f>IF(OR(L778="",L778="REL"),"",3.6*200/L778)</f>
        <v>64.464141821112008</v>
      </c>
      <c r="N778" s="30"/>
      <c r="O778" s="30"/>
      <c r="P778" s="59" t="str">
        <f>IF(OR(O778="",O778="REL"),"",3.6*200/O778)</f>
        <v/>
      </c>
      <c r="Q778" s="30"/>
      <c r="R778" s="30"/>
      <c r="S778" s="59" t="str">
        <f>IF(OR(R778="",R778="REL"),"",3.6*200/R778)</f>
        <v/>
      </c>
    </row>
    <row r="779" spans="1:19" x14ac:dyDescent="0.3">
      <c r="A779" s="30" t="s">
        <v>131</v>
      </c>
      <c r="B779" s="30">
        <v>2020</v>
      </c>
      <c r="C779" s="132">
        <v>43888</v>
      </c>
      <c r="D779" s="30" t="s">
        <v>13</v>
      </c>
      <c r="E779" s="30" t="s">
        <v>200</v>
      </c>
      <c r="F779" s="30">
        <v>10</v>
      </c>
      <c r="G779" s="30" t="s">
        <v>136</v>
      </c>
      <c r="H779" s="30" t="s">
        <v>36</v>
      </c>
      <c r="I779" s="30">
        <f>(C779-VLOOKUP(G779,Riders!$A$2:$C$2000,2,FALSE))/365</f>
        <v>32.126027397260273</v>
      </c>
      <c r="J779" s="30">
        <v>20</v>
      </c>
      <c r="K779" s="30">
        <v>2</v>
      </c>
      <c r="L779" s="30">
        <v>11.476000000000001</v>
      </c>
      <c r="M779" s="59">
        <f>IF(OR(L779="",L779="REL"),"",3.6*200/L779)</f>
        <v>62.739630533286856</v>
      </c>
      <c r="N779" s="30"/>
      <c r="O779" s="30"/>
      <c r="P779" s="59" t="str">
        <f>IF(OR(O779="",O779="REL"),"",3.6*200/O779)</f>
        <v/>
      </c>
      <c r="Q779" s="30"/>
      <c r="R779" s="30"/>
      <c r="S779" s="59" t="str">
        <f>IF(OR(R779="",R779="REL"),"",3.6*200/R779)</f>
        <v/>
      </c>
    </row>
    <row r="780" spans="1:19" x14ac:dyDescent="0.3">
      <c r="A780" s="30" t="s">
        <v>131</v>
      </c>
      <c r="B780" s="30">
        <v>2020</v>
      </c>
      <c r="C780" s="132">
        <v>43888</v>
      </c>
      <c r="D780" s="30" t="s">
        <v>13</v>
      </c>
      <c r="E780" s="30" t="s">
        <v>200</v>
      </c>
      <c r="F780" s="30">
        <v>11</v>
      </c>
      <c r="G780" s="30" t="s">
        <v>96</v>
      </c>
      <c r="H780" s="30" t="s">
        <v>40</v>
      </c>
      <c r="I780" s="30">
        <f>(C780-VLOOKUP(G780,Riders!$A$2:$C$2000,2,FALSE))/365</f>
        <v>26.126027397260273</v>
      </c>
      <c r="J780" s="30">
        <v>16</v>
      </c>
      <c r="K780" s="30">
        <v>1</v>
      </c>
      <c r="L780" s="30">
        <v>11.329000000000001</v>
      </c>
      <c r="M780" s="59">
        <f>IF(OR(L780="",L780="REL"),"",3.6*200/L780)</f>
        <v>63.553711713302143</v>
      </c>
      <c r="N780" s="30"/>
      <c r="O780" s="30"/>
      <c r="P780" s="59" t="str">
        <f>IF(OR(O780="",O780="REL"),"",3.6*200/O780)</f>
        <v/>
      </c>
      <c r="Q780" s="30"/>
      <c r="R780" s="30"/>
      <c r="S780" s="59" t="str">
        <f>IF(OR(R780="",R780="REL"),"",3.6*200/R780)</f>
        <v/>
      </c>
    </row>
    <row r="781" spans="1:19" x14ac:dyDescent="0.3">
      <c r="A781" s="30" t="s">
        <v>131</v>
      </c>
      <c r="B781" s="30">
        <v>2020</v>
      </c>
      <c r="C781" s="132">
        <v>43888</v>
      </c>
      <c r="D781" s="30" t="s">
        <v>13</v>
      </c>
      <c r="E781" s="30" t="s">
        <v>200</v>
      </c>
      <c r="F781" s="30">
        <v>11</v>
      </c>
      <c r="G781" s="30" t="s">
        <v>24</v>
      </c>
      <c r="H781" s="30" t="s">
        <v>25</v>
      </c>
      <c r="I781" s="30">
        <f>(C781-VLOOKUP(G781,Riders!$A$2:$C$2000,2,FALSE))/365</f>
        <v>21.495890410958904</v>
      </c>
      <c r="J781" s="30">
        <v>18</v>
      </c>
      <c r="K781" s="30">
        <v>2</v>
      </c>
      <c r="L781" s="30">
        <v>11.364000000000001</v>
      </c>
      <c r="M781" s="59">
        <f>IF(OR(L781="",L781="REL"),"",3.6*200/L781)</f>
        <v>63.357972544878557</v>
      </c>
      <c r="N781" s="30"/>
      <c r="O781" s="30"/>
      <c r="P781" s="59" t="str">
        <f>IF(OR(O781="",O781="REL"),"",3.6*200/O781)</f>
        <v/>
      </c>
      <c r="Q781" s="30"/>
      <c r="R781" s="30"/>
      <c r="S781" s="59" t="str">
        <f>IF(OR(R781="",R781="REL"),"",3.6*200/R781)</f>
        <v/>
      </c>
    </row>
    <row r="782" spans="1:19" x14ac:dyDescent="0.3">
      <c r="A782" s="30" t="s">
        <v>131</v>
      </c>
      <c r="B782" s="30">
        <v>2020</v>
      </c>
      <c r="C782" s="132">
        <v>43888</v>
      </c>
      <c r="D782" s="30" t="s">
        <v>13</v>
      </c>
      <c r="E782" s="30" t="s">
        <v>200</v>
      </c>
      <c r="F782" s="30">
        <v>12</v>
      </c>
      <c r="G782" s="30" t="s">
        <v>30</v>
      </c>
      <c r="H782" s="30" t="s">
        <v>31</v>
      </c>
      <c r="I782" s="30">
        <f>(C782-VLOOKUP(G782,Riders!$A$2:$C$2000,2,FALSE))/365</f>
        <v>23.865753424657534</v>
      </c>
      <c r="J782" s="30">
        <v>15</v>
      </c>
      <c r="K782" s="30">
        <v>1</v>
      </c>
      <c r="L782" s="30">
        <v>10.994</v>
      </c>
      <c r="M782" s="59">
        <f>IF(OR(L782="",L782="REL"),"",3.6*200/L782)</f>
        <v>65.490267418591955</v>
      </c>
      <c r="N782" s="30"/>
      <c r="O782" s="30"/>
      <c r="P782" s="59" t="str">
        <f>IF(OR(O782="",O782="REL"),"",3.6*200/O782)</f>
        <v/>
      </c>
      <c r="Q782" s="30"/>
      <c r="R782" s="30"/>
      <c r="S782" s="59" t="str">
        <f>IF(OR(R782="",R782="REL"),"",3.6*200/R782)</f>
        <v/>
      </c>
    </row>
    <row r="783" spans="1:19" x14ac:dyDescent="0.3">
      <c r="A783" s="30" t="s">
        <v>131</v>
      </c>
      <c r="B783" s="30">
        <v>2020</v>
      </c>
      <c r="C783" s="132">
        <v>43888</v>
      </c>
      <c r="D783" s="30" t="s">
        <v>13</v>
      </c>
      <c r="E783" s="30" t="s">
        <v>200</v>
      </c>
      <c r="F783" s="30">
        <v>12</v>
      </c>
      <c r="G783" s="30" t="s">
        <v>135</v>
      </c>
      <c r="H783" s="30" t="s">
        <v>29</v>
      </c>
      <c r="I783" s="30">
        <f>(C783-VLOOKUP(G783,Riders!$A$2:$C$2000,2,FALSE))/365</f>
        <v>30.304109589041097</v>
      </c>
      <c r="J783" s="30">
        <v>19</v>
      </c>
      <c r="K783" s="30">
        <v>2</v>
      </c>
      <c r="L783" s="30">
        <v>11.052</v>
      </c>
      <c r="M783" s="59">
        <f>IF(OR(L783="",L783="REL"),"",3.6*200/L783)</f>
        <v>65.146579804560261</v>
      </c>
      <c r="N783" s="30"/>
      <c r="O783" s="30"/>
      <c r="P783" s="59" t="str">
        <f>IF(OR(O783="",O783="REL"),"",3.6*200/O783)</f>
        <v/>
      </c>
      <c r="Q783" s="30"/>
      <c r="R783" s="30"/>
      <c r="S783" s="59" t="str">
        <f>IF(OR(R783="",R783="REL"),"",3.6*200/R783)</f>
        <v/>
      </c>
    </row>
    <row r="784" spans="1:19" x14ac:dyDescent="0.3">
      <c r="A784" s="30" t="s">
        <v>131</v>
      </c>
      <c r="B784" s="30">
        <v>2020</v>
      </c>
      <c r="C784" s="132">
        <v>43888</v>
      </c>
      <c r="D784" s="30" t="s">
        <v>13</v>
      </c>
      <c r="E784" s="30" t="s">
        <v>201</v>
      </c>
      <c r="F784" s="30">
        <v>1</v>
      </c>
      <c r="G784" s="30" t="s">
        <v>23</v>
      </c>
      <c r="H784" s="30" t="s">
        <v>15</v>
      </c>
      <c r="I784" s="30">
        <f>(C784-VLOOKUP(G784,Riders!$A$2:$C$2000,2,FALSE))/365</f>
        <v>22.460273972602739</v>
      </c>
      <c r="J784" s="30">
        <v>1</v>
      </c>
      <c r="K784" s="30">
        <v>1</v>
      </c>
      <c r="L784" s="30">
        <v>11.007</v>
      </c>
      <c r="M784" s="59">
        <f>IF(OR(L784="",L784="REL"),"",3.6*200/L784)</f>
        <v>65.412919051512674</v>
      </c>
      <c r="N784" s="30"/>
      <c r="O784" s="30"/>
      <c r="P784" s="59" t="str">
        <f>IF(OR(O784="",O784="REL"),"",3.6*200/O784)</f>
        <v/>
      </c>
      <c r="Q784" s="30"/>
      <c r="R784" s="30"/>
      <c r="S784" s="59" t="str">
        <f>IF(OR(R784="",R784="REL"),"",3.6*200/R784)</f>
        <v/>
      </c>
    </row>
    <row r="785" spans="1:19" x14ac:dyDescent="0.3">
      <c r="A785" s="30" t="s">
        <v>131</v>
      </c>
      <c r="B785" s="30">
        <v>2020</v>
      </c>
      <c r="C785" s="132">
        <v>43888</v>
      </c>
      <c r="D785" s="30" t="s">
        <v>13</v>
      </c>
      <c r="E785" s="30" t="s">
        <v>201</v>
      </c>
      <c r="F785" s="30">
        <v>1</v>
      </c>
      <c r="G785" s="30" t="s">
        <v>30</v>
      </c>
      <c r="H785" s="30" t="s">
        <v>31</v>
      </c>
      <c r="I785" s="30">
        <f>(C785-VLOOKUP(G785,Riders!$A$2:$C$2000,2,FALSE))/365</f>
        <v>23.865753424657534</v>
      </c>
      <c r="J785" s="30">
        <v>15</v>
      </c>
      <c r="K785" s="30">
        <v>2</v>
      </c>
      <c r="L785" s="30">
        <v>11.138999999999999</v>
      </c>
      <c r="M785" s="59">
        <f>IF(OR(L785="",L785="REL"),"",3.6*200/L785)</f>
        <v>64.637759224346894</v>
      </c>
      <c r="N785" s="30"/>
      <c r="O785" s="30"/>
      <c r="P785" s="59" t="str">
        <f>IF(OR(O785="",O785="REL"),"",3.6*200/O785)</f>
        <v/>
      </c>
      <c r="Q785" s="30"/>
      <c r="R785" s="30"/>
      <c r="S785" s="59" t="str">
        <f>IF(OR(R785="",R785="REL"),"",3.6*200/R785)</f>
        <v/>
      </c>
    </row>
    <row r="786" spans="1:19" x14ac:dyDescent="0.3">
      <c r="A786" s="30" t="s">
        <v>131</v>
      </c>
      <c r="B786" s="30">
        <v>2020</v>
      </c>
      <c r="C786" s="132">
        <v>43888</v>
      </c>
      <c r="D786" s="30" t="s">
        <v>13</v>
      </c>
      <c r="E786" s="30" t="s">
        <v>201</v>
      </c>
      <c r="F786" s="30">
        <v>2</v>
      </c>
      <c r="G786" s="30" t="s">
        <v>14</v>
      </c>
      <c r="H786" s="30" t="s">
        <v>15</v>
      </c>
      <c r="I786" s="30">
        <f>(C786-VLOOKUP(G786,Riders!$A$2:$C$2000,2,FALSE))/365</f>
        <v>20.153424657534245</v>
      </c>
      <c r="J786" s="30">
        <v>5</v>
      </c>
      <c r="K786" s="30">
        <v>1</v>
      </c>
      <c r="L786" s="30">
        <v>11.298999999999999</v>
      </c>
      <c r="M786" s="59">
        <f>IF(OR(L786="",L786="REL"),"",3.6*200/L786)</f>
        <v>63.722453314452608</v>
      </c>
      <c r="N786" s="30"/>
      <c r="O786" s="30"/>
      <c r="P786" s="59" t="str">
        <f>IF(OR(O786="",O786="REL"),"",3.6*200/O786)</f>
        <v/>
      </c>
      <c r="Q786" s="30"/>
      <c r="R786" s="30"/>
      <c r="S786" s="59" t="str">
        <f>IF(OR(R786="",R786="REL"),"",3.6*200/R786)</f>
        <v/>
      </c>
    </row>
    <row r="787" spans="1:19" x14ac:dyDescent="0.3">
      <c r="A787" s="30" t="s">
        <v>131</v>
      </c>
      <c r="B787" s="30">
        <v>2020</v>
      </c>
      <c r="C787" s="132">
        <v>43888</v>
      </c>
      <c r="D787" s="30" t="s">
        <v>13</v>
      </c>
      <c r="E787" s="30" t="s">
        <v>201</v>
      </c>
      <c r="F787" s="30">
        <v>2</v>
      </c>
      <c r="G787" s="30" t="s">
        <v>96</v>
      </c>
      <c r="H787" s="30" t="s">
        <v>40</v>
      </c>
      <c r="I787" s="30">
        <f>(C787-VLOOKUP(G787,Riders!$A$2:$C$2000,2,FALSE))/365</f>
        <v>26.126027397260273</v>
      </c>
      <c r="J787" s="30">
        <v>16</v>
      </c>
      <c r="K787" s="30">
        <v>2</v>
      </c>
      <c r="L787" s="30">
        <v>11.686</v>
      </c>
      <c r="M787" s="59">
        <f>IF(OR(L787="",L787="REL"),"",3.6*200/L787)</f>
        <v>61.612185521136404</v>
      </c>
      <c r="N787" s="30"/>
      <c r="O787" s="30"/>
      <c r="P787" s="59" t="str">
        <f>IF(OR(O787="",O787="REL"),"",3.6*200/O787)</f>
        <v/>
      </c>
      <c r="Q787" s="30"/>
      <c r="R787" s="30"/>
      <c r="S787" s="59" t="str">
        <f>IF(OR(R787="",R787="REL"),"",3.6*200/R787)</f>
        <v/>
      </c>
    </row>
    <row r="788" spans="1:19" x14ac:dyDescent="0.3">
      <c r="A788" s="30" t="s">
        <v>131</v>
      </c>
      <c r="B788" s="30">
        <v>2020</v>
      </c>
      <c r="C788" s="132">
        <v>43888</v>
      </c>
      <c r="D788" s="30" t="s">
        <v>13</v>
      </c>
      <c r="E788" s="30" t="s">
        <v>201</v>
      </c>
      <c r="F788" s="30">
        <v>3</v>
      </c>
      <c r="G788" s="30" t="s">
        <v>109</v>
      </c>
      <c r="H788" s="30" t="s">
        <v>118</v>
      </c>
      <c r="I788" s="30">
        <f>(C788-VLOOKUP(G788,Riders!$A$2:$C$2000,2,FALSE))/365</f>
        <v>27.076712328767123</v>
      </c>
      <c r="J788" s="30">
        <v>2</v>
      </c>
      <c r="K788" s="30">
        <v>1</v>
      </c>
      <c r="L788" s="30">
        <v>11.105</v>
      </c>
      <c r="M788" s="59">
        <f>IF(OR(L788="",L788="REL"),"",3.6*200/L788)</f>
        <v>64.835659612787026</v>
      </c>
      <c r="N788" s="30"/>
      <c r="O788" s="30"/>
      <c r="P788" s="59" t="str">
        <f>IF(OR(O788="",O788="REL"),"",3.6*200/O788)</f>
        <v/>
      </c>
      <c r="Q788" s="30"/>
      <c r="R788" s="30"/>
      <c r="S788" s="59" t="str">
        <f>IF(OR(R788="",R788="REL"),"",3.6*200/R788)</f>
        <v/>
      </c>
    </row>
    <row r="789" spans="1:19" x14ac:dyDescent="0.3">
      <c r="A789" s="30" t="s">
        <v>131</v>
      </c>
      <c r="B789" s="30">
        <v>2020</v>
      </c>
      <c r="C789" s="132">
        <v>43888</v>
      </c>
      <c r="D789" s="30" t="s">
        <v>13</v>
      </c>
      <c r="E789" s="30" t="s">
        <v>201</v>
      </c>
      <c r="F789" s="30">
        <v>3</v>
      </c>
      <c r="G789" s="30" t="s">
        <v>77</v>
      </c>
      <c r="H789" s="30" t="s">
        <v>19</v>
      </c>
      <c r="I789" s="30">
        <f>(C789-VLOOKUP(G789,Riders!$A$2:$C$2000,2,FALSE))/365</f>
        <v>28.8</v>
      </c>
      <c r="J789" s="30">
        <v>9</v>
      </c>
      <c r="K789" s="30">
        <v>2</v>
      </c>
      <c r="L789" s="30">
        <v>11.134</v>
      </c>
      <c r="M789" s="59">
        <f>IF(OR(L789="",L789="REL"),"",3.6*200/L789)</f>
        <v>64.666786419974855</v>
      </c>
      <c r="N789" s="30"/>
      <c r="O789" s="30"/>
      <c r="P789" s="59" t="str">
        <f>IF(OR(O789="",O789="REL"),"",3.6*200/O789)</f>
        <v/>
      </c>
      <c r="Q789" s="30"/>
      <c r="R789" s="30"/>
      <c r="S789" s="59" t="str">
        <f>IF(OR(R789="",R789="REL"),"",3.6*200/R789)</f>
        <v/>
      </c>
    </row>
    <row r="790" spans="1:19" x14ac:dyDescent="0.3">
      <c r="A790" s="30" t="s">
        <v>131</v>
      </c>
      <c r="B790" s="30">
        <v>2020</v>
      </c>
      <c r="C790" s="132">
        <v>43888</v>
      </c>
      <c r="D790" s="30" t="s">
        <v>13</v>
      </c>
      <c r="E790" s="30" t="s">
        <v>201</v>
      </c>
      <c r="F790" s="30">
        <v>4</v>
      </c>
      <c r="G790" s="30" t="s">
        <v>79</v>
      </c>
      <c r="H790" s="30" t="s">
        <v>65</v>
      </c>
      <c r="I790" s="30">
        <f>(C790-VLOOKUP(G790,Riders!$A$2:$C$2000,2,FALSE))/365</f>
        <v>32.819178082191783</v>
      </c>
      <c r="J790" s="30">
        <v>3</v>
      </c>
      <c r="K790" s="30">
        <v>1</v>
      </c>
      <c r="L790" s="30">
        <v>11.206</v>
      </c>
      <c r="M790" s="59">
        <f>IF(OR(L790="",L790="REL"),"",3.6*200/L790)</f>
        <v>64.251293949669829</v>
      </c>
      <c r="N790" s="30"/>
      <c r="O790" s="30"/>
      <c r="P790" s="59" t="str">
        <f>IF(OR(O790="",O790="REL"),"",3.6*200/O790)</f>
        <v/>
      </c>
      <c r="Q790" s="30"/>
      <c r="R790" s="30"/>
      <c r="S790" s="59" t="str">
        <f>IF(OR(R790="",R790="REL"),"",3.6*200/R790)</f>
        <v/>
      </c>
    </row>
    <row r="791" spans="1:19" x14ac:dyDescent="0.3">
      <c r="A791" s="30" t="s">
        <v>131</v>
      </c>
      <c r="B791" s="30">
        <v>2020</v>
      </c>
      <c r="C791" s="132">
        <v>43888</v>
      </c>
      <c r="D791" s="30" t="s">
        <v>13</v>
      </c>
      <c r="E791" s="30" t="s">
        <v>201</v>
      </c>
      <c r="F791" s="30">
        <v>4</v>
      </c>
      <c r="G791" s="30" t="s">
        <v>134</v>
      </c>
      <c r="H791" s="30" t="s">
        <v>38</v>
      </c>
      <c r="I791" s="30">
        <f>(C791-VLOOKUP(G791,Riders!$A$2:$C$2000,2,FALSE))/365</f>
        <v>29.087671232876712</v>
      </c>
      <c r="J791" s="30">
        <v>14</v>
      </c>
      <c r="K791" s="30">
        <v>2</v>
      </c>
      <c r="L791" s="30">
        <v>11.331</v>
      </c>
      <c r="M791" s="59">
        <f>IF(OR(L791="",L791="REL"),"",3.6*200/L791)</f>
        <v>63.542494042891185</v>
      </c>
      <c r="N791" s="30"/>
      <c r="O791" s="30"/>
      <c r="P791" s="59" t="str">
        <f>IF(OR(O791="",O791="REL"),"",3.6*200/O791)</f>
        <v/>
      </c>
      <c r="Q791" s="30"/>
      <c r="R791" s="30"/>
      <c r="S791" s="59" t="str">
        <f>IF(OR(R791="",R791="REL"),"",3.6*200/R791)</f>
        <v/>
      </c>
    </row>
    <row r="792" spans="1:19" x14ac:dyDescent="0.3">
      <c r="A792" s="30" t="s">
        <v>131</v>
      </c>
      <c r="B792" s="30">
        <v>2020</v>
      </c>
      <c r="C792" s="132">
        <v>43888</v>
      </c>
      <c r="D792" s="30" t="s">
        <v>13</v>
      </c>
      <c r="E792" s="30" t="s">
        <v>201</v>
      </c>
      <c r="F792" s="30">
        <v>5</v>
      </c>
      <c r="G792" s="30" t="s">
        <v>43</v>
      </c>
      <c r="H792" s="30" t="s">
        <v>44</v>
      </c>
      <c r="I792" s="30">
        <f>(C792-VLOOKUP(G792,Riders!$A$2:$C$2000,2,FALSE))/365</f>
        <v>27.273972602739725</v>
      </c>
      <c r="J792" s="30">
        <v>7</v>
      </c>
      <c r="K792" s="30">
        <v>1</v>
      </c>
      <c r="L792" s="30">
        <v>11.207000000000001</v>
      </c>
      <c r="M792" s="59">
        <f>IF(OR(L792="",L792="REL"),"",3.6*200/L792)</f>
        <v>64.245560810207905</v>
      </c>
      <c r="N792" s="30"/>
      <c r="O792" s="30"/>
      <c r="P792" s="59" t="str">
        <f>IF(OR(O792="",O792="REL"),"",3.6*200/O792)</f>
        <v/>
      </c>
      <c r="Q792" s="30"/>
      <c r="R792" s="30"/>
      <c r="S792" s="59" t="str">
        <f>IF(OR(R792="",R792="REL"),"",3.6*200/R792)</f>
        <v/>
      </c>
    </row>
    <row r="793" spans="1:19" x14ac:dyDescent="0.3">
      <c r="A793" s="30" t="s">
        <v>131</v>
      </c>
      <c r="B793" s="30">
        <v>2020</v>
      </c>
      <c r="C793" s="132">
        <v>43888</v>
      </c>
      <c r="D793" s="30" t="s">
        <v>13</v>
      </c>
      <c r="E793" s="30" t="s">
        <v>201</v>
      </c>
      <c r="F793" s="30">
        <v>5</v>
      </c>
      <c r="G793" s="30" t="s">
        <v>132</v>
      </c>
      <c r="H793" s="30" t="s">
        <v>36</v>
      </c>
      <c r="I793" s="30">
        <f>(C793-VLOOKUP(G793,Riders!$A$2:$C$2000,2,FALSE))/365</f>
        <v>29.268493150684932</v>
      </c>
      <c r="J793" s="30">
        <v>10</v>
      </c>
      <c r="K793" s="30">
        <v>2</v>
      </c>
      <c r="L793" s="30">
        <v>11.211</v>
      </c>
      <c r="M793" s="59">
        <f>IF(OR(L793="",L793="REL"),"",3.6*200/L793)</f>
        <v>64.222638480064219</v>
      </c>
      <c r="N793" s="30"/>
      <c r="O793" s="30"/>
      <c r="P793" s="59" t="str">
        <f>IF(OR(O793="",O793="REL"),"",3.6*200/O793)</f>
        <v/>
      </c>
      <c r="Q793" s="30"/>
      <c r="R793" s="30"/>
      <c r="S793" s="59" t="str">
        <f>IF(OR(R793="",R793="REL"),"",3.6*200/R793)</f>
        <v/>
      </c>
    </row>
    <row r="794" spans="1:19" x14ac:dyDescent="0.3">
      <c r="A794" s="30" t="s">
        <v>131</v>
      </c>
      <c r="B794" s="30">
        <v>2020</v>
      </c>
      <c r="C794" s="132">
        <v>43888</v>
      </c>
      <c r="D794" s="30" t="s">
        <v>13</v>
      </c>
      <c r="E794" s="30" t="s">
        <v>201</v>
      </c>
      <c r="F794" s="30">
        <v>6</v>
      </c>
      <c r="G794" s="30" t="s">
        <v>655</v>
      </c>
      <c r="H794" s="30" t="s">
        <v>120</v>
      </c>
      <c r="I794" s="30">
        <f>(C794-VLOOKUP(G794,Riders!$A$2:$C$2000,2,FALSE))/365</f>
        <v>37.232876712328768</v>
      </c>
      <c r="J794" s="30">
        <v>8</v>
      </c>
      <c r="K794" s="30">
        <v>1</v>
      </c>
      <c r="L794" s="30">
        <v>11.15</v>
      </c>
      <c r="M794" s="59">
        <f>IF(OR(L794="",L794="REL"),"",3.6*200/L794)</f>
        <v>64.573991031390136</v>
      </c>
      <c r="N794" s="30"/>
      <c r="O794" s="30"/>
      <c r="P794" s="59" t="str">
        <f>IF(OR(O794="",O794="REL"),"",3.6*200/O794)</f>
        <v/>
      </c>
      <c r="Q794" s="30"/>
      <c r="R794" s="30"/>
      <c r="S794" s="59" t="str">
        <f>IF(OR(R794="",R794="REL"),"",3.6*200/R794)</f>
        <v/>
      </c>
    </row>
    <row r="795" spans="1:19" x14ac:dyDescent="0.3">
      <c r="A795" s="30" t="s">
        <v>131</v>
      </c>
      <c r="B795" s="30">
        <v>2020</v>
      </c>
      <c r="C795" s="132">
        <v>43888</v>
      </c>
      <c r="D795" s="30" t="s">
        <v>13</v>
      </c>
      <c r="E795" s="30" t="s">
        <v>201</v>
      </c>
      <c r="F795" s="30">
        <v>6</v>
      </c>
      <c r="G795" s="30" t="s">
        <v>26</v>
      </c>
      <c r="H795" s="30" t="s">
        <v>27</v>
      </c>
      <c r="I795" s="30">
        <f>(C795-VLOOKUP(G795,Riders!$A$2:$C$2000,2,FALSE))/365</f>
        <v>21.767123287671232</v>
      </c>
      <c r="J795" s="30">
        <v>11</v>
      </c>
      <c r="K795" s="30">
        <v>2</v>
      </c>
      <c r="L795" s="30">
        <v>11.191000000000001</v>
      </c>
      <c r="M795" s="59">
        <f>IF(OR(L795="",L795="REL"),"",3.6*200/L795)</f>
        <v>64.337413993387543</v>
      </c>
      <c r="N795" s="30"/>
      <c r="O795" s="30"/>
      <c r="P795" s="59" t="str">
        <f>IF(OR(O795="",O795="REL"),"",3.6*200/O795)</f>
        <v/>
      </c>
      <c r="Q795" s="30"/>
      <c r="R795" s="30"/>
      <c r="S795" s="59" t="str">
        <f>IF(OR(R795="",R795="REL"),"",3.6*200/R795)</f>
        <v/>
      </c>
    </row>
    <row r="796" spans="1:19" x14ac:dyDescent="0.3">
      <c r="A796" s="30" t="s">
        <v>131</v>
      </c>
      <c r="B796" s="30">
        <v>2020</v>
      </c>
      <c r="C796" s="132">
        <v>43888</v>
      </c>
      <c r="D796" s="30" t="s">
        <v>13</v>
      </c>
      <c r="E796" s="30" t="s">
        <v>201</v>
      </c>
      <c r="F796" s="30">
        <v>7</v>
      </c>
      <c r="G796" s="30" t="s">
        <v>33</v>
      </c>
      <c r="H796" s="30" t="s">
        <v>27</v>
      </c>
      <c r="I796" s="30">
        <f>(C796-VLOOKUP(G796,Riders!$A$2:$C$2000,2,FALSE))/365</f>
        <v>26.271232876712329</v>
      </c>
      <c r="J796" s="30">
        <v>4</v>
      </c>
      <c r="K796" s="30">
        <v>1</v>
      </c>
      <c r="L796" s="30">
        <v>11.102</v>
      </c>
      <c r="M796" s="59">
        <f>IF(OR(L796="",L796="REL"),"",3.6*200/L796)</f>
        <v>64.853179607277966</v>
      </c>
      <c r="N796" s="30"/>
      <c r="O796" s="30"/>
      <c r="P796" s="59" t="str">
        <f>IF(OR(O796="",O796="REL"),"",3.6*200/O796)</f>
        <v/>
      </c>
      <c r="Q796" s="30"/>
      <c r="R796" s="30"/>
      <c r="S796" s="59" t="str">
        <f>IF(OR(R796="",R796="REL"),"",3.6*200/R796)</f>
        <v/>
      </c>
    </row>
    <row r="797" spans="1:19" x14ac:dyDescent="0.3">
      <c r="A797" s="47" t="s">
        <v>131</v>
      </c>
      <c r="B797" s="47">
        <v>2020</v>
      </c>
      <c r="C797" s="49">
        <v>43888</v>
      </c>
      <c r="D797" s="47" t="s">
        <v>13</v>
      </c>
      <c r="E797" s="47" t="s">
        <v>201</v>
      </c>
      <c r="F797" s="47">
        <v>7</v>
      </c>
      <c r="G797" s="47" t="s">
        <v>133</v>
      </c>
      <c r="H797" s="47" t="s">
        <v>25</v>
      </c>
      <c r="I797" s="47">
        <f>(C797-VLOOKUP(G797,Riders!$A$2:$C$2000,2,FALSE))/365</f>
        <v>27.093150684931508</v>
      </c>
      <c r="J797" s="47">
        <v>13</v>
      </c>
      <c r="K797" s="47">
        <v>2</v>
      </c>
      <c r="L797" s="47">
        <v>11.139000000000001</v>
      </c>
      <c r="M797" s="59">
        <f>IF(OR(L797="",L797="REL"),"",3.6*200/L797)</f>
        <v>64.63775922434688</v>
      </c>
      <c r="N797" s="47"/>
      <c r="O797" s="47"/>
      <c r="P797" s="59" t="str">
        <f>IF(OR(O797="",O797="REL"),"",3.6*200/O797)</f>
        <v/>
      </c>
      <c r="Q797" s="47"/>
      <c r="R797" s="47"/>
      <c r="S797" s="59" t="str">
        <f>IF(OR(R797="",R797="REL"),"",3.6*200/R797)</f>
        <v/>
      </c>
    </row>
    <row r="798" spans="1:19" x14ac:dyDescent="0.3">
      <c r="A798" s="47" t="s">
        <v>131</v>
      </c>
      <c r="B798" s="47">
        <v>2020</v>
      </c>
      <c r="C798" s="49">
        <v>43888</v>
      </c>
      <c r="D798" s="47" t="s">
        <v>13</v>
      </c>
      <c r="E798" s="47" t="s">
        <v>201</v>
      </c>
      <c r="F798" s="47">
        <v>8</v>
      </c>
      <c r="G798" s="47" t="s">
        <v>73</v>
      </c>
      <c r="H798" s="47" t="s">
        <v>19</v>
      </c>
      <c r="I798" s="47">
        <f>(C798-VLOOKUP(G798,Riders!$A$2:$C$2000,2,FALSE))/365</f>
        <v>32.57260273972603</v>
      </c>
      <c r="J798" s="47">
        <v>6</v>
      </c>
      <c r="K798" s="47">
        <v>1</v>
      </c>
      <c r="L798" s="47">
        <v>11.132</v>
      </c>
      <c r="M798" s="59">
        <f>IF(OR(L798="",L798="REL"),"",3.6*200/L798)</f>
        <v>64.678404599353215</v>
      </c>
      <c r="N798" s="47"/>
      <c r="O798" s="47"/>
      <c r="P798" s="59" t="str">
        <f>IF(OR(O798="",O798="REL"),"",3.6*200/O798)</f>
        <v/>
      </c>
      <c r="Q798" s="47"/>
      <c r="R798" s="47"/>
      <c r="S798" s="59" t="str">
        <f>IF(OR(R798="",R798="REL"),"",3.6*200/R798)</f>
        <v/>
      </c>
    </row>
    <row r="799" spans="1:19" x14ac:dyDescent="0.3">
      <c r="A799" s="30" t="s">
        <v>131</v>
      </c>
      <c r="B799" s="30">
        <v>2020</v>
      </c>
      <c r="C799" s="132">
        <v>43888</v>
      </c>
      <c r="D799" s="30" t="s">
        <v>13</v>
      </c>
      <c r="E799" s="30" t="s">
        <v>201</v>
      </c>
      <c r="F799" s="30">
        <v>8</v>
      </c>
      <c r="G799" s="30" t="s">
        <v>16</v>
      </c>
      <c r="H799" s="30" t="s">
        <v>17</v>
      </c>
      <c r="I799" s="30">
        <f>(C799-VLOOKUP(G799,Riders!$A$2:$C$2000,2,FALSE))/365</f>
        <v>20.852054794520548</v>
      </c>
      <c r="J799" s="30">
        <v>12</v>
      </c>
      <c r="K799" s="30">
        <v>2</v>
      </c>
      <c r="L799" s="30">
        <v>11.180999999999999</v>
      </c>
      <c r="M799" s="59">
        <f>IF(OR(L799="",L799="REL"),"",3.6*200/L799)</f>
        <v>64.394955728467949</v>
      </c>
      <c r="N799" s="30"/>
      <c r="O799" s="30"/>
      <c r="P799" s="59" t="str">
        <f>IF(OR(O799="",O799="REL"),"",3.6*200/O799)</f>
        <v/>
      </c>
      <c r="Q799" s="30"/>
      <c r="R799" s="30"/>
      <c r="S799" s="59" t="str">
        <f>IF(OR(R799="",R799="REL"),"",3.6*200/R799)</f>
        <v/>
      </c>
    </row>
    <row r="800" spans="1:19" x14ac:dyDescent="0.3">
      <c r="A800" s="47" t="s">
        <v>131</v>
      </c>
      <c r="B800" s="47">
        <v>2020</v>
      </c>
      <c r="C800" s="49">
        <v>43888</v>
      </c>
      <c r="D800" s="47" t="s">
        <v>13</v>
      </c>
      <c r="E800" s="47" t="s">
        <v>202</v>
      </c>
      <c r="F800" s="47">
        <v>1</v>
      </c>
      <c r="G800" s="47" t="s">
        <v>23</v>
      </c>
      <c r="H800" s="47" t="s">
        <v>15</v>
      </c>
      <c r="I800" s="47">
        <f>(C800-VLOOKUP(G800,Riders!$A$2:$C$2000,2,FALSE))/365</f>
        <v>22.460273972602739</v>
      </c>
      <c r="J800" s="47">
        <v>1</v>
      </c>
      <c r="K800" s="47">
        <v>1</v>
      </c>
      <c r="L800" s="47">
        <v>10.958</v>
      </c>
      <c r="M800" s="59">
        <f>IF(OR(L800="",L800="REL"),"",3.6*200/L800)</f>
        <v>65.705420697207515</v>
      </c>
      <c r="N800" s="47">
        <v>1</v>
      </c>
      <c r="O800" s="47">
        <v>10.896000000000001</v>
      </c>
      <c r="P800" s="59">
        <f>IF(OR(O800="",O800="REL"),"",3.6*200/O800)</f>
        <v>66.079295154185019</v>
      </c>
      <c r="Q800" s="47"/>
      <c r="R800" s="47"/>
      <c r="S800" s="59" t="str">
        <f>IF(OR(R800="",R800="REL"),"",3.6*200/R800)</f>
        <v/>
      </c>
    </row>
    <row r="801" spans="1:19" x14ac:dyDescent="0.3">
      <c r="A801" s="47" t="s">
        <v>131</v>
      </c>
      <c r="B801" s="47">
        <v>2020</v>
      </c>
      <c r="C801" s="49">
        <v>43888</v>
      </c>
      <c r="D801" s="47" t="s">
        <v>13</v>
      </c>
      <c r="E801" s="47" t="s">
        <v>202</v>
      </c>
      <c r="F801" s="47">
        <v>1</v>
      </c>
      <c r="G801" s="47" t="s">
        <v>73</v>
      </c>
      <c r="H801" s="47" t="s">
        <v>19</v>
      </c>
      <c r="I801" s="47">
        <f>(C801-VLOOKUP(G801,Riders!$A$2:$C$2000,2,FALSE))/365</f>
        <v>32.57260273972603</v>
      </c>
      <c r="J801" s="47">
        <v>6</v>
      </c>
      <c r="K801" s="47">
        <v>2</v>
      </c>
      <c r="L801" s="47">
        <v>10.974</v>
      </c>
      <c r="M801" s="59">
        <f>IF(OR(L801="",L801="REL"),"",3.6*200/L801)</f>
        <v>65.609622744669224</v>
      </c>
      <c r="N801" s="47">
        <v>2</v>
      </c>
      <c r="O801" s="47">
        <v>11.037000000000001</v>
      </c>
      <c r="P801" s="59">
        <f>IF(OR(O801="",O801="REL"),"",3.6*200/O801)</f>
        <v>65.235118238651808</v>
      </c>
      <c r="Q801" s="47"/>
      <c r="R801" s="47"/>
      <c r="S801" s="59" t="str">
        <f>IF(OR(R801="",R801="REL"),"",3.6*200/R801)</f>
        <v/>
      </c>
    </row>
    <row r="802" spans="1:19" x14ac:dyDescent="0.3">
      <c r="A802" s="30" t="s">
        <v>131</v>
      </c>
      <c r="B802" s="30">
        <v>2020</v>
      </c>
      <c r="C802" s="132">
        <v>43888</v>
      </c>
      <c r="D802" s="30" t="s">
        <v>13</v>
      </c>
      <c r="E802" s="30" t="s">
        <v>202</v>
      </c>
      <c r="F802" s="30">
        <v>2</v>
      </c>
      <c r="G802" s="30" t="s">
        <v>33</v>
      </c>
      <c r="H802" s="30" t="s">
        <v>27</v>
      </c>
      <c r="I802" s="30">
        <f>(C802-VLOOKUP(G802,Riders!$A$2:$C$2000,2,FALSE))/365</f>
        <v>26.271232876712329</v>
      </c>
      <c r="J802" s="30">
        <v>4</v>
      </c>
      <c r="K802" s="30">
        <v>1</v>
      </c>
      <c r="L802" s="30">
        <v>11.282999999999999</v>
      </c>
      <c r="M802" s="59">
        <f>IF(OR(L802="",L802="REL"),"",3.6*200/L802)</f>
        <v>63.81281574049455</v>
      </c>
      <c r="N802" s="30">
        <v>1</v>
      </c>
      <c r="O802" s="30">
        <v>11.266999999999999</v>
      </c>
      <c r="P802" s="59">
        <f>IF(OR(O802="",O802="REL"),"",3.6*200/O802)</f>
        <v>63.903434809621018</v>
      </c>
      <c r="Q802" s="30"/>
      <c r="R802" s="30"/>
      <c r="S802" s="59" t="str">
        <f>IF(OR(R802="",R802="REL"),"",3.6*200/R802)</f>
        <v/>
      </c>
    </row>
    <row r="803" spans="1:19" x14ac:dyDescent="0.3">
      <c r="A803" s="47" t="s">
        <v>131</v>
      </c>
      <c r="B803" s="47">
        <v>2020</v>
      </c>
      <c r="C803" s="49">
        <v>43888</v>
      </c>
      <c r="D803" s="47" t="s">
        <v>13</v>
      </c>
      <c r="E803" s="47" t="s">
        <v>202</v>
      </c>
      <c r="F803" s="47">
        <v>2</v>
      </c>
      <c r="G803" s="47" t="s">
        <v>14</v>
      </c>
      <c r="H803" s="47" t="s">
        <v>15</v>
      </c>
      <c r="I803" s="47">
        <f>(C803-VLOOKUP(G803,Riders!$A$2:$C$2000,2,FALSE))/365</f>
        <v>20.153424657534245</v>
      </c>
      <c r="J803" s="47">
        <v>5</v>
      </c>
      <c r="K803" s="47">
        <v>2</v>
      </c>
      <c r="L803" s="47">
        <v>11.29</v>
      </c>
      <c r="M803" s="59">
        <f>IF(OR(L803="",L803="REL"),"",3.6*200/L803)</f>
        <v>63.773250664304697</v>
      </c>
      <c r="N803" s="47">
        <v>2</v>
      </c>
      <c r="O803" s="47">
        <v>11.276999999999999</v>
      </c>
      <c r="P803" s="59">
        <f>IF(OR(O803="",O803="REL"),"",3.6*200/O803)</f>
        <v>63.846767757382288</v>
      </c>
      <c r="Q803" s="47"/>
      <c r="R803" s="47"/>
      <c r="S803" s="59" t="str">
        <f>IF(OR(R803="",R803="REL"),"",3.6*200/R803)</f>
        <v/>
      </c>
    </row>
    <row r="804" spans="1:19" x14ac:dyDescent="0.3">
      <c r="A804" s="47" t="s">
        <v>131</v>
      </c>
      <c r="B804" s="47">
        <v>2020</v>
      </c>
      <c r="C804" s="49">
        <v>43888</v>
      </c>
      <c r="D804" s="47" t="s">
        <v>13</v>
      </c>
      <c r="E804" s="47" t="s">
        <v>202</v>
      </c>
      <c r="F804" s="47">
        <v>3</v>
      </c>
      <c r="G804" s="47" t="s">
        <v>109</v>
      </c>
      <c r="H804" s="47" t="s">
        <v>118</v>
      </c>
      <c r="I804" s="47">
        <f>(C804-VLOOKUP(G804,Riders!$A$2:$C$2000,2,FALSE))/365</f>
        <v>27.076712328767123</v>
      </c>
      <c r="J804" s="47">
        <v>2</v>
      </c>
      <c r="K804" s="47">
        <v>1</v>
      </c>
      <c r="L804" s="47">
        <v>11.281000000000001</v>
      </c>
      <c r="M804" s="59">
        <f>IF(OR(L804="",L804="REL"),"",3.6*200/L804)</f>
        <v>63.824129066572112</v>
      </c>
      <c r="N804" s="47">
        <v>1</v>
      </c>
      <c r="O804" s="47">
        <v>11.223000000000001</v>
      </c>
      <c r="P804" s="59">
        <f>IF(OR(O804="",O804="REL"),"",3.6*200/O804)</f>
        <v>64.153969526864472</v>
      </c>
      <c r="Q804" s="47"/>
      <c r="R804" s="47"/>
      <c r="S804" s="59" t="str">
        <f>IF(OR(R804="",R804="REL"),"",3.6*200/R804)</f>
        <v/>
      </c>
    </row>
    <row r="805" spans="1:19" x14ac:dyDescent="0.3">
      <c r="A805" s="30" t="s">
        <v>131</v>
      </c>
      <c r="B805" s="30">
        <v>2020</v>
      </c>
      <c r="C805" s="132">
        <v>43888</v>
      </c>
      <c r="D805" s="30" t="s">
        <v>13</v>
      </c>
      <c r="E805" s="30" t="s">
        <v>202</v>
      </c>
      <c r="F805" s="30">
        <v>3</v>
      </c>
      <c r="G805" s="30" t="s">
        <v>655</v>
      </c>
      <c r="H805" s="30" t="s">
        <v>120</v>
      </c>
      <c r="I805" s="30">
        <f>(C805-VLOOKUP(G805,Riders!$A$2:$C$2000,2,FALSE))/365</f>
        <v>37.232876712328768</v>
      </c>
      <c r="J805" s="30">
        <v>8</v>
      </c>
      <c r="K805" s="30">
        <v>2</v>
      </c>
      <c r="L805" s="30">
        <v>11.401</v>
      </c>
      <c r="M805" s="59">
        <f>IF(OR(L805="",L805="REL"),"",3.6*200/L805)</f>
        <v>63.152355056573988</v>
      </c>
      <c r="N805" s="30">
        <v>2</v>
      </c>
      <c r="O805" s="30">
        <v>11.362</v>
      </c>
      <c r="P805" s="59">
        <f>IF(OR(O805="",O805="REL"),"",3.6*200/O805)</f>
        <v>63.369125154022178</v>
      </c>
      <c r="Q805" s="30"/>
      <c r="R805" s="30"/>
      <c r="S805" s="59" t="str">
        <f>IF(OR(R805="",R805="REL"),"",3.6*200/R805)</f>
        <v/>
      </c>
    </row>
    <row r="806" spans="1:19" x14ac:dyDescent="0.3">
      <c r="A806" s="47" t="s">
        <v>131</v>
      </c>
      <c r="B806" s="47">
        <v>2020</v>
      </c>
      <c r="C806" s="49">
        <v>43888</v>
      </c>
      <c r="D806" s="47" t="s">
        <v>13</v>
      </c>
      <c r="E806" s="47" t="s">
        <v>202</v>
      </c>
      <c r="F806" s="47">
        <v>4</v>
      </c>
      <c r="G806" s="47" t="s">
        <v>79</v>
      </c>
      <c r="H806" s="47" t="s">
        <v>65</v>
      </c>
      <c r="I806" s="47">
        <f>(C806-VLOOKUP(G806,Riders!$A$2:$C$2000,2,FALSE))/365</f>
        <v>32.819178082191783</v>
      </c>
      <c r="J806" s="47">
        <v>3</v>
      </c>
      <c r="K806" s="47">
        <v>1</v>
      </c>
      <c r="L806" s="47">
        <v>11.224</v>
      </c>
      <c r="M806" s="59">
        <f>IF(OR(L806="",L806="REL"),"",3.6*200/L806)</f>
        <v>64.148253741981463</v>
      </c>
      <c r="N806" s="47">
        <v>1</v>
      </c>
      <c r="O806" s="47">
        <v>11.208</v>
      </c>
      <c r="P806" s="59">
        <f>IF(OR(O806="",O806="REL"),"",3.6*200/O806)</f>
        <v>64.239828693790145</v>
      </c>
      <c r="Q806" s="47"/>
      <c r="R806" s="47"/>
      <c r="S806" s="59" t="str">
        <f>IF(OR(R806="",R806="REL"),"",3.6*200/R806)</f>
        <v/>
      </c>
    </row>
    <row r="807" spans="1:19" x14ac:dyDescent="0.3">
      <c r="A807" s="47" t="s">
        <v>131</v>
      </c>
      <c r="B807" s="47">
        <v>2020</v>
      </c>
      <c r="C807" s="49">
        <v>43888</v>
      </c>
      <c r="D807" s="47" t="s">
        <v>13</v>
      </c>
      <c r="E807" s="47" t="s">
        <v>202</v>
      </c>
      <c r="F807" s="47">
        <v>4</v>
      </c>
      <c r="G807" s="47" t="s">
        <v>43</v>
      </c>
      <c r="H807" s="47" t="s">
        <v>44</v>
      </c>
      <c r="I807" s="47">
        <f>(C807-VLOOKUP(G807,Riders!$A$2:$C$2000,2,FALSE))/365</f>
        <v>27.273972602739725</v>
      </c>
      <c r="J807" s="47">
        <v>7</v>
      </c>
      <c r="K807" s="47">
        <v>2</v>
      </c>
      <c r="L807" s="47">
        <v>11.286</v>
      </c>
      <c r="M807" s="59">
        <f>IF(OR(L807="",L807="REL"),"",3.6*200/L807)</f>
        <v>63.795853269537481</v>
      </c>
      <c r="N807" s="47">
        <v>2</v>
      </c>
      <c r="O807" s="47">
        <v>11.454000000000001</v>
      </c>
      <c r="P807" s="59">
        <f>IF(OR(O807="",O807="REL"),"",3.6*200/O807)</f>
        <v>62.860136196961754</v>
      </c>
      <c r="Q807" s="47"/>
      <c r="R807" s="47"/>
      <c r="S807" s="59" t="str">
        <f>IF(OR(R807="",R807="REL"),"",3.6*200/R807)</f>
        <v/>
      </c>
    </row>
    <row r="808" spans="1:19" x14ac:dyDescent="0.3">
      <c r="A808" s="30" t="s">
        <v>93</v>
      </c>
      <c r="B808" s="30">
        <v>2020</v>
      </c>
      <c r="C808" s="132">
        <v>43855</v>
      </c>
      <c r="D808" s="30" t="s">
        <v>72</v>
      </c>
      <c r="E808" s="30" t="s">
        <v>200</v>
      </c>
      <c r="F808" s="30">
        <v>1</v>
      </c>
      <c r="G808" s="30" t="s">
        <v>54</v>
      </c>
      <c r="H808" s="30" t="s">
        <v>44</v>
      </c>
      <c r="I808" s="30">
        <f>(C808-VLOOKUP(G808,Riders!$A$2:$C$2000,2,FALSE))/365</f>
        <v>22.589041095890412</v>
      </c>
      <c r="J808" s="30">
        <v>12</v>
      </c>
      <c r="K808" s="30">
        <v>1</v>
      </c>
      <c r="L808" s="30">
        <v>11.863</v>
      </c>
      <c r="M808" s="59">
        <f>IF(OR(L808="",L808="REL"),"",3.6*200/L808)</f>
        <v>60.692910730843799</v>
      </c>
      <c r="N808" s="30"/>
      <c r="O808" s="30"/>
      <c r="P808" s="59" t="str">
        <f>IF(OR(O808="",O808="REL"),"",3.6*200/O808)</f>
        <v/>
      </c>
      <c r="Q808" s="30"/>
      <c r="R808" s="30"/>
      <c r="S808" s="59" t="str">
        <f>IF(OR(R808="",R808="REL"),"",3.6*200/R808)</f>
        <v/>
      </c>
    </row>
    <row r="809" spans="1:19" x14ac:dyDescent="0.3">
      <c r="A809" s="30" t="s">
        <v>93</v>
      </c>
      <c r="B809" s="30">
        <v>2020</v>
      </c>
      <c r="C809" s="132">
        <v>43855</v>
      </c>
      <c r="D809" s="30" t="s">
        <v>72</v>
      </c>
      <c r="E809" s="30" t="s">
        <v>200</v>
      </c>
      <c r="F809" s="30">
        <v>1</v>
      </c>
      <c r="G809" s="30" t="s">
        <v>157</v>
      </c>
      <c r="H809" s="30" t="s">
        <v>158</v>
      </c>
      <c r="I809" s="30">
        <f>(C809-VLOOKUP(G809,Riders!$A$2:$C$2000,2,FALSE))/365</f>
        <v>22.849315068493151</v>
      </c>
      <c r="J809" s="30">
        <v>22</v>
      </c>
      <c r="K809" s="30">
        <v>2</v>
      </c>
      <c r="L809" s="30">
        <v>11.995999999999999</v>
      </c>
      <c r="M809" s="59">
        <f>IF(OR(L809="",L809="REL"),"",3.6*200/L809)</f>
        <v>60.020006668889636</v>
      </c>
      <c r="N809" s="30"/>
      <c r="O809" s="30"/>
      <c r="P809" s="59" t="str">
        <f>IF(OR(O809="",O809="REL"),"",3.6*200/O809)</f>
        <v/>
      </c>
      <c r="Q809" s="30"/>
      <c r="R809" s="30"/>
      <c r="S809" s="59" t="str">
        <f>IF(OR(R809="",R809="REL"),"",3.6*200/R809)</f>
        <v/>
      </c>
    </row>
    <row r="810" spans="1:19" x14ac:dyDescent="0.3">
      <c r="A810" s="30" t="s">
        <v>93</v>
      </c>
      <c r="B810" s="30">
        <v>2020</v>
      </c>
      <c r="C810" s="132">
        <v>43855</v>
      </c>
      <c r="D810" s="30" t="s">
        <v>72</v>
      </c>
      <c r="E810" s="30" t="s">
        <v>200</v>
      </c>
      <c r="F810" s="30">
        <v>2</v>
      </c>
      <c r="G810" s="30" t="s">
        <v>121</v>
      </c>
      <c r="H810" s="30" t="s">
        <v>120</v>
      </c>
      <c r="I810" s="30">
        <f>(C810-VLOOKUP(G810,Riders!$A$2:$C$2000,2,FALSE))/365</f>
        <v>23.893150684931506</v>
      </c>
      <c r="J810" s="30">
        <v>13</v>
      </c>
      <c r="K810" s="30">
        <v>1</v>
      </c>
      <c r="L810" s="30">
        <v>11.759</v>
      </c>
      <c r="M810" s="59">
        <f>IF(OR(L810="",L810="REL"),"",3.6*200/L810)</f>
        <v>61.229696402755337</v>
      </c>
      <c r="N810" s="30"/>
      <c r="O810" s="30"/>
      <c r="P810" s="59" t="str">
        <f>IF(OR(O810="",O810="REL"),"",3.6*200/O810)</f>
        <v/>
      </c>
      <c r="Q810" s="30"/>
      <c r="R810" s="30"/>
      <c r="S810" s="59" t="str">
        <f>IF(OR(R810="",R810="REL"),"",3.6*200/R810)</f>
        <v/>
      </c>
    </row>
    <row r="811" spans="1:19" x14ac:dyDescent="0.3">
      <c r="A811" s="30" t="s">
        <v>93</v>
      </c>
      <c r="B811" s="30">
        <v>2020</v>
      </c>
      <c r="C811" s="132">
        <v>43855</v>
      </c>
      <c r="D811" s="30" t="s">
        <v>72</v>
      </c>
      <c r="E811" s="30" t="s">
        <v>200</v>
      </c>
      <c r="F811" s="30">
        <v>2</v>
      </c>
      <c r="G811" s="30" t="s">
        <v>166</v>
      </c>
      <c r="H811" s="30" t="s">
        <v>49</v>
      </c>
      <c r="I811" s="30" t="e">
        <f>(C811-VLOOKUP(G811,Riders!$A$2:$C$2000,2,FALSE))/365</f>
        <v>#N/A</v>
      </c>
      <c r="J811" s="30">
        <v>21</v>
      </c>
      <c r="K811" s="30">
        <v>2</v>
      </c>
      <c r="L811" s="30">
        <v>11.829000000000001</v>
      </c>
      <c r="M811" s="59">
        <f>IF(OR(L811="",L811="REL"),"",3.6*200/L811)</f>
        <v>60.867359878265276</v>
      </c>
      <c r="N811" s="30"/>
      <c r="O811" s="30"/>
      <c r="P811" s="59" t="str">
        <f>IF(OR(O811="",O811="REL"),"",3.6*200/O811)</f>
        <v/>
      </c>
      <c r="Q811" s="30"/>
      <c r="R811" s="30"/>
      <c r="S811" s="59" t="str">
        <f>IF(OR(R811="",R811="REL"),"",3.6*200/R811)</f>
        <v/>
      </c>
    </row>
    <row r="812" spans="1:19" x14ac:dyDescent="0.3">
      <c r="A812" s="30" t="s">
        <v>93</v>
      </c>
      <c r="B812" s="30">
        <v>2020</v>
      </c>
      <c r="C812" s="132">
        <v>43855</v>
      </c>
      <c r="D812" s="30" t="s">
        <v>72</v>
      </c>
      <c r="E812" s="30" t="s">
        <v>200</v>
      </c>
      <c r="F812" s="30">
        <v>3</v>
      </c>
      <c r="G812" s="30" t="s">
        <v>50</v>
      </c>
      <c r="H812" s="30" t="s">
        <v>51</v>
      </c>
      <c r="I812" s="30">
        <f>(C812-VLOOKUP(G812,Riders!$A$2:$C$2000,2,FALSE))/365</f>
        <v>23.304109589041097</v>
      </c>
      <c r="J812" s="30">
        <v>8</v>
      </c>
      <c r="K812" s="30">
        <v>1</v>
      </c>
      <c r="L812" s="30">
        <v>11.366</v>
      </c>
      <c r="M812" s="59">
        <f>IF(OR(L812="",L812="REL"),"",3.6*200/L812)</f>
        <v>63.346823860636988</v>
      </c>
      <c r="N812" s="30"/>
      <c r="O812" s="30"/>
      <c r="P812" s="59" t="str">
        <f>IF(OR(O812="",O812="REL"),"",3.6*200/O812)</f>
        <v/>
      </c>
      <c r="Q812" s="30"/>
      <c r="R812" s="30"/>
      <c r="S812" s="59" t="str">
        <f>IF(OR(R812="",R812="REL"),"",3.6*200/R812)</f>
        <v/>
      </c>
    </row>
    <row r="813" spans="1:19" x14ac:dyDescent="0.3">
      <c r="A813" s="30" t="s">
        <v>93</v>
      </c>
      <c r="B813" s="30">
        <v>2020</v>
      </c>
      <c r="C813" s="132">
        <v>43855</v>
      </c>
      <c r="D813" s="30" t="s">
        <v>72</v>
      </c>
      <c r="E813" s="30" t="s">
        <v>200</v>
      </c>
      <c r="F813" s="30">
        <v>3</v>
      </c>
      <c r="G813" s="30" t="s">
        <v>148</v>
      </c>
      <c r="H813" s="30" t="s">
        <v>63</v>
      </c>
      <c r="I813" s="30" t="e">
        <f>(C813-VLOOKUP(G813,Riders!$A$2:$C$2000,2,FALSE))/365</f>
        <v>#N/A</v>
      </c>
      <c r="J813" s="30">
        <v>20</v>
      </c>
      <c r="K813" s="30">
        <v>2</v>
      </c>
      <c r="L813" s="30">
        <v>11.875999999999999</v>
      </c>
      <c r="M813" s="59">
        <f>IF(OR(L813="",L813="REL"),"",3.6*200/L813)</f>
        <v>60.626473560121255</v>
      </c>
      <c r="N813" s="30"/>
      <c r="O813" s="30"/>
      <c r="P813" s="59" t="str">
        <f>IF(OR(O813="",O813="REL"),"",3.6*200/O813)</f>
        <v/>
      </c>
      <c r="Q813" s="30"/>
      <c r="R813" s="30"/>
      <c r="S813" s="59" t="str">
        <f>IF(OR(R813="",R813="REL"),"",3.6*200/R813)</f>
        <v/>
      </c>
    </row>
    <row r="814" spans="1:19" x14ac:dyDescent="0.3">
      <c r="A814" s="30" t="s">
        <v>93</v>
      </c>
      <c r="B814" s="30">
        <v>2020</v>
      </c>
      <c r="C814" s="132">
        <v>43855</v>
      </c>
      <c r="D814" s="30" t="s">
        <v>72</v>
      </c>
      <c r="E814" s="30" t="s">
        <v>200</v>
      </c>
      <c r="F814" s="30">
        <v>4</v>
      </c>
      <c r="G814" s="30" t="s">
        <v>139</v>
      </c>
      <c r="H814" s="30" t="s">
        <v>61</v>
      </c>
      <c r="I814" s="30">
        <f>(C814-VLOOKUP(G814,Riders!$A$2:$C$2000,2,FALSE))/365</f>
        <v>27.627397260273973</v>
      </c>
      <c r="J814" s="30">
        <v>14</v>
      </c>
      <c r="K814" s="30">
        <v>1</v>
      </c>
      <c r="L814" s="30">
        <v>11.755000000000001</v>
      </c>
      <c r="M814" s="59">
        <f>IF(OR(L814="",L814="REL"),"",3.6*200/L814)</f>
        <v>61.250531688643129</v>
      </c>
      <c r="N814" s="30"/>
      <c r="O814" s="30"/>
      <c r="P814" s="59" t="str">
        <f>IF(OR(O814="",O814="REL"),"",3.6*200/O814)</f>
        <v/>
      </c>
      <c r="Q814" s="30"/>
      <c r="R814" s="30"/>
      <c r="S814" s="59" t="str">
        <f>IF(OR(R814="",R814="REL"),"",3.6*200/R814)</f>
        <v/>
      </c>
    </row>
    <row r="815" spans="1:19" x14ac:dyDescent="0.3">
      <c r="A815" s="30" t="s">
        <v>93</v>
      </c>
      <c r="B815" s="30">
        <v>2020</v>
      </c>
      <c r="C815" s="132">
        <v>43855</v>
      </c>
      <c r="D815" s="30" t="s">
        <v>72</v>
      </c>
      <c r="E815" s="30" t="s">
        <v>200</v>
      </c>
      <c r="F815" s="30">
        <v>4</v>
      </c>
      <c r="G815" s="30" t="s">
        <v>116</v>
      </c>
      <c r="H815" s="30" t="s">
        <v>21</v>
      </c>
      <c r="I815" s="30">
        <f>(C815-VLOOKUP(G815,Riders!$A$2:$C$2000,2,FALSE))/365</f>
        <v>28.841095890410958</v>
      </c>
      <c r="J815" s="30">
        <v>19</v>
      </c>
      <c r="K815" s="30">
        <v>2</v>
      </c>
      <c r="L815" s="30">
        <v>11.755000000000001</v>
      </c>
      <c r="M815" s="59">
        <f>IF(OR(L815="",L815="REL"),"",3.6*200/L815)</f>
        <v>61.250531688643129</v>
      </c>
      <c r="N815" s="30"/>
      <c r="O815" s="30"/>
      <c r="P815" s="59" t="str">
        <f>IF(OR(O815="",O815="REL"),"",3.6*200/O815)</f>
        <v/>
      </c>
      <c r="Q815" s="30"/>
      <c r="R815" s="30"/>
      <c r="S815" s="59" t="str">
        <f>IF(OR(R815="",R815="REL"),"",3.6*200/R815)</f>
        <v/>
      </c>
    </row>
    <row r="816" spans="1:19" x14ac:dyDescent="0.3">
      <c r="A816" s="47" t="s">
        <v>93</v>
      </c>
      <c r="B816" s="47">
        <v>2020</v>
      </c>
      <c r="C816" s="49">
        <v>43855</v>
      </c>
      <c r="D816" s="47" t="s">
        <v>72</v>
      </c>
      <c r="E816" s="47" t="s">
        <v>200</v>
      </c>
      <c r="F816" s="47">
        <v>5</v>
      </c>
      <c r="G816" s="47" t="s">
        <v>60</v>
      </c>
      <c r="H816" s="47" t="s">
        <v>61</v>
      </c>
      <c r="I816" s="47">
        <f>(C816-VLOOKUP(G816,Riders!$A$2:$C$2000,2,FALSE))/365</f>
        <v>31.526027397260275</v>
      </c>
      <c r="J816" s="47">
        <v>15</v>
      </c>
      <c r="K816" s="47">
        <v>1</v>
      </c>
      <c r="L816" s="47">
        <v>11.795999999999999</v>
      </c>
      <c r="M816" s="59">
        <f>IF(OR(L816="",L816="REL"),"",3.6*200/L816)</f>
        <v>61.037639877924725</v>
      </c>
      <c r="N816" s="47"/>
      <c r="O816" s="47"/>
      <c r="P816" s="59" t="str">
        <f>IF(OR(O816="",O816="REL"),"",3.6*200/O816)</f>
        <v/>
      </c>
      <c r="Q816" s="47"/>
      <c r="R816" s="47"/>
      <c r="S816" s="59" t="str">
        <f>IF(OR(R816="",R816="REL"),"",3.6*200/R816)</f>
        <v/>
      </c>
    </row>
    <row r="817" spans="1:19" x14ac:dyDescent="0.3">
      <c r="A817" s="47" t="s">
        <v>93</v>
      </c>
      <c r="B817" s="47">
        <v>2020</v>
      </c>
      <c r="C817" s="49">
        <v>43855</v>
      </c>
      <c r="D817" s="47" t="s">
        <v>72</v>
      </c>
      <c r="E817" s="47" t="s">
        <v>200</v>
      </c>
      <c r="F817" s="47">
        <v>5</v>
      </c>
      <c r="G817" s="47" t="s">
        <v>147</v>
      </c>
      <c r="H817" s="47" t="s">
        <v>31</v>
      </c>
      <c r="I817" s="47">
        <f>(C817-VLOOKUP(G817,Riders!$A$2:$C$2000,2,FALSE))/365</f>
        <v>31.547945205479451</v>
      </c>
      <c r="J817" s="47">
        <v>18</v>
      </c>
      <c r="K817" s="47">
        <v>2</v>
      </c>
      <c r="L817" s="47">
        <v>11.883999999999999</v>
      </c>
      <c r="M817" s="59">
        <f>IF(OR(L817="",L817="REL"),"",3.6*200/L817)</f>
        <v>60.585661393470218</v>
      </c>
      <c r="N817" s="47"/>
      <c r="O817" s="47"/>
      <c r="P817" s="59" t="str">
        <f>IF(OR(O817="",O817="REL"),"",3.6*200/O817)</f>
        <v/>
      </c>
      <c r="Q817" s="47"/>
      <c r="R817" s="47"/>
      <c r="S817" s="59" t="str">
        <f>IF(OR(R817="",R817="REL"),"",3.6*200/R817)</f>
        <v/>
      </c>
    </row>
    <row r="818" spans="1:19" x14ac:dyDescent="0.3">
      <c r="A818" s="47" t="s">
        <v>93</v>
      </c>
      <c r="B818" s="47">
        <v>2020</v>
      </c>
      <c r="C818" s="49">
        <v>43855</v>
      </c>
      <c r="D818" s="47" t="s">
        <v>72</v>
      </c>
      <c r="E818" s="47" t="s">
        <v>200</v>
      </c>
      <c r="F818" s="47">
        <v>6</v>
      </c>
      <c r="G818" s="47" t="s">
        <v>144</v>
      </c>
      <c r="H818" s="47" t="s">
        <v>145</v>
      </c>
      <c r="I818" s="47">
        <f>(C818-VLOOKUP(G818,Riders!$A$2:$C$2000,2,FALSE))/365</f>
        <v>21.772602739726029</v>
      </c>
      <c r="J818" s="47">
        <v>16</v>
      </c>
      <c r="K818" s="47">
        <v>1</v>
      </c>
      <c r="L818" s="47">
        <v>11.862</v>
      </c>
      <c r="M818" s="59">
        <f>IF(OR(L818="",L818="REL"),"",3.6*200/L818)</f>
        <v>60.698027314112288</v>
      </c>
      <c r="N818" s="47"/>
      <c r="O818" s="47"/>
      <c r="P818" s="59" t="str">
        <f>IF(OR(O818="",O818="REL"),"",3.6*200/O818)</f>
        <v/>
      </c>
      <c r="Q818" s="47"/>
      <c r="R818" s="47"/>
      <c r="S818" s="59" t="str">
        <f>IF(OR(R818="",R818="REL"),"",3.6*200/R818)</f>
        <v/>
      </c>
    </row>
    <row r="819" spans="1:19" x14ac:dyDescent="0.3">
      <c r="A819" s="47" t="s">
        <v>93</v>
      </c>
      <c r="B819" s="47">
        <v>2020</v>
      </c>
      <c r="C819" s="49">
        <v>43855</v>
      </c>
      <c r="D819" s="47" t="s">
        <v>72</v>
      </c>
      <c r="E819" s="47" t="s">
        <v>200</v>
      </c>
      <c r="F819" s="47">
        <v>6</v>
      </c>
      <c r="G819" s="47" t="s">
        <v>146</v>
      </c>
      <c r="H819" s="47" t="s">
        <v>56</v>
      </c>
      <c r="I819" s="47">
        <f>(C819-VLOOKUP(G819,Riders!$A$2:$C$2000,2,FALSE))/365</f>
        <v>29.813698630136987</v>
      </c>
      <c r="J819" s="47">
        <v>17</v>
      </c>
      <c r="K819" s="47">
        <v>2</v>
      </c>
      <c r="L819" s="47">
        <v>11.939</v>
      </c>
      <c r="M819" s="59">
        <f>IF(OR(L819="",L819="REL"),"",3.6*200/L819)</f>
        <v>60.306558338219283</v>
      </c>
      <c r="N819" s="47"/>
      <c r="O819" s="47"/>
      <c r="P819" s="59" t="str">
        <f>IF(OR(O819="",O819="REL"),"",3.6*200/O819)</f>
        <v/>
      </c>
      <c r="Q819" s="47"/>
      <c r="R819" s="47"/>
      <c r="S819" s="59" t="str">
        <f>IF(OR(R819="",R819="REL"),"",3.6*200/R819)</f>
        <v/>
      </c>
    </row>
    <row r="820" spans="1:19" x14ac:dyDescent="0.3">
      <c r="A820" s="47" t="s">
        <v>93</v>
      </c>
      <c r="B820" s="47">
        <v>2020</v>
      </c>
      <c r="C820" s="49">
        <v>43855</v>
      </c>
      <c r="D820" s="47" t="s">
        <v>72</v>
      </c>
      <c r="E820" s="47" t="s">
        <v>201</v>
      </c>
      <c r="F820" s="47">
        <v>1</v>
      </c>
      <c r="G820" s="47" t="s">
        <v>33</v>
      </c>
      <c r="H820" s="47" t="s">
        <v>27</v>
      </c>
      <c r="I820" s="47">
        <f>(C820-VLOOKUP(G820,Riders!$A$2:$C$2000,2,FALSE))/365</f>
        <v>26.18082191780822</v>
      </c>
      <c r="J820" s="47">
        <v>2</v>
      </c>
      <c r="K820" s="47">
        <v>1</v>
      </c>
      <c r="L820" s="47">
        <v>11.491</v>
      </c>
      <c r="M820" s="59">
        <f>IF(OR(L820="",L820="REL"),"",3.6*200/L820)</f>
        <v>62.657732138195108</v>
      </c>
      <c r="N820" s="47"/>
      <c r="O820" s="47"/>
      <c r="P820" s="59" t="str">
        <f>IF(OR(O820="",O820="REL"),"",3.6*200/O820)</f>
        <v/>
      </c>
      <c r="Q820" s="47"/>
      <c r="R820" s="47"/>
      <c r="S820" s="59" t="str">
        <f>IF(OR(R820="",R820="REL"),"",3.6*200/R820)</f>
        <v/>
      </c>
    </row>
    <row r="821" spans="1:19" x14ac:dyDescent="0.3">
      <c r="A821" s="47" t="s">
        <v>93</v>
      </c>
      <c r="B821" s="47">
        <v>2020</v>
      </c>
      <c r="C821" s="49">
        <v>43855</v>
      </c>
      <c r="D821" s="47" t="s">
        <v>72</v>
      </c>
      <c r="E821" s="47" t="s">
        <v>201</v>
      </c>
      <c r="F821" s="47">
        <v>1</v>
      </c>
      <c r="G821" s="47" t="s">
        <v>144</v>
      </c>
      <c r="H821" s="47" t="s">
        <v>145</v>
      </c>
      <c r="I821" s="47">
        <f>(C821-VLOOKUP(G821,Riders!$A$2:$C$2000,2,FALSE))/365</f>
        <v>21.772602739726029</v>
      </c>
      <c r="J821" s="47">
        <v>16</v>
      </c>
      <c r="K821" s="47">
        <v>2</v>
      </c>
      <c r="L821" s="47">
        <v>11.655999999999999</v>
      </c>
      <c r="M821" s="59">
        <f>IF(OR(L821="",L821="REL"),"",3.6*200/L821)</f>
        <v>61.770761839396023</v>
      </c>
      <c r="N821" s="47"/>
      <c r="O821" s="47"/>
      <c r="P821" s="59" t="str">
        <f>IF(OR(O821="",O821="REL"),"",3.6*200/O821)</f>
        <v/>
      </c>
      <c r="Q821" s="47"/>
      <c r="R821" s="47"/>
      <c r="S821" s="59" t="str">
        <f>IF(OR(R821="",R821="REL"),"",3.6*200/R821)</f>
        <v/>
      </c>
    </row>
    <row r="822" spans="1:19" x14ac:dyDescent="0.3">
      <c r="A822" s="47" t="s">
        <v>93</v>
      </c>
      <c r="B822" s="47">
        <v>2020</v>
      </c>
      <c r="C822" s="49">
        <v>43855</v>
      </c>
      <c r="D822" s="47" t="s">
        <v>72</v>
      </c>
      <c r="E822" s="47" t="s">
        <v>201</v>
      </c>
      <c r="F822" s="47">
        <v>2</v>
      </c>
      <c r="G822" s="47" t="s">
        <v>73</v>
      </c>
      <c r="H822" s="47" t="s">
        <v>19</v>
      </c>
      <c r="I822" s="47">
        <f>(C822-VLOOKUP(G822,Riders!$A$2:$C$2000,2,FALSE))/365</f>
        <v>32.482191780821921</v>
      </c>
      <c r="J822" s="47">
        <v>1</v>
      </c>
      <c r="K822" s="47">
        <v>1</v>
      </c>
      <c r="L822" s="47">
        <v>11.92</v>
      </c>
      <c r="M822" s="59">
        <f>IF(OR(L822="",L822="REL"),"",3.6*200/L822)</f>
        <v>60.402684563758392</v>
      </c>
      <c r="N822" s="47"/>
      <c r="O822" s="47"/>
      <c r="P822" s="59" t="str">
        <f>IF(OR(O822="",O822="REL"),"",3.6*200/O822)</f>
        <v/>
      </c>
      <c r="Q822" s="47"/>
      <c r="R822" s="47"/>
      <c r="S822" s="59" t="str">
        <f>IF(OR(R822="",R822="REL"),"",3.6*200/R822)</f>
        <v/>
      </c>
    </row>
    <row r="823" spans="1:19" x14ac:dyDescent="0.3">
      <c r="A823" s="47" t="s">
        <v>93</v>
      </c>
      <c r="B823" s="47">
        <v>2020</v>
      </c>
      <c r="C823" s="49">
        <v>43855</v>
      </c>
      <c r="D823" s="47" t="s">
        <v>72</v>
      </c>
      <c r="E823" s="47" t="s">
        <v>201</v>
      </c>
      <c r="F823" s="47">
        <v>2</v>
      </c>
      <c r="G823" s="47" t="s">
        <v>60</v>
      </c>
      <c r="H823" s="47" t="s">
        <v>61</v>
      </c>
      <c r="I823" s="47">
        <f>(C823-VLOOKUP(G823,Riders!$A$2:$C$2000,2,FALSE))/365</f>
        <v>31.526027397260275</v>
      </c>
      <c r="J823" s="47">
        <v>15</v>
      </c>
      <c r="K823" s="47">
        <v>2</v>
      </c>
      <c r="L823" s="47">
        <v>12.036</v>
      </c>
      <c r="M823" s="59">
        <f>IF(OR(L823="",L823="REL"),"",3.6*200/L823)</f>
        <v>59.820538384845463</v>
      </c>
      <c r="N823" s="47"/>
      <c r="O823" s="47"/>
      <c r="P823" s="59" t="str">
        <f>IF(OR(O823="",O823="REL"),"",3.6*200/O823)</f>
        <v/>
      </c>
      <c r="Q823" s="47"/>
      <c r="R823" s="47"/>
      <c r="S823" s="59" t="str">
        <f>IF(OR(R823="",R823="REL"),"",3.6*200/R823)</f>
        <v/>
      </c>
    </row>
    <row r="824" spans="1:19" x14ac:dyDescent="0.3">
      <c r="A824" s="47" t="s">
        <v>93</v>
      </c>
      <c r="B824" s="47">
        <v>2020</v>
      </c>
      <c r="C824" s="49">
        <v>43855</v>
      </c>
      <c r="D824" s="47" t="s">
        <v>72</v>
      </c>
      <c r="E824" s="47" t="s">
        <v>201</v>
      </c>
      <c r="F824" s="47">
        <v>3</v>
      </c>
      <c r="G824" s="47" t="s">
        <v>16</v>
      </c>
      <c r="H824" s="47" t="s">
        <v>17</v>
      </c>
      <c r="I824" s="47">
        <f>(C824-VLOOKUP(G824,Riders!$A$2:$C$2000,2,FALSE))/365</f>
        <v>20.761643835616439</v>
      </c>
      <c r="J824" s="47">
        <v>4</v>
      </c>
      <c r="K824" s="47">
        <v>1</v>
      </c>
      <c r="L824" s="47">
        <v>11.657999999999999</v>
      </c>
      <c r="M824" s="59">
        <f>IF(OR(L824="",L824="REL"),"",3.6*200/L824)</f>
        <v>61.760164693772516</v>
      </c>
      <c r="N824" s="47"/>
      <c r="O824" s="47"/>
      <c r="P824" s="59" t="str">
        <f>IF(OR(O824="",O824="REL"),"",3.6*200/O824)</f>
        <v/>
      </c>
      <c r="Q824" s="47"/>
      <c r="R824" s="47"/>
      <c r="S824" s="59" t="str">
        <f>IF(OR(R824="",R824="REL"),"",3.6*200/R824)</f>
        <v/>
      </c>
    </row>
    <row r="825" spans="1:19" x14ac:dyDescent="0.3">
      <c r="A825" s="47" t="s">
        <v>93</v>
      </c>
      <c r="B825" s="47">
        <v>2020</v>
      </c>
      <c r="C825" s="49">
        <v>43855</v>
      </c>
      <c r="D825" s="47" t="s">
        <v>72</v>
      </c>
      <c r="E825" s="47" t="s">
        <v>201</v>
      </c>
      <c r="F825" s="47">
        <v>3</v>
      </c>
      <c r="G825" s="47" t="s">
        <v>139</v>
      </c>
      <c r="H825" s="47" t="s">
        <v>61</v>
      </c>
      <c r="I825" s="47">
        <f>(C825-VLOOKUP(G825,Riders!$A$2:$C$2000,2,FALSE))/365</f>
        <v>27.627397260273973</v>
      </c>
      <c r="J825" s="47">
        <v>14</v>
      </c>
      <c r="K825" s="47">
        <v>2</v>
      </c>
      <c r="L825" s="47">
        <v>11.747999999999999</v>
      </c>
      <c r="M825" s="59">
        <f>IF(OR(L825="",L825="REL"),"",3.6*200/L825)</f>
        <v>61.287027579162412</v>
      </c>
      <c r="N825" s="47"/>
      <c r="O825" s="47"/>
      <c r="P825" s="59" t="str">
        <f>IF(OR(O825="",O825="REL"),"",3.6*200/O825)</f>
        <v/>
      </c>
      <c r="Q825" s="47"/>
      <c r="R825" s="47"/>
      <c r="S825" s="59" t="str">
        <f>IF(OR(R825="",R825="REL"),"",3.6*200/R825)</f>
        <v/>
      </c>
    </row>
    <row r="826" spans="1:19" x14ac:dyDescent="0.3">
      <c r="A826" s="47" t="s">
        <v>93</v>
      </c>
      <c r="B826" s="47">
        <v>2020</v>
      </c>
      <c r="C826" s="49">
        <v>43855</v>
      </c>
      <c r="D826" s="47" t="s">
        <v>72</v>
      </c>
      <c r="E826" s="47" t="s">
        <v>201</v>
      </c>
      <c r="F826" s="47">
        <v>4</v>
      </c>
      <c r="G826" s="47" t="s">
        <v>50</v>
      </c>
      <c r="H826" s="47" t="s">
        <v>51</v>
      </c>
      <c r="I826" s="47">
        <f>(C826-VLOOKUP(G826,Riders!$A$2:$C$2000,2,FALSE))/365</f>
        <v>23.304109589041097</v>
      </c>
      <c r="J826" s="47">
        <v>8</v>
      </c>
      <c r="K826" s="47">
        <v>1</v>
      </c>
      <c r="L826" s="47">
        <v>11.53</v>
      </c>
      <c r="M826" s="59">
        <f>IF(OR(L826="",L826="REL"),"",3.6*200/L826)</f>
        <v>62.44579358196011</v>
      </c>
      <c r="N826" s="47"/>
      <c r="O826" s="47"/>
      <c r="P826" s="59" t="str">
        <f>IF(OR(O826="",O826="REL"),"",3.6*200/O826)</f>
        <v/>
      </c>
      <c r="Q826" s="47"/>
      <c r="R826" s="47"/>
      <c r="S826" s="59" t="str">
        <f>IF(OR(R826="",R826="REL"),"",3.6*200/R826)</f>
        <v/>
      </c>
    </row>
    <row r="827" spans="1:19" x14ac:dyDescent="0.3">
      <c r="A827" s="47" t="s">
        <v>93</v>
      </c>
      <c r="B827" s="47">
        <v>2020</v>
      </c>
      <c r="C827" s="49">
        <v>43855</v>
      </c>
      <c r="D827" s="47" t="s">
        <v>72</v>
      </c>
      <c r="E827" s="47" t="s">
        <v>201</v>
      </c>
      <c r="F827" s="47">
        <v>4</v>
      </c>
      <c r="G827" s="47" t="s">
        <v>52</v>
      </c>
      <c r="H827" s="47" t="s">
        <v>53</v>
      </c>
      <c r="I827" s="47">
        <f>(C827-VLOOKUP(G827,Riders!$A$2:$C$2000,2,FALSE))/365</f>
        <v>22.876712328767123</v>
      </c>
      <c r="J827" s="47">
        <v>9</v>
      </c>
      <c r="K827" s="47">
        <v>2</v>
      </c>
      <c r="L827" s="47">
        <v>11.533999999999999</v>
      </c>
      <c r="M827" s="59">
        <f>IF(OR(L827="",L827="REL"),"",3.6*200/L827)</f>
        <v>62.424137333102138</v>
      </c>
      <c r="N827" s="47"/>
      <c r="O827" s="47"/>
      <c r="P827" s="59" t="str">
        <f>IF(OR(O827="",O827="REL"),"",3.6*200/O827)</f>
        <v/>
      </c>
      <c r="Q827" s="47"/>
      <c r="R827" s="47"/>
      <c r="S827" s="59" t="str">
        <f>IF(OR(R827="",R827="REL"),"",3.6*200/R827)</f>
        <v/>
      </c>
    </row>
    <row r="828" spans="1:19" x14ac:dyDescent="0.3">
      <c r="A828" s="47" t="s">
        <v>93</v>
      </c>
      <c r="B828" s="47">
        <v>2020</v>
      </c>
      <c r="C828" s="49">
        <v>43855</v>
      </c>
      <c r="D828" s="47" t="s">
        <v>72</v>
      </c>
      <c r="E828" s="47" t="s">
        <v>201</v>
      </c>
      <c r="F828" s="47">
        <v>5</v>
      </c>
      <c r="G828" s="47" t="s">
        <v>82</v>
      </c>
      <c r="H828" s="47" t="s">
        <v>67</v>
      </c>
      <c r="I828" s="47">
        <f>(C828-VLOOKUP(G828,Riders!$A$2:$C$2000,2,FALSE))/365</f>
        <v>27.405479452054795</v>
      </c>
      <c r="J828" s="47">
        <v>3</v>
      </c>
      <c r="K828" s="47">
        <v>1</v>
      </c>
      <c r="L828" s="47">
        <v>11.456</v>
      </c>
      <c r="M828" s="59">
        <f>IF(OR(L828="",L828="REL"),"",3.6*200/L828)</f>
        <v>62.849162011173185</v>
      </c>
      <c r="N828" s="47"/>
      <c r="O828" s="47"/>
      <c r="P828" s="59" t="str">
        <f>IF(OR(O828="",O828="REL"),"",3.6*200/O828)</f>
        <v/>
      </c>
      <c r="Q828" s="47"/>
      <c r="R828" s="47"/>
      <c r="S828" s="59" t="str">
        <f>IF(OR(R828="",R828="REL"),"",3.6*200/R828)</f>
        <v/>
      </c>
    </row>
    <row r="829" spans="1:19" x14ac:dyDescent="0.3">
      <c r="A829" s="47" t="s">
        <v>93</v>
      </c>
      <c r="B829" s="47">
        <v>2020</v>
      </c>
      <c r="C829" s="49">
        <v>43855</v>
      </c>
      <c r="D829" s="47" t="s">
        <v>72</v>
      </c>
      <c r="E829" s="47" t="s">
        <v>201</v>
      </c>
      <c r="F829" s="47">
        <v>5</v>
      </c>
      <c r="G829" s="47" t="s">
        <v>121</v>
      </c>
      <c r="H829" s="47" t="s">
        <v>120</v>
      </c>
      <c r="I829" s="47">
        <f>(C829-VLOOKUP(G829,Riders!$A$2:$C$2000,2,FALSE))/365</f>
        <v>23.893150684931506</v>
      </c>
      <c r="J829" s="47">
        <v>13</v>
      </c>
      <c r="K829" s="47">
        <v>2</v>
      </c>
      <c r="L829" s="47">
        <v>11.469999999999999</v>
      </c>
      <c r="M829" s="59">
        <f>IF(OR(L829="",L829="REL"),"",3.6*200/L829)</f>
        <v>62.772449869224069</v>
      </c>
      <c r="N829" s="47"/>
      <c r="O829" s="47"/>
      <c r="P829" s="59" t="str">
        <f>IF(OR(O829="",O829="REL"),"",3.6*200/O829)</f>
        <v/>
      </c>
      <c r="Q829" s="47"/>
      <c r="R829" s="47"/>
      <c r="S829" s="59" t="str">
        <f>IF(OR(R829="",R829="REL"),"",3.6*200/R829)</f>
        <v/>
      </c>
    </row>
    <row r="830" spans="1:19" x14ac:dyDescent="0.3">
      <c r="A830" s="47" t="s">
        <v>93</v>
      </c>
      <c r="B830" s="47">
        <v>2020</v>
      </c>
      <c r="C830" s="49">
        <v>43855</v>
      </c>
      <c r="D830" s="47" t="s">
        <v>72</v>
      </c>
      <c r="E830" s="47" t="s">
        <v>201</v>
      </c>
      <c r="F830" s="47">
        <v>6</v>
      </c>
      <c r="G830" s="47" t="s">
        <v>138</v>
      </c>
      <c r="H830" s="47" t="s">
        <v>44</v>
      </c>
      <c r="I830" s="47">
        <f>(C830-VLOOKUP(G830,Riders!$A$2:$C$2000,2,FALSE))/365</f>
        <v>24.361643835616437</v>
      </c>
      <c r="J830" s="47">
        <v>5</v>
      </c>
      <c r="K830" s="47">
        <v>1</v>
      </c>
      <c r="L830" s="47">
        <v>11.465999999999999</v>
      </c>
      <c r="M830" s="59">
        <f>IF(OR(L830="",L830="REL"),"",3.6*200/L830)</f>
        <v>62.794348508634229</v>
      </c>
      <c r="N830" s="47"/>
      <c r="O830" s="47"/>
      <c r="P830" s="59" t="str">
        <f>IF(OR(O830="",O830="REL"),"",3.6*200/O830)</f>
        <v/>
      </c>
      <c r="Q830" s="47"/>
      <c r="R830" s="47"/>
      <c r="S830" s="59" t="str">
        <f>IF(OR(R830="",R830="REL"),"",3.6*200/R830)</f>
        <v/>
      </c>
    </row>
    <row r="831" spans="1:19" x14ac:dyDescent="0.3">
      <c r="A831" s="47" t="s">
        <v>93</v>
      </c>
      <c r="B831" s="47">
        <v>2020</v>
      </c>
      <c r="C831" s="49">
        <v>43855</v>
      </c>
      <c r="D831" s="47" t="s">
        <v>72</v>
      </c>
      <c r="E831" s="47" t="s">
        <v>201</v>
      </c>
      <c r="F831" s="47">
        <v>6</v>
      </c>
      <c r="G831" s="47" t="s">
        <v>54</v>
      </c>
      <c r="H831" s="47" t="s">
        <v>44</v>
      </c>
      <c r="I831" s="47">
        <f>(C831-VLOOKUP(G831,Riders!$A$2:$C$2000,2,FALSE))/365</f>
        <v>22.589041095890412</v>
      </c>
      <c r="J831" s="47">
        <v>12</v>
      </c>
      <c r="K831" s="47">
        <v>2</v>
      </c>
      <c r="L831" s="47">
        <v>11.472999999999999</v>
      </c>
      <c r="M831" s="59">
        <f>IF(OR(L831="",L831="REL"),"",3.6*200/L831)</f>
        <v>62.756035910398332</v>
      </c>
      <c r="N831" s="47"/>
      <c r="O831" s="47"/>
      <c r="P831" s="59" t="str">
        <f>IF(OR(O831="",O831="REL"),"",3.6*200/O831)</f>
        <v/>
      </c>
      <c r="Q831" s="47"/>
      <c r="R831" s="47"/>
      <c r="S831" s="59" t="str">
        <f>IF(OR(R831="",R831="REL"),"",3.6*200/R831)</f>
        <v/>
      </c>
    </row>
    <row r="832" spans="1:19" x14ac:dyDescent="0.3">
      <c r="A832" s="47" t="s">
        <v>93</v>
      </c>
      <c r="B832" s="47">
        <v>2020</v>
      </c>
      <c r="C832" s="49">
        <v>43855</v>
      </c>
      <c r="D832" s="47" t="s">
        <v>72</v>
      </c>
      <c r="E832" s="47" t="s">
        <v>201</v>
      </c>
      <c r="F832" s="47">
        <v>7</v>
      </c>
      <c r="G832" s="47" t="s">
        <v>655</v>
      </c>
      <c r="H832" s="47" t="s">
        <v>120</v>
      </c>
      <c r="I832" s="47">
        <f>(C832-VLOOKUP(G832,Riders!$A$2:$C$2000,2,FALSE))/365</f>
        <v>37.142465753424659</v>
      </c>
      <c r="J832" s="47">
        <v>7</v>
      </c>
      <c r="K832" s="47">
        <v>1</v>
      </c>
      <c r="L832" s="47">
        <v>11.49</v>
      </c>
      <c r="M832" s="59">
        <f>IF(OR(L832="",L832="REL"),"",3.6*200/L832)</f>
        <v>62.663185378590079</v>
      </c>
      <c r="N832" s="47"/>
      <c r="O832" s="47"/>
      <c r="P832" s="59" t="str">
        <f>IF(OR(O832="",O832="REL"),"",3.6*200/O832)</f>
        <v/>
      </c>
      <c r="Q832" s="47"/>
      <c r="R832" s="47"/>
      <c r="S832" s="59" t="str">
        <f>IF(OR(R832="",R832="REL"),"",3.6*200/R832)</f>
        <v/>
      </c>
    </row>
    <row r="833" spans="1:19" x14ac:dyDescent="0.3">
      <c r="A833" s="47" t="s">
        <v>93</v>
      </c>
      <c r="B833" s="47">
        <v>2020</v>
      </c>
      <c r="C833" s="49">
        <v>43855</v>
      </c>
      <c r="D833" s="47" t="s">
        <v>72</v>
      </c>
      <c r="E833" s="47" t="s">
        <v>201</v>
      </c>
      <c r="F833" s="47">
        <v>7</v>
      </c>
      <c r="G833" s="47" t="s">
        <v>41</v>
      </c>
      <c r="H833" s="47" t="s">
        <v>143</v>
      </c>
      <c r="I833" s="47">
        <f>(C833-VLOOKUP(G833,Riders!$A$2:$C$2000,2,FALSE))/365</f>
        <v>24.276712328767122</v>
      </c>
      <c r="J833" s="47">
        <v>10</v>
      </c>
      <c r="K833" s="47">
        <v>2</v>
      </c>
      <c r="L833" s="47">
        <v>11.670999999999999</v>
      </c>
      <c r="M833" s="59">
        <f>IF(OR(L833="",L833="REL"),"",3.6*200/L833)</f>
        <v>61.691371776197414</v>
      </c>
      <c r="N833" s="47"/>
      <c r="O833" s="47"/>
      <c r="P833" s="59" t="str">
        <f>IF(OR(O833="",O833="REL"),"",3.6*200/O833)</f>
        <v/>
      </c>
      <c r="Q833" s="47"/>
      <c r="R833" s="47"/>
      <c r="S833" s="59" t="str">
        <f>IF(OR(R833="",R833="REL"),"",3.6*200/R833)</f>
        <v/>
      </c>
    </row>
    <row r="834" spans="1:19" x14ac:dyDescent="0.3">
      <c r="A834" s="47" t="s">
        <v>93</v>
      </c>
      <c r="B834" s="47">
        <v>2020</v>
      </c>
      <c r="C834" s="49">
        <v>43855</v>
      </c>
      <c r="D834" s="47" t="s">
        <v>72</v>
      </c>
      <c r="E834" s="47" t="s">
        <v>201</v>
      </c>
      <c r="F834" s="47">
        <v>8</v>
      </c>
      <c r="G834" s="47" t="s">
        <v>98</v>
      </c>
      <c r="H834" s="47" t="s">
        <v>67</v>
      </c>
      <c r="I834" s="47">
        <f>(C834-VLOOKUP(G834,Riders!$A$2:$C$2000,2,FALSE))/365</f>
        <v>28.487671232876714</v>
      </c>
      <c r="J834" s="47">
        <v>6</v>
      </c>
      <c r="K834" s="47">
        <v>1</v>
      </c>
      <c r="L834" s="47">
        <v>11.430999999999999</v>
      </c>
      <c r="M834" s="59">
        <f>IF(OR(L834="",L834="REL"),"",3.6*200/L834)</f>
        <v>62.986615344239354</v>
      </c>
      <c r="N834" s="47"/>
      <c r="O834" s="47"/>
      <c r="P834" s="59" t="str">
        <f>IF(OR(O834="",O834="REL"),"",3.6*200/O834)</f>
        <v/>
      </c>
      <c r="Q834" s="47"/>
      <c r="R834" s="47"/>
      <c r="S834" s="59" t="str">
        <f>IF(OR(R834="",R834="REL"),"",3.6*200/R834)</f>
        <v/>
      </c>
    </row>
    <row r="835" spans="1:19" x14ac:dyDescent="0.3">
      <c r="A835" s="47" t="s">
        <v>93</v>
      </c>
      <c r="B835" s="47">
        <v>2020</v>
      </c>
      <c r="C835" s="49">
        <v>43855</v>
      </c>
      <c r="D835" s="47" t="s">
        <v>72</v>
      </c>
      <c r="E835" s="47" t="s">
        <v>201</v>
      </c>
      <c r="F835" s="47">
        <v>8</v>
      </c>
      <c r="G835" s="47" t="s">
        <v>20</v>
      </c>
      <c r="H835" s="47" t="s">
        <v>21</v>
      </c>
      <c r="I835" s="47">
        <f>(C835-VLOOKUP(G835,Riders!$A$2:$C$2000,2,FALSE))/365</f>
        <v>24.471232876712328</v>
      </c>
      <c r="J835" s="47">
        <v>11</v>
      </c>
      <c r="K835" s="47">
        <v>2</v>
      </c>
      <c r="L835" s="47">
        <v>11.468</v>
      </c>
      <c r="M835" s="59">
        <f>IF(OR(L835="",L835="REL"),"",3.6*200/L835)</f>
        <v>62.783397279386115</v>
      </c>
      <c r="N835" s="47"/>
      <c r="O835" s="47"/>
      <c r="P835" s="59" t="str">
        <f>IF(OR(O835="",O835="REL"),"",3.6*200/O835)</f>
        <v/>
      </c>
      <c r="Q835" s="47"/>
      <c r="R835" s="47"/>
      <c r="S835" s="59" t="str">
        <f>IF(OR(R835="",R835="REL"),"",3.6*200/R835)</f>
        <v/>
      </c>
    </row>
    <row r="836" spans="1:19" x14ac:dyDescent="0.3">
      <c r="A836" s="47" t="s">
        <v>93</v>
      </c>
      <c r="B836" s="47">
        <v>2020</v>
      </c>
      <c r="C836" s="49">
        <v>43855</v>
      </c>
      <c r="D836" s="47" t="s">
        <v>72</v>
      </c>
      <c r="E836" s="47" t="s">
        <v>202</v>
      </c>
      <c r="F836" s="47">
        <v>1</v>
      </c>
      <c r="G836" s="47" t="s">
        <v>33</v>
      </c>
      <c r="H836" s="47" t="s">
        <v>27</v>
      </c>
      <c r="I836" s="47">
        <f>(C836-VLOOKUP(G836,Riders!$A$2:$C$2000,2,FALSE))/365</f>
        <v>26.18082191780822</v>
      </c>
      <c r="J836" s="47">
        <v>2</v>
      </c>
      <c r="K836" s="47">
        <v>2</v>
      </c>
      <c r="L836" s="47">
        <v>11.384</v>
      </c>
      <c r="M836" s="59">
        <f>IF(OR(L836="",L836="REL"),"",3.6*200/L836)</f>
        <v>63.246661981728742</v>
      </c>
      <c r="N836" s="47">
        <v>1</v>
      </c>
      <c r="O836" s="47">
        <v>11.422000000000001</v>
      </c>
      <c r="P836" s="59">
        <f>IF(OR(O836="",O836="REL"),"",3.6*200/O836)</f>
        <v>63.036245841358777</v>
      </c>
      <c r="Q836" s="47">
        <v>1</v>
      </c>
      <c r="R836" s="47">
        <v>11.327999999999999</v>
      </c>
      <c r="S836" s="59">
        <f>IF(OR(R836="",R836="REL"),"",3.6*200/R836)</f>
        <v>63.559322033898312</v>
      </c>
    </row>
    <row r="837" spans="1:19" x14ac:dyDescent="0.3">
      <c r="A837" s="47" t="s">
        <v>93</v>
      </c>
      <c r="B837" s="47">
        <v>2020</v>
      </c>
      <c r="C837" s="49">
        <v>43855</v>
      </c>
      <c r="D837" s="47" t="s">
        <v>72</v>
      </c>
      <c r="E837" s="47" t="s">
        <v>202</v>
      </c>
      <c r="F837" s="47">
        <v>1</v>
      </c>
      <c r="G837" s="47" t="s">
        <v>98</v>
      </c>
      <c r="H837" s="47" t="s">
        <v>67</v>
      </c>
      <c r="I837" s="47">
        <f>(C837-VLOOKUP(G837,Riders!$A$2:$C$2000,2,FALSE))/365</f>
        <v>28.487671232876714</v>
      </c>
      <c r="J837" s="47">
        <v>6</v>
      </c>
      <c r="K837" s="47">
        <v>1</v>
      </c>
      <c r="L837" s="47">
        <v>11.379</v>
      </c>
      <c r="M837" s="59">
        <f>IF(OR(L837="",L837="REL"),"",3.6*200/L837)</f>
        <v>63.274452939625625</v>
      </c>
      <c r="N837" s="47">
        <v>2</v>
      </c>
      <c r="O837" s="47">
        <v>11.969000000000001</v>
      </c>
      <c r="P837" s="59">
        <f>IF(OR(O837="",O837="REL"),"",3.6*200/O837)</f>
        <v>60.15540145375553</v>
      </c>
      <c r="Q837" s="47">
        <v>2</v>
      </c>
      <c r="R837" s="47">
        <v>12.282999999999999</v>
      </c>
      <c r="S837" s="59">
        <f>IF(OR(R837="",R837="REL"),"",3.6*200/R837)</f>
        <v>58.617601563136041</v>
      </c>
    </row>
    <row r="838" spans="1:19" x14ac:dyDescent="0.3">
      <c r="A838" s="47" t="s">
        <v>93</v>
      </c>
      <c r="B838" s="47">
        <v>2020</v>
      </c>
      <c r="C838" s="49">
        <v>43855</v>
      </c>
      <c r="D838" s="47" t="s">
        <v>72</v>
      </c>
      <c r="E838" s="47" t="s">
        <v>202</v>
      </c>
      <c r="F838" s="47">
        <v>2</v>
      </c>
      <c r="G838" s="47" t="s">
        <v>73</v>
      </c>
      <c r="H838" s="47" t="s">
        <v>19</v>
      </c>
      <c r="I838" s="47">
        <f>(C838-VLOOKUP(G838,Riders!$A$2:$C$2000,2,FALSE))/365</f>
        <v>32.482191780821921</v>
      </c>
      <c r="J838" s="47">
        <v>1</v>
      </c>
      <c r="K838" s="47">
        <v>1</v>
      </c>
      <c r="L838" s="47">
        <v>11.347</v>
      </c>
      <c r="M838" s="59">
        <f>IF(OR(L838="",L838="REL"),"",3.6*200/L838)</f>
        <v>63.452895038336123</v>
      </c>
      <c r="N838" s="47">
        <v>1</v>
      </c>
      <c r="O838" s="47">
        <v>11.512</v>
      </c>
      <c r="P838" s="59">
        <f>IF(OR(O838="",O838="REL"),"",3.6*200/O838)</f>
        <v>62.543432939541347</v>
      </c>
      <c r="Q838" s="47"/>
      <c r="R838" s="47"/>
      <c r="S838" s="59" t="str">
        <f>IF(OR(R838="",R838="REL"),"",3.6*200/R838)</f>
        <v/>
      </c>
    </row>
    <row r="839" spans="1:19" x14ac:dyDescent="0.3">
      <c r="A839" s="47" t="s">
        <v>93</v>
      </c>
      <c r="B839" s="47">
        <v>2020</v>
      </c>
      <c r="C839" s="49">
        <v>43855</v>
      </c>
      <c r="D839" s="47" t="s">
        <v>72</v>
      </c>
      <c r="E839" s="47" t="s">
        <v>202</v>
      </c>
      <c r="F839" s="47">
        <v>2</v>
      </c>
      <c r="G839" s="47" t="s">
        <v>655</v>
      </c>
      <c r="H839" s="47" t="s">
        <v>120</v>
      </c>
      <c r="I839" s="47">
        <f>(C839-VLOOKUP(G839,Riders!$A$2:$C$2000,2,FALSE))/365</f>
        <v>37.142465753424659</v>
      </c>
      <c r="J839" s="47">
        <v>7</v>
      </c>
      <c r="K839" s="47">
        <v>2</v>
      </c>
      <c r="L839" s="47">
        <v>11.545</v>
      </c>
      <c r="M839" s="59">
        <f>IF(OR(L839="",L839="REL"),"",3.6*200/L839)</f>
        <v>62.364660025985273</v>
      </c>
      <c r="N839" s="47">
        <v>2</v>
      </c>
      <c r="O839" s="47">
        <v>11.719000000000001</v>
      </c>
      <c r="P839" s="59">
        <f>IF(OR(O839="",O839="REL"),"",3.6*200/O839)</f>
        <v>61.438689307961425</v>
      </c>
      <c r="Q839" s="47"/>
      <c r="R839" s="47"/>
      <c r="S839" s="59" t="str">
        <f>IF(OR(R839="",R839="REL"),"",3.6*200/R839)</f>
        <v/>
      </c>
    </row>
    <row r="840" spans="1:19" x14ac:dyDescent="0.3">
      <c r="A840" s="47" t="s">
        <v>93</v>
      </c>
      <c r="B840" s="47">
        <v>2020</v>
      </c>
      <c r="C840" s="49">
        <v>43855</v>
      </c>
      <c r="D840" s="47" t="s">
        <v>72</v>
      </c>
      <c r="E840" s="47" t="s">
        <v>202</v>
      </c>
      <c r="F840" s="47">
        <v>3</v>
      </c>
      <c r="G840" s="47" t="s">
        <v>16</v>
      </c>
      <c r="H840" s="47" t="s">
        <v>17</v>
      </c>
      <c r="I840" s="47">
        <f>(C840-VLOOKUP(G840,Riders!$A$2:$C$2000,2,FALSE))/365</f>
        <v>20.761643835616439</v>
      </c>
      <c r="J840" s="47">
        <v>4</v>
      </c>
      <c r="K840" s="47">
        <v>1</v>
      </c>
      <c r="L840" s="47">
        <v>11.42</v>
      </c>
      <c r="M840" s="59">
        <f>IF(OR(L840="",L840="REL"),"",3.6*200/L840)</f>
        <v>63.047285464098074</v>
      </c>
      <c r="N840" s="47">
        <v>1</v>
      </c>
      <c r="O840" s="47">
        <v>11.401</v>
      </c>
      <c r="P840" s="59">
        <f>IF(OR(O840="",O840="REL"),"",3.6*200/O840)</f>
        <v>63.152355056573988</v>
      </c>
      <c r="Q840" s="47"/>
      <c r="R840" s="47"/>
      <c r="S840" s="59" t="str">
        <f>IF(OR(R840="",R840="REL"),"",3.6*200/R840)</f>
        <v/>
      </c>
    </row>
    <row r="841" spans="1:19" x14ac:dyDescent="0.3">
      <c r="A841" s="47" t="s">
        <v>93</v>
      </c>
      <c r="B841" s="47">
        <v>2020</v>
      </c>
      <c r="C841" s="49">
        <v>43855</v>
      </c>
      <c r="D841" s="47" t="s">
        <v>72</v>
      </c>
      <c r="E841" s="47" t="s">
        <v>202</v>
      </c>
      <c r="F841" s="47">
        <v>3</v>
      </c>
      <c r="G841" s="47" t="s">
        <v>138</v>
      </c>
      <c r="H841" s="47" t="s">
        <v>44</v>
      </c>
      <c r="I841" s="47">
        <f>(C841-VLOOKUP(G841,Riders!$A$2:$C$2000,2,FALSE))/365</f>
        <v>24.361643835616437</v>
      </c>
      <c r="J841" s="47">
        <v>5</v>
      </c>
      <c r="K841" s="47">
        <v>2</v>
      </c>
      <c r="L841" s="47">
        <v>11.565</v>
      </c>
      <c r="M841" s="59">
        <f>IF(OR(L841="",L841="REL"),"",3.6*200/L841)</f>
        <v>62.256809338521407</v>
      </c>
      <c r="N841" s="47">
        <v>2</v>
      </c>
      <c r="O841" s="47">
        <v>11.442</v>
      </c>
      <c r="P841" s="59">
        <f>IF(OR(O841="",O841="REL"),"",3.6*200/O841)</f>
        <v>62.926061877294181</v>
      </c>
      <c r="Q841" s="47"/>
      <c r="R841" s="47"/>
      <c r="S841" s="59" t="str">
        <f>IF(OR(R841="",R841="REL"),"",3.6*200/R841)</f>
        <v/>
      </c>
    </row>
    <row r="842" spans="1:19" x14ac:dyDescent="0.3">
      <c r="A842" s="47" t="s">
        <v>93</v>
      </c>
      <c r="B842" s="47">
        <v>2020</v>
      </c>
      <c r="C842" s="49">
        <v>43855</v>
      </c>
      <c r="D842" s="47" t="s">
        <v>72</v>
      </c>
      <c r="E842" s="47" t="s">
        <v>202</v>
      </c>
      <c r="F842" s="47">
        <v>4</v>
      </c>
      <c r="G842" s="47" t="s">
        <v>82</v>
      </c>
      <c r="H842" s="47" t="s">
        <v>67</v>
      </c>
      <c r="I842" s="47">
        <f>(C842-VLOOKUP(G842,Riders!$A$2:$C$2000,2,FALSE))/365</f>
        <v>27.405479452054795</v>
      </c>
      <c r="J842" s="47">
        <v>3</v>
      </c>
      <c r="K842" s="47">
        <v>2</v>
      </c>
      <c r="L842" s="47">
        <v>11.449</v>
      </c>
      <c r="M842" s="59">
        <f>IF(OR(L842="",L842="REL"),"",3.6*200/L842)</f>
        <v>62.88758843567124</v>
      </c>
      <c r="N842" s="47">
        <v>1</v>
      </c>
      <c r="O842" s="47">
        <v>11.64</v>
      </c>
      <c r="P842" s="59">
        <f>IF(OR(O842="",O842="REL"),"",3.6*200/O842)</f>
        <v>61.855670103092784</v>
      </c>
      <c r="Q842" s="47">
        <v>1</v>
      </c>
      <c r="R842" s="47">
        <v>12.095000000000001</v>
      </c>
      <c r="S842" s="59">
        <f>IF(OR(R842="",R842="REL"),"",3.6*200/R842)</f>
        <v>59.528730880529139</v>
      </c>
    </row>
    <row r="843" spans="1:19" x14ac:dyDescent="0.3">
      <c r="A843" s="47" t="s">
        <v>93</v>
      </c>
      <c r="B843" s="47">
        <v>2020</v>
      </c>
      <c r="C843" s="49">
        <v>43855</v>
      </c>
      <c r="D843" s="47" t="s">
        <v>72</v>
      </c>
      <c r="E843" s="47" t="s">
        <v>202</v>
      </c>
      <c r="F843" s="47">
        <v>4</v>
      </c>
      <c r="G843" s="47" t="s">
        <v>50</v>
      </c>
      <c r="H843" s="47" t="s">
        <v>51</v>
      </c>
      <c r="I843" s="47">
        <f>(C843-VLOOKUP(G843,Riders!$A$2:$C$2000,2,FALSE))/365</f>
        <v>23.304109589041097</v>
      </c>
      <c r="J843" s="47">
        <v>8</v>
      </c>
      <c r="K843" s="47">
        <v>1</v>
      </c>
      <c r="L843" s="47">
        <v>11.443</v>
      </c>
      <c r="M843" s="59">
        <f>IF(OR(L843="",L843="REL"),"",3.6*200/L843)</f>
        <v>62.920562789478289</v>
      </c>
      <c r="N843" s="47">
        <v>2</v>
      </c>
      <c r="O843" s="47">
        <v>11.645000000000001</v>
      </c>
      <c r="P843" s="59">
        <f>IF(OR(O843="",O843="REL"),"",3.6*200/O843)</f>
        <v>61.829111206526399</v>
      </c>
      <c r="Q843" s="47">
        <v>2</v>
      </c>
      <c r="R843" s="47">
        <v>12.174000000000001</v>
      </c>
      <c r="S843" s="59">
        <f>IF(OR(R843="",R843="REL"),"",3.6*200/R843)</f>
        <v>59.142434696895016</v>
      </c>
    </row>
    <row r="844" spans="1:19" x14ac:dyDescent="0.3">
      <c r="A844" s="47" t="s">
        <v>93</v>
      </c>
      <c r="B844" s="47">
        <v>2020</v>
      </c>
      <c r="C844" s="49">
        <v>43855</v>
      </c>
      <c r="D844" s="47" t="s">
        <v>72</v>
      </c>
      <c r="E844" s="47" t="s">
        <v>203</v>
      </c>
      <c r="F844" s="47">
        <v>1</v>
      </c>
      <c r="G844" s="47" t="s">
        <v>33</v>
      </c>
      <c r="H844" s="47" t="s">
        <v>27</v>
      </c>
      <c r="I844" s="47">
        <f>(C844-VLOOKUP(G844,Riders!$A$2:$C$2000,2,FALSE))/365</f>
        <v>26.18082191780822</v>
      </c>
      <c r="J844" s="47">
        <v>2</v>
      </c>
      <c r="K844" s="47">
        <v>1</v>
      </c>
      <c r="L844" s="47">
        <v>11.670999999999999</v>
      </c>
      <c r="M844" s="59">
        <f>IF(OR(L844="",L844="REL"),"",3.6*200/L844)</f>
        <v>61.691371776197414</v>
      </c>
      <c r="N844" s="47">
        <v>1</v>
      </c>
      <c r="O844" s="47">
        <v>11.648</v>
      </c>
      <c r="P844" s="59">
        <f>IF(OR(O844="",O844="REL"),"",3.6*200/O844)</f>
        <v>61.813186813186817</v>
      </c>
      <c r="Q844" s="47"/>
      <c r="R844" s="47"/>
      <c r="S844" s="59" t="str">
        <f>IF(OR(R844="",R844="REL"),"",3.6*200/R844)</f>
        <v/>
      </c>
    </row>
    <row r="845" spans="1:19" x14ac:dyDescent="0.3">
      <c r="A845" s="47" t="s">
        <v>93</v>
      </c>
      <c r="B845" s="47">
        <v>2020</v>
      </c>
      <c r="C845" s="49">
        <v>43855</v>
      </c>
      <c r="D845" s="47" t="s">
        <v>72</v>
      </c>
      <c r="E845" s="47" t="s">
        <v>203</v>
      </c>
      <c r="F845" s="47">
        <v>1</v>
      </c>
      <c r="G845" s="47" t="s">
        <v>82</v>
      </c>
      <c r="H845" s="47" t="s">
        <v>67</v>
      </c>
      <c r="I845" s="47">
        <f>(C845-VLOOKUP(G845,Riders!$A$2:$C$2000,2,FALSE))/365</f>
        <v>27.405479452054795</v>
      </c>
      <c r="J845" s="47">
        <v>3</v>
      </c>
      <c r="K845" s="47">
        <v>2</v>
      </c>
      <c r="L845" s="47">
        <v>12.036999999999999</v>
      </c>
      <c r="M845" s="59">
        <f>IF(OR(L845="",L845="REL"),"",3.6*200/L845)</f>
        <v>59.815568663288197</v>
      </c>
      <c r="N845" s="47">
        <v>2</v>
      </c>
      <c r="O845" s="47">
        <v>11.875</v>
      </c>
      <c r="P845" s="59">
        <f>IF(OR(O845="",O845="REL"),"",3.6*200/O845)</f>
        <v>60.631578947368418</v>
      </c>
      <c r="Q845" s="47"/>
      <c r="R845" s="47"/>
      <c r="S845" s="59" t="str">
        <f>IF(OR(R845="",R845="REL"),"",3.6*200/R845)</f>
        <v/>
      </c>
    </row>
    <row r="846" spans="1:19" x14ac:dyDescent="0.3">
      <c r="A846" s="47" t="s">
        <v>93</v>
      </c>
      <c r="B846" s="47">
        <v>2020</v>
      </c>
      <c r="C846" s="49">
        <v>43855</v>
      </c>
      <c r="D846" s="47" t="s">
        <v>72</v>
      </c>
      <c r="E846" s="47" t="s">
        <v>203</v>
      </c>
      <c r="F846" s="47">
        <v>2</v>
      </c>
      <c r="G846" s="47" t="s">
        <v>73</v>
      </c>
      <c r="H846" s="47" t="s">
        <v>19</v>
      </c>
      <c r="I846" s="47">
        <f>(C846-VLOOKUP(G846,Riders!$A$2:$C$2000,2,FALSE))/365</f>
        <v>32.482191780821921</v>
      </c>
      <c r="J846" s="47">
        <v>1</v>
      </c>
      <c r="K846" s="47">
        <v>1</v>
      </c>
      <c r="L846" s="47">
        <v>11.395</v>
      </c>
      <c r="M846" s="59">
        <f>IF(OR(L846="",L846="REL"),"",3.6*200/L846)</f>
        <v>63.18560772268539</v>
      </c>
      <c r="N846" s="47">
        <v>1</v>
      </c>
      <c r="O846" s="47">
        <v>11.471</v>
      </c>
      <c r="P846" s="59">
        <f>IF(OR(O846="",O846="REL"),"",3.6*200/O846)</f>
        <v>62.766977595676053</v>
      </c>
      <c r="Q846" s="47"/>
      <c r="R846" s="47"/>
      <c r="S846" s="59" t="str">
        <f>IF(OR(R846="",R846="REL"),"",3.6*200/R846)</f>
        <v/>
      </c>
    </row>
    <row r="847" spans="1:19" x14ac:dyDescent="0.3">
      <c r="A847" s="47" t="s">
        <v>93</v>
      </c>
      <c r="B847" s="47">
        <v>2020</v>
      </c>
      <c r="C847" s="49">
        <v>43855</v>
      </c>
      <c r="D847" s="47" t="s">
        <v>72</v>
      </c>
      <c r="E847" s="47" t="s">
        <v>203</v>
      </c>
      <c r="F847" s="47">
        <v>2</v>
      </c>
      <c r="G847" s="47" t="s">
        <v>16</v>
      </c>
      <c r="H847" s="47" t="s">
        <v>17</v>
      </c>
      <c r="I847" s="47">
        <f>(C847-VLOOKUP(G847,Riders!$A$2:$C$2000,2,FALSE))/365</f>
        <v>20.761643835616439</v>
      </c>
      <c r="J847" s="47">
        <v>4</v>
      </c>
      <c r="K847" s="47">
        <v>2</v>
      </c>
      <c r="L847" s="47">
        <v>11.417999999999999</v>
      </c>
      <c r="M847" s="59">
        <f>IF(OR(L847="",L847="REL"),"",3.6*200/L847)</f>
        <v>63.058328954282715</v>
      </c>
      <c r="N847" s="47">
        <v>2</v>
      </c>
      <c r="O847" s="47">
        <v>11.512</v>
      </c>
      <c r="P847" s="59">
        <f>IF(OR(O847="",O847="REL"),"",3.6*200/O847)</f>
        <v>62.543432939541347</v>
      </c>
      <c r="Q847" s="47"/>
      <c r="R847" s="47"/>
      <c r="S847" s="59" t="str">
        <f>IF(OR(R847="",R847="REL"),"",3.6*200/R847)</f>
        <v/>
      </c>
    </row>
    <row r="848" spans="1:19" x14ac:dyDescent="0.3">
      <c r="A848" s="47" t="s">
        <v>93</v>
      </c>
      <c r="B848" s="47">
        <v>2020</v>
      </c>
      <c r="C848" s="49">
        <v>43855</v>
      </c>
      <c r="D848" s="47" t="s">
        <v>72</v>
      </c>
      <c r="E848" s="47" t="s">
        <v>204</v>
      </c>
      <c r="F848" s="47" t="s">
        <v>205</v>
      </c>
      <c r="G848" s="47" t="s">
        <v>73</v>
      </c>
      <c r="H848" s="47" t="s">
        <v>19</v>
      </c>
      <c r="I848" s="47">
        <f>(C848-VLOOKUP(G848,Riders!$A$2:$C$2000,2,FALSE))/365</f>
        <v>32.482191780821921</v>
      </c>
      <c r="J848" s="47">
        <v>1</v>
      </c>
      <c r="K848" s="47">
        <v>1</v>
      </c>
      <c r="L848" s="47">
        <v>11.326000000000001</v>
      </c>
      <c r="M848" s="59">
        <f>IF(OR(L848="",L848="REL"),"",3.6*200/L848)</f>
        <v>63.570545647183472</v>
      </c>
      <c r="N848" s="47">
        <v>1</v>
      </c>
      <c r="O848" s="47">
        <v>11.467000000000001</v>
      </c>
      <c r="P848" s="59">
        <f>IF(OR(O848="",O848="REL"),"",3.6*200/O848)</f>
        <v>62.788872416499515</v>
      </c>
      <c r="Q848" s="47"/>
      <c r="R848" s="47"/>
      <c r="S848" s="59" t="str">
        <f>IF(OR(R848="",R848="REL"),"",3.6*200/R848)</f>
        <v/>
      </c>
    </row>
    <row r="849" spans="1:19" x14ac:dyDescent="0.3">
      <c r="A849" s="47" t="s">
        <v>93</v>
      </c>
      <c r="B849" s="47">
        <v>2020</v>
      </c>
      <c r="C849" s="49">
        <v>43855</v>
      </c>
      <c r="D849" s="47" t="s">
        <v>72</v>
      </c>
      <c r="E849" s="47" t="s">
        <v>204</v>
      </c>
      <c r="F849" s="47" t="s">
        <v>205</v>
      </c>
      <c r="G849" s="47" t="s">
        <v>33</v>
      </c>
      <c r="H849" s="47" t="s">
        <v>27</v>
      </c>
      <c r="I849" s="47">
        <f>(C849-VLOOKUP(G849,Riders!$A$2:$C$2000,2,FALSE))/365</f>
        <v>26.18082191780822</v>
      </c>
      <c r="J849" s="47">
        <v>2</v>
      </c>
      <c r="K849" s="47">
        <v>2</v>
      </c>
      <c r="L849" s="47">
        <v>11.415000000000001</v>
      </c>
      <c r="M849" s="59">
        <f>IF(OR(L849="",L849="REL"),"",3.6*200/L849)</f>
        <v>63.074901445466487</v>
      </c>
      <c r="N849" s="47">
        <v>2</v>
      </c>
      <c r="O849" s="47">
        <v>11.614000000000001</v>
      </c>
      <c r="P849" s="59">
        <f>IF(OR(O849="",O849="REL"),"",3.6*200/O849)</f>
        <v>61.994144997416903</v>
      </c>
      <c r="Q849" s="47"/>
      <c r="R849" s="47"/>
      <c r="S849" s="59" t="str">
        <f>IF(OR(R849="",R849="REL"),"",3.6*200/R849)</f>
        <v/>
      </c>
    </row>
    <row r="850" spans="1:19" x14ac:dyDescent="0.3">
      <c r="A850" s="47" t="s">
        <v>93</v>
      </c>
      <c r="B850" s="47">
        <v>2020</v>
      </c>
      <c r="C850" s="49">
        <v>43855</v>
      </c>
      <c r="D850" s="47" t="s">
        <v>72</v>
      </c>
      <c r="E850" s="47" t="s">
        <v>204</v>
      </c>
      <c r="F850" s="47" t="s">
        <v>206</v>
      </c>
      <c r="G850" s="47" t="s">
        <v>82</v>
      </c>
      <c r="H850" s="47" t="s">
        <v>67</v>
      </c>
      <c r="I850" s="47">
        <f>(C850-VLOOKUP(G850,Riders!$A$2:$C$2000,2,FALSE))/365</f>
        <v>27.405479452054795</v>
      </c>
      <c r="J850" s="47">
        <v>3</v>
      </c>
      <c r="K850" s="47">
        <v>1</v>
      </c>
      <c r="L850" s="47">
        <v>11.848000000000001</v>
      </c>
      <c r="M850" s="59">
        <f>IF(OR(L850="",L850="REL"),"",3.6*200/L850)</f>
        <v>60.769750168804855</v>
      </c>
      <c r="N850" s="47">
        <v>2</v>
      </c>
      <c r="O850" s="47">
        <v>11.837000000000002</v>
      </c>
      <c r="P850" s="59">
        <f>IF(OR(O850="",O850="REL"),"",3.6*200/O850)</f>
        <v>60.826222860522087</v>
      </c>
      <c r="Q850" s="47">
        <v>1</v>
      </c>
      <c r="R850" s="47">
        <v>11.529</v>
      </c>
      <c r="S850" s="59">
        <f>IF(OR(R850="",R850="REL"),"",3.6*200/R850)</f>
        <v>62.451209992193597</v>
      </c>
    </row>
    <row r="851" spans="1:19" x14ac:dyDescent="0.3">
      <c r="A851" s="47" t="s">
        <v>93</v>
      </c>
      <c r="B851" s="47">
        <v>2020</v>
      </c>
      <c r="C851" s="49">
        <v>43855</v>
      </c>
      <c r="D851" s="47" t="s">
        <v>72</v>
      </c>
      <c r="E851" s="47" t="s">
        <v>204</v>
      </c>
      <c r="F851" s="47" t="s">
        <v>206</v>
      </c>
      <c r="G851" s="47" t="s">
        <v>16</v>
      </c>
      <c r="H851" s="47" t="s">
        <v>17</v>
      </c>
      <c r="I851" s="47">
        <f>(C851-VLOOKUP(G851,Riders!$A$2:$C$2000,2,FALSE))/365</f>
        <v>20.761643835616439</v>
      </c>
      <c r="J851" s="47">
        <v>4</v>
      </c>
      <c r="K851" s="47">
        <v>2</v>
      </c>
      <c r="L851" s="47">
        <v>11.851000000000001</v>
      </c>
      <c r="M851" s="59">
        <f>IF(OR(L851="",L851="REL"),"",3.6*200/L851)</f>
        <v>60.754366720108003</v>
      </c>
      <c r="N851" s="47">
        <v>1</v>
      </c>
      <c r="O851" s="47">
        <v>11.691000000000001</v>
      </c>
      <c r="P851" s="59">
        <f>IF(OR(O851="",O851="REL"),"",3.6*200/O851)</f>
        <v>61.585835257890679</v>
      </c>
      <c r="Q851" s="47">
        <v>2</v>
      </c>
      <c r="R851" s="47">
        <v>11.544</v>
      </c>
      <c r="S851" s="59">
        <f>IF(OR(R851="",R851="REL"),"",3.6*200/R851)</f>
        <v>62.370062370062371</v>
      </c>
    </row>
    <row r="852" spans="1:19" x14ac:dyDescent="0.3">
      <c r="A852" s="47" t="s">
        <v>149</v>
      </c>
      <c r="B852" s="47">
        <v>2019</v>
      </c>
      <c r="C852" s="49">
        <v>43813</v>
      </c>
      <c r="D852" s="47" t="s">
        <v>72</v>
      </c>
      <c r="E852" s="47" t="s">
        <v>200</v>
      </c>
      <c r="F852" s="47">
        <v>1</v>
      </c>
      <c r="G852" s="47" t="s">
        <v>26</v>
      </c>
      <c r="H852" s="47" t="s">
        <v>27</v>
      </c>
      <c r="I852" s="47">
        <f>(C852-VLOOKUP(G852,Riders!$A$2:$C$2000,2,FALSE))/365</f>
        <v>21.561643835616437</v>
      </c>
      <c r="J852" s="47">
        <v>5</v>
      </c>
      <c r="K852" s="47">
        <v>1</v>
      </c>
      <c r="L852" s="47">
        <v>11.145</v>
      </c>
      <c r="M852" s="59">
        <f>IF(OR(L852="",L852="REL"),"",3.6*200/L852)</f>
        <v>64.602960969044418</v>
      </c>
      <c r="N852" s="47"/>
      <c r="O852" s="47"/>
      <c r="P852" s="59" t="str">
        <f>IF(OR(O852="",O852="REL"),"",3.6*200/O852)</f>
        <v/>
      </c>
      <c r="Q852" s="47"/>
      <c r="R852" s="47"/>
      <c r="S852" s="59" t="str">
        <f>IF(OR(R852="",R852="REL"),"",3.6*200/R852)</f>
        <v/>
      </c>
    </row>
    <row r="853" spans="1:19" x14ac:dyDescent="0.3">
      <c r="A853" s="47" t="s">
        <v>149</v>
      </c>
      <c r="B853" s="47">
        <v>2019</v>
      </c>
      <c r="C853" s="49">
        <v>43813</v>
      </c>
      <c r="D853" s="47" t="s">
        <v>72</v>
      </c>
      <c r="E853" s="47" t="s">
        <v>200</v>
      </c>
      <c r="F853" s="47">
        <v>1</v>
      </c>
      <c r="G853" s="47" t="s">
        <v>140</v>
      </c>
      <c r="H853" s="47" t="s">
        <v>118</v>
      </c>
      <c r="I853" s="47">
        <f>(C853-VLOOKUP(G853,Riders!$A$2:$C$2000,2,FALSE))/365</f>
        <v>24.202739726027396</v>
      </c>
      <c r="J853" s="47">
        <v>28</v>
      </c>
      <c r="K853" s="47">
        <v>2</v>
      </c>
      <c r="L853" s="47">
        <v>11.516</v>
      </c>
      <c r="M853" s="59">
        <f>IF(OR(L853="",L853="REL"),"",3.6*200/L853)</f>
        <v>62.521708926710666</v>
      </c>
      <c r="N853" s="47"/>
      <c r="O853" s="47"/>
      <c r="P853" s="59" t="str">
        <f>IF(OR(O853="",O853="REL"),"",3.6*200/O853)</f>
        <v/>
      </c>
      <c r="Q853" s="47"/>
      <c r="R853" s="47"/>
      <c r="S853" s="59" t="str">
        <f>IF(OR(R853="",R853="REL"),"",3.6*200/R853)</f>
        <v/>
      </c>
    </row>
    <row r="854" spans="1:19" x14ac:dyDescent="0.3">
      <c r="A854" s="47" t="s">
        <v>149</v>
      </c>
      <c r="B854" s="47">
        <v>2019</v>
      </c>
      <c r="C854" s="49">
        <v>43813</v>
      </c>
      <c r="D854" s="47" t="s">
        <v>72</v>
      </c>
      <c r="E854" s="47" t="s">
        <v>200</v>
      </c>
      <c r="F854" s="47">
        <v>2</v>
      </c>
      <c r="G854" s="47" t="s">
        <v>20</v>
      </c>
      <c r="H854" s="47" t="s">
        <v>21</v>
      </c>
      <c r="I854" s="47">
        <f>(C854-VLOOKUP(G854,Riders!$A$2:$C$2000,2,FALSE))/365</f>
        <v>24.356164383561644</v>
      </c>
      <c r="J854" s="47">
        <v>4</v>
      </c>
      <c r="K854" s="47">
        <v>1</v>
      </c>
      <c r="L854" s="47">
        <v>11.682</v>
      </c>
      <c r="M854" s="59">
        <f>IF(OR(L854="",L854="REL"),"",3.6*200/L854)</f>
        <v>61.633281972265024</v>
      </c>
      <c r="N854" s="47"/>
      <c r="O854" s="47"/>
      <c r="P854" s="59" t="str">
        <f>IF(OR(O854="",O854="REL"),"",3.6*200/O854)</f>
        <v/>
      </c>
      <c r="Q854" s="47"/>
      <c r="R854" s="47"/>
      <c r="S854" s="59" t="str">
        <f>IF(OR(R854="",R854="REL"),"",3.6*200/R854)</f>
        <v/>
      </c>
    </row>
    <row r="855" spans="1:19" x14ac:dyDescent="0.3">
      <c r="A855" s="47" t="s">
        <v>149</v>
      </c>
      <c r="B855" s="47">
        <v>2019</v>
      </c>
      <c r="C855" s="49">
        <v>43813</v>
      </c>
      <c r="D855" s="47" t="s">
        <v>72</v>
      </c>
      <c r="E855" s="47" t="s">
        <v>200</v>
      </c>
      <c r="F855" s="47">
        <v>2</v>
      </c>
      <c r="G855" s="47" t="s">
        <v>116</v>
      </c>
      <c r="H855" s="47" t="s">
        <v>21</v>
      </c>
      <c r="I855" s="47">
        <f>(C855-VLOOKUP(G855,Riders!$A$2:$C$2000,2,FALSE))/365</f>
        <v>28.726027397260275</v>
      </c>
      <c r="J855" s="47">
        <v>27</v>
      </c>
      <c r="K855" s="47">
        <v>2</v>
      </c>
      <c r="L855" s="47">
        <v>12.067</v>
      </c>
      <c r="M855" s="59">
        <f>IF(OR(L855="",L855="REL"),"",3.6*200/L855)</f>
        <v>59.666860031490842</v>
      </c>
      <c r="N855" s="47"/>
      <c r="O855" s="47"/>
      <c r="P855" s="59" t="str">
        <f>IF(OR(O855="",O855="REL"),"",3.6*200/O855)</f>
        <v/>
      </c>
      <c r="Q855" s="47"/>
      <c r="R855" s="47"/>
      <c r="S855" s="59" t="str">
        <f>IF(OR(R855="",R855="REL"),"",3.6*200/R855)</f>
        <v/>
      </c>
    </row>
    <row r="856" spans="1:19" x14ac:dyDescent="0.3">
      <c r="A856" s="47" t="s">
        <v>149</v>
      </c>
      <c r="B856" s="47">
        <v>2019</v>
      </c>
      <c r="C856" s="49">
        <v>43813</v>
      </c>
      <c r="D856" s="47" t="s">
        <v>72</v>
      </c>
      <c r="E856" s="47" t="s">
        <v>200</v>
      </c>
      <c r="F856" s="47">
        <v>3</v>
      </c>
      <c r="G856" s="47" t="s">
        <v>136</v>
      </c>
      <c r="H856" s="47" t="s">
        <v>36</v>
      </c>
      <c r="I856" s="47">
        <f>(C856-VLOOKUP(G856,Riders!$A$2:$C$2000,2,FALSE))/365</f>
        <v>31.920547945205481</v>
      </c>
      <c r="J856" s="47">
        <v>6</v>
      </c>
      <c r="K856" s="47">
        <v>1</v>
      </c>
      <c r="L856" s="47">
        <v>11.298999999999999</v>
      </c>
      <c r="M856" s="59">
        <f>IF(OR(L856="",L856="REL"),"",3.6*200/L856)</f>
        <v>63.722453314452608</v>
      </c>
      <c r="N856" s="47"/>
      <c r="O856" s="47"/>
      <c r="P856" s="59" t="str">
        <f>IF(OR(O856="",O856="REL"),"",3.6*200/O856)</f>
        <v/>
      </c>
      <c r="Q856" s="47"/>
      <c r="R856" s="47"/>
      <c r="S856" s="59" t="str">
        <f>IF(OR(R856="",R856="REL"),"",3.6*200/R856)</f>
        <v/>
      </c>
    </row>
    <row r="857" spans="1:19" x14ac:dyDescent="0.3">
      <c r="A857" s="47" t="s">
        <v>149</v>
      </c>
      <c r="B857" s="47">
        <v>2019</v>
      </c>
      <c r="C857" s="49">
        <v>43813</v>
      </c>
      <c r="D857" s="47" t="s">
        <v>72</v>
      </c>
      <c r="E857" s="47" t="s">
        <v>200</v>
      </c>
      <c r="F857" s="47">
        <v>3</v>
      </c>
      <c r="G857" s="47" t="s">
        <v>60</v>
      </c>
      <c r="H857" s="47" t="s">
        <v>61</v>
      </c>
      <c r="I857" s="47">
        <f>(C857-VLOOKUP(G857,Riders!$A$2:$C$2000,2,FALSE))/365</f>
        <v>31.410958904109588</v>
      </c>
      <c r="J857" s="47">
        <v>26</v>
      </c>
      <c r="K857" s="47">
        <v>2</v>
      </c>
      <c r="L857" s="47">
        <v>11.639999999999999</v>
      </c>
      <c r="M857" s="59">
        <f>IF(OR(L857="",L857="REL"),"",3.6*200/L857)</f>
        <v>61.855670103092791</v>
      </c>
      <c r="N857" s="47"/>
      <c r="O857" s="47"/>
      <c r="P857" s="59" t="str">
        <f>IF(OR(O857="",O857="REL"),"",3.6*200/O857)</f>
        <v/>
      </c>
      <c r="Q857" s="47"/>
      <c r="R857" s="47"/>
      <c r="S857" s="59" t="str">
        <f>IF(OR(R857="",R857="REL"),"",3.6*200/R857)</f>
        <v/>
      </c>
    </row>
    <row r="858" spans="1:19" x14ac:dyDescent="0.3">
      <c r="A858" s="47" t="s">
        <v>149</v>
      </c>
      <c r="B858" s="47">
        <v>2019</v>
      </c>
      <c r="C858" s="49">
        <v>43813</v>
      </c>
      <c r="D858" s="47" t="s">
        <v>72</v>
      </c>
      <c r="E858" s="47" t="s">
        <v>200</v>
      </c>
      <c r="F858" s="47">
        <v>4</v>
      </c>
      <c r="G858" s="47" t="s">
        <v>135</v>
      </c>
      <c r="H858" s="47" t="s">
        <v>29</v>
      </c>
      <c r="I858" s="47">
        <f>(C858-VLOOKUP(G858,Riders!$A$2:$C$2000,2,FALSE))/365</f>
        <v>30.098630136986301</v>
      </c>
      <c r="J858" s="47">
        <v>10</v>
      </c>
      <c r="K858" s="47">
        <v>1</v>
      </c>
      <c r="L858" s="47">
        <v>11.164999999999999</v>
      </c>
      <c r="M858" s="59">
        <f>IF(OR(L858="",L858="REL"),"",3.6*200/L858)</f>
        <v>64.487236901030016</v>
      </c>
      <c r="N858" s="47"/>
      <c r="O858" s="47"/>
      <c r="P858" s="59" t="str">
        <f>IF(OR(O858="",O858="REL"),"",3.6*200/O858)</f>
        <v/>
      </c>
      <c r="Q858" s="47"/>
      <c r="R858" s="47"/>
      <c r="S858" s="59" t="str">
        <f>IF(OR(R858="",R858="REL"),"",3.6*200/R858)</f>
        <v/>
      </c>
    </row>
    <row r="859" spans="1:19" x14ac:dyDescent="0.3">
      <c r="A859" s="47" t="s">
        <v>149</v>
      </c>
      <c r="B859" s="47">
        <v>2019</v>
      </c>
      <c r="C859" s="49">
        <v>43813</v>
      </c>
      <c r="D859" s="47" t="s">
        <v>72</v>
      </c>
      <c r="E859" s="47" t="s">
        <v>200</v>
      </c>
      <c r="F859" s="47">
        <v>4</v>
      </c>
      <c r="G859" s="47" t="s">
        <v>50</v>
      </c>
      <c r="H859" s="47" t="s">
        <v>51</v>
      </c>
      <c r="I859" s="47">
        <f>(C859-VLOOKUP(G859,Riders!$A$2:$C$2000,2,FALSE))/365</f>
        <v>23.18904109589041</v>
      </c>
      <c r="J859" s="47">
        <v>25</v>
      </c>
      <c r="K859" s="47">
        <v>2</v>
      </c>
      <c r="L859" s="47">
        <v>11.486999999999998</v>
      </c>
      <c r="M859" s="59">
        <f>IF(OR(L859="",L859="REL"),"",3.6*200/L859)</f>
        <v>62.679550796552633</v>
      </c>
      <c r="N859" s="47"/>
      <c r="O859" s="47"/>
      <c r="P859" s="59" t="str">
        <f>IF(OR(O859="",O859="REL"),"",3.6*200/O859)</f>
        <v/>
      </c>
      <c r="Q859" s="47"/>
      <c r="R859" s="47"/>
      <c r="S859" s="59" t="str">
        <f>IF(OR(R859="",R859="REL"),"",3.6*200/R859)</f>
        <v/>
      </c>
    </row>
    <row r="860" spans="1:19" x14ac:dyDescent="0.3">
      <c r="A860" s="47" t="s">
        <v>149</v>
      </c>
      <c r="B860" s="47">
        <v>2019</v>
      </c>
      <c r="C860" s="49">
        <v>43813</v>
      </c>
      <c r="D860" s="47" t="s">
        <v>72</v>
      </c>
      <c r="E860" s="47" t="s">
        <v>200</v>
      </c>
      <c r="F860" s="47">
        <v>5</v>
      </c>
      <c r="G860" s="47" t="s">
        <v>30</v>
      </c>
      <c r="H860" s="47" t="s">
        <v>31</v>
      </c>
      <c r="I860" s="47">
        <f>(C860-VLOOKUP(G860,Riders!$A$2:$C$2000,2,FALSE))/365</f>
        <v>23.660273972602738</v>
      </c>
      <c r="J860" s="47">
        <v>7</v>
      </c>
      <c r="K860" s="47">
        <v>1</v>
      </c>
      <c r="L860" s="47">
        <v>11.468</v>
      </c>
      <c r="M860" s="59">
        <f>IF(OR(L860="",L860="REL"),"",3.6*200/L860)</f>
        <v>62.783397279386115</v>
      </c>
      <c r="N860" s="47"/>
      <c r="O860" s="47"/>
      <c r="P860" s="59" t="str">
        <f>IF(OR(O860="",O860="REL"),"",3.6*200/O860)</f>
        <v/>
      </c>
      <c r="Q860" s="47"/>
      <c r="R860" s="47"/>
      <c r="S860" s="59" t="str">
        <f>IF(OR(R860="",R860="REL"),"",3.6*200/R860)</f>
        <v/>
      </c>
    </row>
    <row r="861" spans="1:19" x14ac:dyDescent="0.3">
      <c r="A861" s="47" t="s">
        <v>149</v>
      </c>
      <c r="B861" s="47">
        <v>2019</v>
      </c>
      <c r="C861" s="49">
        <v>43813</v>
      </c>
      <c r="D861" s="47" t="s">
        <v>72</v>
      </c>
      <c r="E861" s="47" t="s">
        <v>200</v>
      </c>
      <c r="F861" s="47">
        <v>5</v>
      </c>
      <c r="G861" s="47" t="s">
        <v>146</v>
      </c>
      <c r="H861" s="47" t="s">
        <v>56</v>
      </c>
      <c r="I861" s="47">
        <f>(C861-VLOOKUP(G861,Riders!$A$2:$C$2000,2,FALSE))/365</f>
        <v>29.698630136986303</v>
      </c>
      <c r="J861" s="47">
        <v>24</v>
      </c>
      <c r="K861" s="47">
        <v>2</v>
      </c>
      <c r="L861" s="47">
        <v>11.59</v>
      </c>
      <c r="M861" s="59">
        <f>IF(OR(L861="",L861="REL"),"",3.6*200/L861)</f>
        <v>62.122519413287314</v>
      </c>
      <c r="N861" s="47"/>
      <c r="O861" s="47"/>
      <c r="P861" s="59" t="str">
        <f>IF(OR(O861="",O861="REL"),"",3.6*200/O861)</f>
        <v/>
      </c>
      <c r="Q861" s="47"/>
      <c r="R861" s="47"/>
      <c r="S861" s="59" t="str">
        <f>IF(OR(R861="",R861="REL"),"",3.6*200/R861)</f>
        <v/>
      </c>
    </row>
    <row r="862" spans="1:19" x14ac:dyDescent="0.3">
      <c r="A862" s="47" t="s">
        <v>149</v>
      </c>
      <c r="B862" s="47">
        <v>2019</v>
      </c>
      <c r="C862" s="49">
        <v>43813</v>
      </c>
      <c r="D862" s="47" t="s">
        <v>72</v>
      </c>
      <c r="E862" s="47" t="s">
        <v>200</v>
      </c>
      <c r="F862" s="47">
        <v>6</v>
      </c>
      <c r="G862" s="47" t="s">
        <v>43</v>
      </c>
      <c r="H862" s="47" t="s">
        <v>44</v>
      </c>
      <c r="I862" s="47">
        <f>(C862-VLOOKUP(G862,Riders!$A$2:$C$2000,2,FALSE))/365</f>
        <v>27.068493150684933</v>
      </c>
      <c r="J862" s="47">
        <v>11</v>
      </c>
      <c r="K862" s="47">
        <v>1</v>
      </c>
      <c r="L862" s="47">
        <v>11.234</v>
      </c>
      <c r="M862" s="59">
        <f>IF(OR(L862="",L862="REL"),"",3.6*200/L862)</f>
        <v>64.091151860423707</v>
      </c>
      <c r="N862" s="47"/>
      <c r="O862" s="47"/>
      <c r="P862" s="59" t="str">
        <f>IF(OR(O862="",O862="REL"),"",3.6*200/O862)</f>
        <v/>
      </c>
      <c r="Q862" s="47"/>
      <c r="R862" s="47"/>
      <c r="S862" s="59" t="str">
        <f>IF(OR(R862="",R862="REL"),"",3.6*200/R862)</f>
        <v/>
      </c>
    </row>
    <row r="863" spans="1:19" x14ac:dyDescent="0.3">
      <c r="A863" s="47" t="s">
        <v>149</v>
      </c>
      <c r="B863" s="47">
        <v>2019</v>
      </c>
      <c r="C863" s="49">
        <v>43813</v>
      </c>
      <c r="D863" s="47" t="s">
        <v>72</v>
      </c>
      <c r="E863" s="47" t="s">
        <v>200</v>
      </c>
      <c r="F863" s="47">
        <v>6</v>
      </c>
      <c r="G863" s="47" t="s">
        <v>154</v>
      </c>
      <c r="H863" s="47" t="s">
        <v>38</v>
      </c>
      <c r="I863" s="47">
        <f>(C863-VLOOKUP(G863,Riders!$A$2:$C$2000,2,FALSE))/365</f>
        <v>29.032876712328768</v>
      </c>
      <c r="J863" s="47">
        <v>23</v>
      </c>
      <c r="K863" s="47">
        <v>2</v>
      </c>
      <c r="L863" s="47">
        <v>11.417999999999999</v>
      </c>
      <c r="M863" s="59">
        <f>IF(OR(L863="",L863="REL"),"",3.6*200/L863)</f>
        <v>63.058328954282715</v>
      </c>
      <c r="N863" s="47"/>
      <c r="O863" s="47"/>
      <c r="P863" s="59" t="str">
        <f>IF(OR(O863="",O863="REL"),"",3.6*200/O863)</f>
        <v/>
      </c>
      <c r="Q863" s="47"/>
      <c r="R863" s="47"/>
      <c r="S863" s="59" t="str">
        <f>IF(OR(R863="",R863="REL"),"",3.6*200/R863)</f>
        <v/>
      </c>
    </row>
    <row r="864" spans="1:19" x14ac:dyDescent="0.3">
      <c r="A864" s="47" t="s">
        <v>149</v>
      </c>
      <c r="B864" s="47">
        <v>2019</v>
      </c>
      <c r="C864" s="49">
        <v>43813</v>
      </c>
      <c r="D864" s="47" t="s">
        <v>72</v>
      </c>
      <c r="E864" s="47" t="s">
        <v>200</v>
      </c>
      <c r="F864" s="47">
        <v>7</v>
      </c>
      <c r="G864" s="47" t="s">
        <v>137</v>
      </c>
      <c r="H864" s="47" t="s">
        <v>29</v>
      </c>
      <c r="I864" s="47">
        <f>(C864-VLOOKUP(G864,Riders!$A$2:$C$2000,2,FALSE))/365</f>
        <v>22.572602739726026</v>
      </c>
      <c r="J864" s="47">
        <v>12</v>
      </c>
      <c r="K864" s="47">
        <v>1</v>
      </c>
      <c r="L864" s="47">
        <v>11.648</v>
      </c>
      <c r="M864" s="59">
        <f>IF(OR(L864="",L864="REL"),"",3.6*200/L864)</f>
        <v>61.813186813186817</v>
      </c>
      <c r="N864" s="47"/>
      <c r="O864" s="47"/>
      <c r="P864" s="59" t="str">
        <f>IF(OR(O864="",O864="REL"),"",3.6*200/O864)</f>
        <v/>
      </c>
      <c r="Q864" s="47"/>
      <c r="R864" s="47"/>
      <c r="S864" s="59" t="str">
        <f>IF(OR(R864="",R864="REL"),"",3.6*200/R864)</f>
        <v/>
      </c>
    </row>
    <row r="865" spans="1:19" x14ac:dyDescent="0.3">
      <c r="A865" s="47" t="s">
        <v>149</v>
      </c>
      <c r="B865" s="47">
        <v>2019</v>
      </c>
      <c r="C865" s="49">
        <v>43813</v>
      </c>
      <c r="D865" s="47" t="s">
        <v>72</v>
      </c>
      <c r="E865" s="47" t="s">
        <v>200</v>
      </c>
      <c r="F865" s="47">
        <v>7</v>
      </c>
      <c r="G865" s="47" t="s">
        <v>144</v>
      </c>
      <c r="H865" s="47" t="s">
        <v>145</v>
      </c>
      <c r="I865" s="47">
        <f>(C865-VLOOKUP(G865,Riders!$A$2:$C$2000,2,FALSE))/365</f>
        <v>21.657534246575342</v>
      </c>
      <c r="J865" s="47">
        <v>22</v>
      </c>
      <c r="K865" s="47">
        <v>2</v>
      </c>
      <c r="L865" s="47">
        <v>11.724</v>
      </c>
      <c r="M865" s="59">
        <f>IF(OR(L865="",L865="REL"),"",3.6*200/L865)</f>
        <v>61.412487205731829</v>
      </c>
      <c r="N865" s="47"/>
      <c r="O865" s="47"/>
      <c r="P865" s="59" t="str">
        <f>IF(OR(O865="",O865="REL"),"",3.6*200/O865)</f>
        <v/>
      </c>
      <c r="Q865" s="47"/>
      <c r="R865" s="47"/>
      <c r="S865" s="59" t="str">
        <f>IF(OR(R865="",R865="REL"),"",3.6*200/R865)</f>
        <v/>
      </c>
    </row>
    <row r="866" spans="1:19" x14ac:dyDescent="0.3">
      <c r="A866" s="47" t="s">
        <v>149</v>
      </c>
      <c r="B866" s="47">
        <v>2019</v>
      </c>
      <c r="C866" s="49">
        <v>43813</v>
      </c>
      <c r="D866" s="47" t="s">
        <v>72</v>
      </c>
      <c r="E866" s="47" t="s">
        <v>200</v>
      </c>
      <c r="F866" s="47">
        <v>8</v>
      </c>
      <c r="G866" s="47" t="s">
        <v>138</v>
      </c>
      <c r="H866" s="47" t="s">
        <v>44</v>
      </c>
      <c r="I866" s="47">
        <f>(C866-VLOOKUP(G866,Riders!$A$2:$C$2000,2,FALSE))/365</f>
        <v>24.246575342465754</v>
      </c>
      <c r="J866" s="47">
        <v>13</v>
      </c>
      <c r="K866" s="47">
        <v>1</v>
      </c>
      <c r="L866" s="47">
        <v>11.385999999999999</v>
      </c>
      <c r="M866" s="59">
        <f>IF(OR(L866="",L866="REL"),"",3.6*200/L866)</f>
        <v>63.235552432812227</v>
      </c>
      <c r="N866" s="47"/>
      <c r="O866" s="47"/>
      <c r="P866" s="59" t="str">
        <f>IF(OR(O866="",O866="REL"),"",3.6*200/O866)</f>
        <v/>
      </c>
      <c r="Q866" s="47"/>
      <c r="R866" s="47"/>
      <c r="S866" s="59" t="str">
        <f>IF(OR(R866="",R866="REL"),"",3.6*200/R866)</f>
        <v/>
      </c>
    </row>
    <row r="867" spans="1:19" x14ac:dyDescent="0.3">
      <c r="A867" s="47" t="s">
        <v>149</v>
      </c>
      <c r="B867" s="47">
        <v>2019</v>
      </c>
      <c r="C867" s="49">
        <v>43813</v>
      </c>
      <c r="D867" s="47" t="s">
        <v>72</v>
      </c>
      <c r="E867" s="47" t="s">
        <v>200</v>
      </c>
      <c r="F867" s="47">
        <v>8</v>
      </c>
      <c r="G867" s="47" t="s">
        <v>139</v>
      </c>
      <c r="H867" s="47" t="s">
        <v>61</v>
      </c>
      <c r="I867" s="47">
        <f>(C867-VLOOKUP(G867,Riders!$A$2:$C$2000,2,FALSE))/365</f>
        <v>27.512328767123286</v>
      </c>
      <c r="J867" s="47">
        <v>21</v>
      </c>
      <c r="K867" s="47">
        <v>2</v>
      </c>
      <c r="L867" s="47">
        <v>11.393999999999998</v>
      </c>
      <c r="M867" s="59">
        <f>IF(OR(L867="",L867="REL"),"",3.6*200/L867)</f>
        <v>63.191153238546612</v>
      </c>
      <c r="N867" s="47"/>
      <c r="O867" s="47"/>
      <c r="P867" s="59" t="str">
        <f>IF(OR(O867="",O867="REL"),"",3.6*200/O867)</f>
        <v/>
      </c>
      <c r="Q867" s="47"/>
      <c r="R867" s="47"/>
      <c r="S867" s="59" t="str">
        <f>IF(OR(R867="",R867="REL"),"",3.6*200/R867)</f>
        <v/>
      </c>
    </row>
    <row r="868" spans="1:19" x14ac:dyDescent="0.3">
      <c r="A868" s="47" t="s">
        <v>149</v>
      </c>
      <c r="B868" s="47">
        <v>2019</v>
      </c>
      <c r="C868" s="49">
        <v>43813</v>
      </c>
      <c r="D868" s="47" t="s">
        <v>72</v>
      </c>
      <c r="E868" s="47" t="s">
        <v>200</v>
      </c>
      <c r="F868" s="47">
        <v>9</v>
      </c>
      <c r="G868" s="47" t="s">
        <v>52</v>
      </c>
      <c r="H868" s="47" t="s">
        <v>53</v>
      </c>
      <c r="I868" s="47">
        <f>(C868-VLOOKUP(G868,Riders!$A$2:$C$2000,2,FALSE))/365</f>
        <v>22.761643835616439</v>
      </c>
      <c r="J868" s="47">
        <v>14</v>
      </c>
      <c r="K868" s="47">
        <v>1</v>
      </c>
      <c r="L868" s="47">
        <v>11.266</v>
      </c>
      <c r="M868" s="59">
        <f>IF(OR(L868="",L868="REL"),"",3.6*200/L868)</f>
        <v>63.909107047754304</v>
      </c>
      <c r="N868" s="47"/>
      <c r="O868" s="47"/>
      <c r="P868" s="59" t="str">
        <f>IF(OR(O868="",O868="REL"),"",3.6*200/O868)</f>
        <v/>
      </c>
      <c r="Q868" s="47"/>
      <c r="R868" s="47"/>
      <c r="S868" s="59" t="str">
        <f>IF(OR(R868="",R868="REL"),"",3.6*200/R868)</f>
        <v/>
      </c>
    </row>
    <row r="869" spans="1:19" x14ac:dyDescent="0.3">
      <c r="A869" s="47" t="s">
        <v>149</v>
      </c>
      <c r="B869" s="47">
        <v>2019</v>
      </c>
      <c r="C869" s="49">
        <v>43813</v>
      </c>
      <c r="D869" s="47" t="s">
        <v>72</v>
      </c>
      <c r="E869" s="47" t="s">
        <v>200</v>
      </c>
      <c r="F869" s="47">
        <v>9</v>
      </c>
      <c r="G869" s="47" t="s">
        <v>129</v>
      </c>
      <c r="H869" s="47" t="s">
        <v>153</v>
      </c>
      <c r="I869" s="47">
        <f>(C869-VLOOKUP(G869,Riders!$A$2:$C$2000,2,FALSE))/365</f>
        <v>29.419178082191781</v>
      </c>
      <c r="J869" s="47">
        <v>20</v>
      </c>
      <c r="K869" s="47">
        <v>2</v>
      </c>
      <c r="L869" s="47">
        <v>11.372999999999999</v>
      </c>
      <c r="M869" s="59">
        <f>IF(OR(L869="",L869="REL"),"",3.6*200/L869)</f>
        <v>63.307834344500137</v>
      </c>
      <c r="N869" s="47"/>
      <c r="O869" s="47"/>
      <c r="P869" s="59" t="str">
        <f>IF(OR(O869="",O869="REL"),"",3.6*200/O869)</f>
        <v/>
      </c>
      <c r="Q869" s="47"/>
      <c r="R869" s="47"/>
      <c r="S869" s="59" t="str">
        <f>IF(OR(R869="",R869="REL"),"",3.6*200/R869)</f>
        <v/>
      </c>
    </row>
    <row r="870" spans="1:19" x14ac:dyDescent="0.3">
      <c r="A870" s="47" t="s">
        <v>149</v>
      </c>
      <c r="B870" s="47">
        <v>2019</v>
      </c>
      <c r="C870" s="49">
        <v>43813</v>
      </c>
      <c r="D870" s="47" t="s">
        <v>72</v>
      </c>
      <c r="E870" s="47" t="s">
        <v>200</v>
      </c>
      <c r="F870" s="47">
        <v>10</v>
      </c>
      <c r="G870" s="47" t="s">
        <v>133</v>
      </c>
      <c r="H870" s="47" t="s">
        <v>25</v>
      </c>
      <c r="I870" s="47">
        <f>(C870-VLOOKUP(G870,Riders!$A$2:$C$2000,2,FALSE))/365</f>
        <v>26.887671232876713</v>
      </c>
      <c r="J870" s="47">
        <v>8</v>
      </c>
      <c r="K870" s="47">
        <v>1</v>
      </c>
      <c r="L870" s="47">
        <v>11.603999999999999</v>
      </c>
      <c r="M870" s="59">
        <f>IF(OR(L870="",L870="REL"),"",3.6*200/L870)</f>
        <v>62.047569803516033</v>
      </c>
      <c r="N870" s="47"/>
      <c r="O870" s="47"/>
      <c r="P870" s="59" t="str">
        <f>IF(OR(O870="",O870="REL"),"",3.6*200/O870)</f>
        <v/>
      </c>
      <c r="Q870" s="47"/>
      <c r="R870" s="47"/>
      <c r="S870" s="59" t="str">
        <f>IF(OR(R870="",R870="REL"),"",3.6*200/R870)</f>
        <v/>
      </c>
    </row>
    <row r="871" spans="1:19" x14ac:dyDescent="0.3">
      <c r="A871" s="47" t="s">
        <v>149</v>
      </c>
      <c r="B871" s="47">
        <v>2019</v>
      </c>
      <c r="C871" s="49">
        <v>43813</v>
      </c>
      <c r="D871" s="47" t="s">
        <v>72</v>
      </c>
      <c r="E871" s="47" t="s">
        <v>200</v>
      </c>
      <c r="F871" s="47">
        <v>10</v>
      </c>
      <c r="G871" s="47" t="s">
        <v>75</v>
      </c>
      <c r="H871" s="47" t="s">
        <v>152</v>
      </c>
      <c r="I871" s="47">
        <f>(C871-VLOOKUP(G871,Riders!$A$2:$C$2000,2,FALSE))/365</f>
        <v>20.764383561643836</v>
      </c>
      <c r="J871" s="47">
        <v>19</v>
      </c>
      <c r="K871" s="47">
        <v>2</v>
      </c>
      <c r="L871" s="47">
        <v>11.611999999999998</v>
      </c>
      <c r="M871" s="59">
        <f>IF(OR(L871="",L871="REL"),"",3.6*200/L871)</f>
        <v>62.004822597313137</v>
      </c>
      <c r="N871" s="47"/>
      <c r="O871" s="47"/>
      <c r="P871" s="59" t="str">
        <f>IF(OR(O871="",O871="REL"),"",3.6*200/O871)</f>
        <v/>
      </c>
      <c r="Q871" s="47"/>
      <c r="R871" s="47"/>
      <c r="S871" s="59" t="str">
        <f>IF(OR(R871="",R871="REL"),"",3.6*200/R871)</f>
        <v/>
      </c>
    </row>
    <row r="872" spans="1:19" x14ac:dyDescent="0.3">
      <c r="A872" s="47" t="s">
        <v>149</v>
      </c>
      <c r="B872" s="47">
        <v>2019</v>
      </c>
      <c r="C872" s="49">
        <v>43813</v>
      </c>
      <c r="D872" s="47" t="s">
        <v>72</v>
      </c>
      <c r="E872" s="47" t="s">
        <v>200</v>
      </c>
      <c r="F872" s="47">
        <v>11</v>
      </c>
      <c r="G872" s="47" t="s">
        <v>96</v>
      </c>
      <c r="H872" s="47" t="s">
        <v>150</v>
      </c>
      <c r="I872" s="47">
        <f>(C872-VLOOKUP(G872,Riders!$A$2:$C$2000,2,FALSE))/365</f>
        <v>25.920547945205481</v>
      </c>
      <c r="J872" s="47">
        <v>15</v>
      </c>
      <c r="K872" s="47">
        <v>1</v>
      </c>
      <c r="L872" s="47">
        <v>11.624000000000001</v>
      </c>
      <c r="M872" s="59">
        <f>IF(OR(L872="",L872="REL"),"",3.6*200/L872)</f>
        <v>61.940812112869921</v>
      </c>
      <c r="N872" s="47"/>
      <c r="O872" s="47"/>
      <c r="P872" s="59" t="str">
        <f>IF(OR(O872="",O872="REL"),"",3.6*200/O872)</f>
        <v/>
      </c>
      <c r="Q872" s="47"/>
      <c r="R872" s="47"/>
      <c r="S872" s="59" t="str">
        <f>IF(OR(R872="",R872="REL"),"",3.6*200/R872)</f>
        <v/>
      </c>
    </row>
    <row r="873" spans="1:19" x14ac:dyDescent="0.3">
      <c r="A873" s="47" t="s">
        <v>149</v>
      </c>
      <c r="B873" s="47">
        <v>2019</v>
      </c>
      <c r="C873" s="49">
        <v>43813</v>
      </c>
      <c r="D873" s="47" t="s">
        <v>72</v>
      </c>
      <c r="E873" s="47" t="s">
        <v>200</v>
      </c>
      <c r="F873" s="47">
        <v>11</v>
      </c>
      <c r="G873" s="47" t="s">
        <v>24</v>
      </c>
      <c r="H873" s="47" t="s">
        <v>151</v>
      </c>
      <c r="I873" s="47">
        <f>(C873-VLOOKUP(G873,Riders!$A$2:$C$2000,2,FALSE))/365</f>
        <v>21.290410958904111</v>
      </c>
      <c r="J873" s="47">
        <v>18</v>
      </c>
      <c r="K873" s="47">
        <v>2</v>
      </c>
      <c r="L873" s="47">
        <v>11.677000000000001</v>
      </c>
      <c r="M873" s="59">
        <f>IF(OR(L873="",L873="REL"),"",3.6*200/L873)</f>
        <v>61.659672861180091</v>
      </c>
      <c r="N873" s="47"/>
      <c r="O873" s="47"/>
      <c r="P873" s="59" t="str">
        <f>IF(OR(O873="",O873="REL"),"",3.6*200/O873)</f>
        <v/>
      </c>
      <c r="Q873" s="47"/>
      <c r="R873" s="47"/>
      <c r="S873" s="59" t="str">
        <f>IF(OR(R873="",R873="REL"),"",3.6*200/R873)</f>
        <v/>
      </c>
    </row>
    <row r="874" spans="1:19" x14ac:dyDescent="0.3">
      <c r="A874" s="47" t="s">
        <v>149</v>
      </c>
      <c r="B874" s="47">
        <v>2019</v>
      </c>
      <c r="C874" s="49">
        <v>43813</v>
      </c>
      <c r="D874" s="47" t="s">
        <v>72</v>
      </c>
      <c r="E874" s="47" t="s">
        <v>200</v>
      </c>
      <c r="F874" s="47">
        <v>12</v>
      </c>
      <c r="G874" s="47" t="s">
        <v>82</v>
      </c>
      <c r="H874" s="47" t="s">
        <v>67</v>
      </c>
      <c r="I874" s="47">
        <f>(C874-VLOOKUP(G874,Riders!$A$2:$C$2000,2,FALSE))/365</f>
        <v>27.290410958904111</v>
      </c>
      <c r="J874" s="47">
        <v>16</v>
      </c>
      <c r="K874" s="47">
        <v>1</v>
      </c>
      <c r="L874" s="47">
        <v>11.568</v>
      </c>
      <c r="M874" s="59">
        <f>IF(OR(L874="",L874="REL"),"",3.6*200/L874)</f>
        <v>62.240663900414937</v>
      </c>
      <c r="N874" s="47"/>
      <c r="O874" s="47"/>
      <c r="P874" s="59" t="str">
        <f>IF(OR(O874="",O874="REL"),"",3.6*200/O874)</f>
        <v/>
      </c>
      <c r="Q874" s="47"/>
      <c r="R874" s="47"/>
      <c r="S874" s="59" t="str">
        <f>IF(OR(R874="",R874="REL"),"",3.6*200/R874)</f>
        <v/>
      </c>
    </row>
    <row r="875" spans="1:19" x14ac:dyDescent="0.3">
      <c r="A875" s="47" t="s">
        <v>149</v>
      </c>
      <c r="B875" s="47">
        <v>2019</v>
      </c>
      <c r="C875" s="49">
        <v>43813</v>
      </c>
      <c r="D875" s="47" t="s">
        <v>72</v>
      </c>
      <c r="E875" s="47" t="s">
        <v>200</v>
      </c>
      <c r="F875" s="47">
        <v>12</v>
      </c>
      <c r="G875" s="47" t="s">
        <v>39</v>
      </c>
      <c r="H875" s="47" t="s">
        <v>40</v>
      </c>
      <c r="I875" s="47">
        <f>(C875-VLOOKUP(G875,Riders!$A$2:$C$2000,2,FALSE))/365</f>
        <v>25.342465753424658</v>
      </c>
      <c r="J875" s="47">
        <v>17</v>
      </c>
      <c r="K875" s="47">
        <v>2</v>
      </c>
      <c r="L875" s="47">
        <v>11.593999999999999</v>
      </c>
      <c r="M875" s="59">
        <f>IF(OR(L875="",L875="REL"),"",3.6*200/L875)</f>
        <v>62.101086769018458</v>
      </c>
      <c r="N875" s="47"/>
      <c r="O875" s="47"/>
      <c r="P875" s="59" t="str">
        <f>IF(OR(O875="",O875="REL"),"",3.6*200/O875)</f>
        <v/>
      </c>
      <c r="Q875" s="47"/>
      <c r="R875" s="47"/>
      <c r="S875" s="59" t="str">
        <f>IF(OR(R875="",R875="REL"),"",3.6*200/R875)</f>
        <v/>
      </c>
    </row>
    <row r="876" spans="1:19" x14ac:dyDescent="0.3">
      <c r="A876" s="30" t="s">
        <v>149</v>
      </c>
      <c r="B876" s="30">
        <v>2019</v>
      </c>
      <c r="C876" s="132">
        <v>43813</v>
      </c>
      <c r="D876" s="30" t="s">
        <v>72</v>
      </c>
      <c r="E876" s="30" t="s">
        <v>201</v>
      </c>
      <c r="F876" s="30">
        <v>1</v>
      </c>
      <c r="G876" s="30" t="s">
        <v>79</v>
      </c>
      <c r="H876" s="30" t="s">
        <v>65</v>
      </c>
      <c r="I876" s="30">
        <f>(C876-VLOOKUP(G876,Riders!$A$2:$C$2000,2,FALSE))/365</f>
        <v>32.613698630136987</v>
      </c>
      <c r="J876" s="30">
        <v>1</v>
      </c>
      <c r="K876" s="30">
        <v>1</v>
      </c>
      <c r="L876" s="30">
        <v>11.345000000000001</v>
      </c>
      <c r="M876" s="59">
        <f>IF(OR(L876="",L876="REL"),"",3.6*200/L876)</f>
        <v>63.464081092992501</v>
      </c>
      <c r="N876" s="30"/>
      <c r="O876" s="30"/>
      <c r="P876" s="59" t="str">
        <f>IF(OR(O876="",O876="REL"),"",3.6*200/O876)</f>
        <v/>
      </c>
      <c r="Q876" s="30"/>
      <c r="R876" s="30"/>
      <c r="S876" s="59" t="str">
        <f>IF(OR(R876="",R876="REL"),"",3.6*200/R876)</f>
        <v/>
      </c>
    </row>
    <row r="877" spans="1:19" x14ac:dyDescent="0.3">
      <c r="A877" s="30" t="s">
        <v>149</v>
      </c>
      <c r="B877" s="30">
        <v>2019</v>
      </c>
      <c r="C877" s="132">
        <v>43813</v>
      </c>
      <c r="D877" s="30" t="s">
        <v>72</v>
      </c>
      <c r="E877" s="30" t="s">
        <v>201</v>
      </c>
      <c r="F877" s="30">
        <v>1</v>
      </c>
      <c r="G877" s="30" t="s">
        <v>82</v>
      </c>
      <c r="H877" s="30" t="s">
        <v>67</v>
      </c>
      <c r="I877" s="30">
        <f>(C877-VLOOKUP(G877,Riders!$A$2:$C$2000,2,FALSE))/365</f>
        <v>27.290410958904111</v>
      </c>
      <c r="J877" s="30">
        <v>16</v>
      </c>
      <c r="K877" s="30">
        <v>2</v>
      </c>
      <c r="L877" s="30">
        <v>11.706000000000001</v>
      </c>
      <c r="M877" s="59">
        <f>IF(OR(L877="",L877="REL"),"",3.6*200/L877)</f>
        <v>61.506919528446943</v>
      </c>
      <c r="N877" s="30"/>
      <c r="O877" s="30"/>
      <c r="P877" s="59" t="str">
        <f>IF(OR(O877="",O877="REL"),"",3.6*200/O877)</f>
        <v/>
      </c>
      <c r="Q877" s="30"/>
      <c r="R877" s="30"/>
      <c r="S877" s="59" t="str">
        <f>IF(OR(R877="",R877="REL"),"",3.6*200/R877)</f>
        <v/>
      </c>
    </row>
    <row r="878" spans="1:19" x14ac:dyDescent="0.3">
      <c r="A878" s="30" t="s">
        <v>149</v>
      </c>
      <c r="B878" s="30">
        <v>2019</v>
      </c>
      <c r="C878" s="132">
        <v>43813</v>
      </c>
      <c r="D878" s="30" t="s">
        <v>72</v>
      </c>
      <c r="E878" s="30" t="s">
        <v>201</v>
      </c>
      <c r="F878" s="30">
        <v>2</v>
      </c>
      <c r="G878" s="30" t="s">
        <v>132</v>
      </c>
      <c r="H878" s="30" t="s">
        <v>36</v>
      </c>
      <c r="I878" s="30">
        <f>(C878-VLOOKUP(G878,Riders!$A$2:$C$2000,2,FALSE))/365</f>
        <v>29.063013698630137</v>
      </c>
      <c r="J878" s="30">
        <v>2</v>
      </c>
      <c r="K878" s="30">
        <v>1</v>
      </c>
      <c r="L878" s="30">
        <v>11.11</v>
      </c>
      <c r="M878" s="59">
        <f>IF(OR(L878="",L878="REL"),"",3.6*200/L878)</f>
        <v>64.806480648064806</v>
      </c>
      <c r="N878" s="30"/>
      <c r="O878" s="30"/>
      <c r="P878" s="59" t="str">
        <f>IF(OR(O878="",O878="REL"),"",3.6*200/O878)</f>
        <v/>
      </c>
      <c r="Q878" s="30"/>
      <c r="R878" s="30"/>
      <c r="S878" s="59" t="str">
        <f>IF(OR(R878="",R878="REL"),"",3.6*200/R878)</f>
        <v/>
      </c>
    </row>
    <row r="879" spans="1:19" x14ac:dyDescent="0.3">
      <c r="A879" s="30" t="s">
        <v>149</v>
      </c>
      <c r="B879" s="30">
        <v>2019</v>
      </c>
      <c r="C879" s="132">
        <v>43813</v>
      </c>
      <c r="D879" s="30" t="s">
        <v>72</v>
      </c>
      <c r="E879" s="30" t="s">
        <v>201</v>
      </c>
      <c r="F879" s="30">
        <v>2</v>
      </c>
      <c r="G879" s="30" t="s">
        <v>96</v>
      </c>
      <c r="H879" s="30" t="s">
        <v>150</v>
      </c>
      <c r="I879" s="30">
        <f>(C879-VLOOKUP(G879,Riders!$A$2:$C$2000,2,FALSE))/365</f>
        <v>25.920547945205481</v>
      </c>
      <c r="J879" s="30">
        <v>15</v>
      </c>
      <c r="K879" s="30">
        <v>2</v>
      </c>
      <c r="L879" s="30">
        <v>11.208</v>
      </c>
      <c r="M879" s="59">
        <f>IF(OR(L879="",L879="REL"),"",3.6*200/L879)</f>
        <v>64.239828693790145</v>
      </c>
      <c r="N879" s="30"/>
      <c r="O879" s="30"/>
      <c r="P879" s="59" t="str">
        <f>IF(OR(O879="",O879="REL"),"",3.6*200/O879)</f>
        <v/>
      </c>
      <c r="Q879" s="30"/>
      <c r="R879" s="30"/>
      <c r="S879" s="59" t="str">
        <f>IF(OR(R879="",R879="REL"),"",3.6*200/R879)</f>
        <v/>
      </c>
    </row>
    <row r="880" spans="1:19" x14ac:dyDescent="0.3">
      <c r="A880" s="30" t="s">
        <v>149</v>
      </c>
      <c r="B880" s="30">
        <v>2019</v>
      </c>
      <c r="C880" s="132">
        <v>43813</v>
      </c>
      <c r="D880" s="30" t="s">
        <v>72</v>
      </c>
      <c r="E880" s="30" t="s">
        <v>201</v>
      </c>
      <c r="F880" s="30">
        <v>3</v>
      </c>
      <c r="G880" s="30" t="s">
        <v>133</v>
      </c>
      <c r="H880" s="30" t="s">
        <v>25</v>
      </c>
      <c r="I880" s="30">
        <f>(C880-VLOOKUP(G880,Riders!$A$2:$C$2000,2,FALSE))/365</f>
        <v>26.887671232876713</v>
      </c>
      <c r="J880" s="30">
        <v>8</v>
      </c>
      <c r="K880" s="30">
        <v>1</v>
      </c>
      <c r="L880" s="30">
        <v>11.191000000000001</v>
      </c>
      <c r="M880" s="59">
        <f>IF(OR(L880="",L880="REL"),"",3.6*200/L880)</f>
        <v>64.337413993387543</v>
      </c>
      <c r="N880" s="30"/>
      <c r="O880" s="30"/>
      <c r="P880" s="59" t="str">
        <f>IF(OR(O880="",O880="REL"),"",3.6*200/O880)</f>
        <v/>
      </c>
      <c r="Q880" s="30"/>
      <c r="R880" s="30"/>
      <c r="S880" s="59" t="str">
        <f>IF(OR(R880="",R880="REL"),"",3.6*200/R880)</f>
        <v/>
      </c>
    </row>
    <row r="881" spans="1:19" x14ac:dyDescent="0.3">
      <c r="A881" s="30" t="s">
        <v>149</v>
      </c>
      <c r="B881" s="30">
        <v>2019</v>
      </c>
      <c r="C881" s="132">
        <v>43813</v>
      </c>
      <c r="D881" s="30" t="s">
        <v>72</v>
      </c>
      <c r="E881" s="30" t="s">
        <v>201</v>
      </c>
      <c r="F881" s="30">
        <v>3</v>
      </c>
      <c r="G881" s="30" t="s">
        <v>33</v>
      </c>
      <c r="H881" s="30" t="s">
        <v>143</v>
      </c>
      <c r="I881" s="30">
        <f>(C881-VLOOKUP(G881,Riders!$A$2:$C$2000,2,FALSE))/365</f>
        <v>26.065753424657533</v>
      </c>
      <c r="J881" s="30">
        <v>9</v>
      </c>
      <c r="K881" s="30">
        <v>2</v>
      </c>
      <c r="L881" s="30">
        <v>11.198</v>
      </c>
      <c r="M881" s="59">
        <f>IF(OR(L881="",L881="REL"),"",3.6*200/L881)</f>
        <v>64.297195927844257</v>
      </c>
      <c r="N881" s="30"/>
      <c r="O881" s="30"/>
      <c r="P881" s="59" t="str">
        <f>IF(OR(O881="",O881="REL"),"",3.6*200/O881)</f>
        <v/>
      </c>
      <c r="Q881" s="30"/>
      <c r="R881" s="30"/>
      <c r="S881" s="59" t="str">
        <f>IF(OR(R881="",R881="REL"),"",3.6*200/R881)</f>
        <v/>
      </c>
    </row>
    <row r="882" spans="1:19" x14ac:dyDescent="0.3">
      <c r="A882" s="30" t="s">
        <v>149</v>
      </c>
      <c r="B882" s="30">
        <v>2019</v>
      </c>
      <c r="C882" s="132">
        <v>43813</v>
      </c>
      <c r="D882" s="30" t="s">
        <v>72</v>
      </c>
      <c r="E882" s="30" t="s">
        <v>201</v>
      </c>
      <c r="F882" s="30">
        <v>4</v>
      </c>
      <c r="G882" s="30" t="s">
        <v>109</v>
      </c>
      <c r="H882" s="30" t="s">
        <v>118</v>
      </c>
      <c r="I882" s="30">
        <f>(C882-VLOOKUP(G882,Riders!$A$2:$C$2000,2,FALSE))/365</f>
        <v>26.87123287671233</v>
      </c>
      <c r="J882" s="30">
        <v>3</v>
      </c>
      <c r="K882" s="30">
        <v>1</v>
      </c>
      <c r="L882" s="30">
        <v>11.157999999999999</v>
      </c>
      <c r="M882" s="59">
        <f>IF(OR(L882="",L882="REL"),"",3.6*200/L882)</f>
        <v>64.527693134970434</v>
      </c>
      <c r="N882" s="30"/>
      <c r="O882" s="30"/>
      <c r="P882" s="59" t="str">
        <f>IF(OR(O882="",O882="REL"),"",3.6*200/O882)</f>
        <v/>
      </c>
      <c r="Q882" s="30"/>
      <c r="R882" s="30"/>
      <c r="S882" s="59" t="str">
        <f>IF(OR(R882="",R882="REL"),"",3.6*200/R882)</f>
        <v/>
      </c>
    </row>
    <row r="883" spans="1:19" x14ac:dyDescent="0.3">
      <c r="A883" s="30" t="s">
        <v>149</v>
      </c>
      <c r="B883" s="30">
        <v>2019</v>
      </c>
      <c r="C883" s="132">
        <v>43813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30">
        <f>(C883-VLOOKUP(G883,Riders!$A$2:$C$2000,2,FALSE))/365</f>
        <v>22.761643835616439</v>
      </c>
      <c r="J883" s="30">
        <v>14</v>
      </c>
      <c r="K883" s="30">
        <v>2</v>
      </c>
      <c r="L883" s="30">
        <v>11.295</v>
      </c>
      <c r="M883" s="59">
        <f>IF(OR(L883="",L883="REL"),"",3.6*200/L883)</f>
        <v>63.745019920318725</v>
      </c>
      <c r="N883" s="30"/>
      <c r="O883" s="30"/>
      <c r="P883" s="59" t="str">
        <f>IF(OR(O883="",O883="REL"),"",3.6*200/O883)</f>
        <v/>
      </c>
      <c r="Q883" s="30"/>
      <c r="R883" s="30"/>
      <c r="S883" s="59" t="str">
        <f>IF(OR(R883="",R883="REL"),"",3.6*200/R883)</f>
        <v/>
      </c>
    </row>
    <row r="884" spans="1:19" x14ac:dyDescent="0.3">
      <c r="A884" s="30" t="s">
        <v>149</v>
      </c>
      <c r="B884" s="30">
        <v>2019</v>
      </c>
      <c r="C884" s="132">
        <v>43813</v>
      </c>
      <c r="D884" s="30" t="s">
        <v>72</v>
      </c>
      <c r="E884" s="30" t="s">
        <v>201</v>
      </c>
      <c r="F884" s="30">
        <v>5</v>
      </c>
      <c r="G884" s="30" t="s">
        <v>26</v>
      </c>
      <c r="H884" s="30" t="s">
        <v>27</v>
      </c>
      <c r="I884" s="30">
        <f>(C884-VLOOKUP(G884,Riders!$A$2:$C$2000,2,FALSE))/365</f>
        <v>21.561643835616437</v>
      </c>
      <c r="J884" s="30">
        <v>5</v>
      </c>
      <c r="K884" s="30">
        <v>1</v>
      </c>
      <c r="L884" s="30">
        <v>11.207000000000001</v>
      </c>
      <c r="M884" s="59">
        <f>IF(OR(L884="",L884="REL"),"",3.6*200/L884)</f>
        <v>64.245560810207905</v>
      </c>
      <c r="N884" s="30"/>
      <c r="O884" s="30"/>
      <c r="P884" s="59" t="str">
        <f>IF(OR(O884="",O884="REL"),"",3.6*200/O884)</f>
        <v/>
      </c>
      <c r="Q884" s="30"/>
      <c r="R884" s="30"/>
      <c r="S884" s="59" t="str">
        <f>IF(OR(R884="",R884="REL"),"",3.6*200/R884)</f>
        <v/>
      </c>
    </row>
    <row r="885" spans="1:19" x14ac:dyDescent="0.3">
      <c r="A885" s="30" t="s">
        <v>149</v>
      </c>
      <c r="B885" s="30">
        <v>2019</v>
      </c>
      <c r="C885" s="132">
        <v>43813</v>
      </c>
      <c r="D885" s="30" t="s">
        <v>72</v>
      </c>
      <c r="E885" s="30" t="s">
        <v>201</v>
      </c>
      <c r="F885" s="30">
        <v>5</v>
      </c>
      <c r="G885" s="30" t="s">
        <v>138</v>
      </c>
      <c r="H885" s="30" t="s">
        <v>44</v>
      </c>
      <c r="I885" s="30">
        <f>(C885-VLOOKUP(G885,Riders!$A$2:$C$2000,2,FALSE))/365</f>
        <v>24.246575342465754</v>
      </c>
      <c r="J885" s="30">
        <v>13</v>
      </c>
      <c r="K885" s="30">
        <v>2</v>
      </c>
      <c r="L885" s="30">
        <v>11.24</v>
      </c>
      <c r="M885" s="59">
        <f>IF(OR(L885="",L885="REL"),"",3.6*200/L885)</f>
        <v>64.056939501779354</v>
      </c>
      <c r="N885" s="30"/>
      <c r="O885" s="30"/>
      <c r="P885" s="59" t="str">
        <f>IF(OR(O885="",O885="REL"),"",3.6*200/O885)</f>
        <v/>
      </c>
      <c r="Q885" s="30"/>
      <c r="R885" s="30"/>
      <c r="S885" s="59" t="str">
        <f>IF(OR(R885="",R885="REL"),"",3.6*200/R885)</f>
        <v/>
      </c>
    </row>
    <row r="886" spans="1:19" x14ac:dyDescent="0.3">
      <c r="A886" s="30" t="s">
        <v>149</v>
      </c>
      <c r="B886" s="30">
        <v>2019</v>
      </c>
      <c r="C886" s="132">
        <v>43813</v>
      </c>
      <c r="D886" s="30" t="s">
        <v>72</v>
      </c>
      <c r="E886" s="30" t="s">
        <v>201</v>
      </c>
      <c r="F886" s="30">
        <v>6</v>
      </c>
      <c r="G886" s="30" t="s">
        <v>20</v>
      </c>
      <c r="H886" s="30" t="s">
        <v>21</v>
      </c>
      <c r="I886" s="30">
        <f>(C886-VLOOKUP(G886,Riders!$A$2:$C$2000,2,FALSE))/365</f>
        <v>24.356164383561644</v>
      </c>
      <c r="J886" s="30">
        <v>4</v>
      </c>
      <c r="K886" s="30">
        <v>1</v>
      </c>
      <c r="L886" s="30">
        <v>11.297000000000001</v>
      </c>
      <c r="M886" s="59">
        <f>IF(OR(L886="",L886="REL"),"",3.6*200/L886)</f>
        <v>63.733734619810569</v>
      </c>
      <c r="N886" s="30"/>
      <c r="O886" s="30"/>
      <c r="P886" s="59" t="str">
        <f>IF(OR(O886="",O886="REL"),"",3.6*200/O886)</f>
        <v/>
      </c>
      <c r="Q886" s="30"/>
      <c r="R886" s="30"/>
      <c r="S886" s="59" t="str">
        <f>IF(OR(R886="",R886="REL"),"",3.6*200/R886)</f>
        <v/>
      </c>
    </row>
    <row r="887" spans="1:19" x14ac:dyDescent="0.3">
      <c r="A887" s="30" t="s">
        <v>149</v>
      </c>
      <c r="B887" s="30">
        <v>2019</v>
      </c>
      <c r="C887" s="132">
        <v>43813</v>
      </c>
      <c r="D887" s="30" t="s">
        <v>72</v>
      </c>
      <c r="E887" s="30" t="s">
        <v>201</v>
      </c>
      <c r="F887" s="30">
        <v>6</v>
      </c>
      <c r="G887" s="30" t="s">
        <v>137</v>
      </c>
      <c r="H887" s="30" t="s">
        <v>29</v>
      </c>
      <c r="I887" s="30">
        <f>(C887-VLOOKUP(G887,Riders!$A$2:$C$2000,2,FALSE))/365</f>
        <v>22.572602739726026</v>
      </c>
      <c r="J887" s="30">
        <v>12</v>
      </c>
      <c r="K887" s="30">
        <v>2</v>
      </c>
      <c r="L887" s="30">
        <v>11.307</v>
      </c>
      <c r="M887" s="59">
        <f>IF(OR(L887="",L887="REL"),"",3.6*200/L887)</f>
        <v>63.677368002122577</v>
      </c>
      <c r="N887" s="30"/>
      <c r="O887" s="30"/>
      <c r="P887" s="59" t="str">
        <f>IF(OR(O887="",O887="REL"),"",3.6*200/O887)</f>
        <v/>
      </c>
      <c r="Q887" s="30"/>
      <c r="R887" s="30"/>
      <c r="S887" s="59" t="str">
        <f>IF(OR(R887="",R887="REL"),"",3.6*200/R887)</f>
        <v/>
      </c>
    </row>
    <row r="888" spans="1:19" x14ac:dyDescent="0.3">
      <c r="A888" s="30" t="s">
        <v>149</v>
      </c>
      <c r="B888" s="30">
        <v>2019</v>
      </c>
      <c r="C888" s="132">
        <v>43813</v>
      </c>
      <c r="D888" s="30" t="s">
        <v>72</v>
      </c>
      <c r="E888" s="30" t="s">
        <v>201</v>
      </c>
      <c r="F888" s="30">
        <v>7</v>
      </c>
      <c r="G888" s="30" t="s">
        <v>136</v>
      </c>
      <c r="H888" s="30" t="s">
        <v>36</v>
      </c>
      <c r="I888" s="30">
        <f>(C888-VLOOKUP(G888,Riders!$A$2:$C$2000,2,FALSE))/365</f>
        <v>31.920547945205481</v>
      </c>
      <c r="J888" s="30">
        <v>6</v>
      </c>
      <c r="K888" s="30">
        <v>1</v>
      </c>
      <c r="L888" s="30">
        <v>11.278</v>
      </c>
      <c r="M888" s="59">
        <f>IF(OR(L888="",L888="REL"),"",3.6*200/L888)</f>
        <v>63.841106579180703</v>
      </c>
      <c r="N888" s="30"/>
      <c r="O888" s="30"/>
      <c r="P888" s="59" t="str">
        <f>IF(OR(O888="",O888="REL"),"",3.6*200/O888)</f>
        <v/>
      </c>
      <c r="Q888" s="30"/>
      <c r="R888" s="30"/>
      <c r="S888" s="59" t="str">
        <f>IF(OR(R888="",R888="REL"),"",3.6*200/R888)</f>
        <v/>
      </c>
    </row>
    <row r="889" spans="1:19" x14ac:dyDescent="0.3">
      <c r="A889" s="30" t="s">
        <v>149</v>
      </c>
      <c r="B889" s="30">
        <v>2019</v>
      </c>
      <c r="C889" s="132">
        <v>43813</v>
      </c>
      <c r="D889" s="30" t="s">
        <v>72</v>
      </c>
      <c r="E889" s="30" t="s">
        <v>201</v>
      </c>
      <c r="F889" s="30">
        <v>7</v>
      </c>
      <c r="G889" s="30" t="s">
        <v>43</v>
      </c>
      <c r="H889" s="30" t="s">
        <v>44</v>
      </c>
      <c r="I889" s="30">
        <f>(C889-VLOOKUP(G889,Riders!$A$2:$C$2000,2,FALSE))/365</f>
        <v>27.068493150684933</v>
      </c>
      <c r="J889" s="30">
        <v>11</v>
      </c>
      <c r="K889" s="30">
        <v>2</v>
      </c>
      <c r="L889" s="30">
        <v>11.337</v>
      </c>
      <c r="M889" s="59">
        <f>IF(OR(L889="",L889="REL"),"",3.6*200/L889)</f>
        <v>63.508864779042078</v>
      </c>
      <c r="N889" s="30"/>
      <c r="O889" s="30"/>
      <c r="P889" s="59" t="str">
        <f>IF(OR(O889="",O889="REL"),"",3.6*200/O889)</f>
        <v/>
      </c>
      <c r="Q889" s="30"/>
      <c r="R889" s="30"/>
      <c r="S889" s="59" t="str">
        <f>IF(OR(R889="",R889="REL"),"",3.6*200/R889)</f>
        <v/>
      </c>
    </row>
    <row r="890" spans="1:19" x14ac:dyDescent="0.3">
      <c r="A890" s="30" t="s">
        <v>149</v>
      </c>
      <c r="B890" s="30">
        <v>2019</v>
      </c>
      <c r="C890" s="132">
        <v>43813</v>
      </c>
      <c r="D890" s="30" t="s">
        <v>72</v>
      </c>
      <c r="E890" s="30" t="s">
        <v>201</v>
      </c>
      <c r="F890" s="30">
        <v>8</v>
      </c>
      <c r="G890" s="30" t="s">
        <v>30</v>
      </c>
      <c r="H890" s="30" t="s">
        <v>31</v>
      </c>
      <c r="I890" s="30">
        <f>(C890-VLOOKUP(G890,Riders!$A$2:$C$2000,2,FALSE))/365</f>
        <v>23.660273972602738</v>
      </c>
      <c r="J890" s="30">
        <v>7</v>
      </c>
      <c r="K890" s="30">
        <v>1</v>
      </c>
      <c r="L890" s="30">
        <v>11.257</v>
      </c>
      <c r="M890" s="59">
        <f>IF(OR(L890="",L890="REL"),"",3.6*200/L890)</f>
        <v>63.960202540641383</v>
      </c>
      <c r="N890" s="30"/>
      <c r="O890" s="30"/>
      <c r="P890" s="59" t="str">
        <f>IF(OR(O890="",O890="REL"),"",3.6*200/O890)</f>
        <v/>
      </c>
      <c r="Q890" s="30"/>
      <c r="R890" s="30"/>
      <c r="S890" s="59" t="str">
        <f>IF(OR(R890="",R890="REL"),"",3.6*200/R890)</f>
        <v/>
      </c>
    </row>
    <row r="891" spans="1:19" x14ac:dyDescent="0.3">
      <c r="A891" s="30" t="s">
        <v>149</v>
      </c>
      <c r="B891" s="30">
        <v>2019</v>
      </c>
      <c r="C891" s="132">
        <v>43813</v>
      </c>
      <c r="D891" s="30" t="s">
        <v>72</v>
      </c>
      <c r="E891" s="30" t="s">
        <v>201</v>
      </c>
      <c r="F891" s="30">
        <v>8</v>
      </c>
      <c r="G891" s="30" t="s">
        <v>135</v>
      </c>
      <c r="H891" s="30" t="s">
        <v>29</v>
      </c>
      <c r="I891" s="30">
        <f>(C891-VLOOKUP(G891,Riders!$A$2:$C$2000,2,FALSE))/365</f>
        <v>30.098630136986301</v>
      </c>
      <c r="J891" s="30">
        <v>10</v>
      </c>
      <c r="K891" s="30">
        <v>2</v>
      </c>
      <c r="L891" s="30">
        <v>11.340999999999999</v>
      </c>
      <c r="M891" s="59">
        <f>IF(OR(L891="",L891="REL"),"",3.6*200/L891)</f>
        <v>63.486465038356407</v>
      </c>
      <c r="N891" s="30"/>
      <c r="O891" s="30"/>
      <c r="P891" s="59" t="str">
        <f>IF(OR(O891="",O891="REL"),"",3.6*200/O891)</f>
        <v/>
      </c>
      <c r="Q891" s="30"/>
      <c r="R891" s="30"/>
      <c r="S891" s="59" t="str">
        <f>IF(OR(R891="",R891="REL"),"",3.6*200/R891)</f>
        <v/>
      </c>
    </row>
    <row r="892" spans="1:19" x14ac:dyDescent="0.3">
      <c r="A892" s="30" t="s">
        <v>149</v>
      </c>
      <c r="B892" s="30">
        <v>2019</v>
      </c>
      <c r="C892" s="132">
        <v>43813</v>
      </c>
      <c r="D892" s="30" t="s">
        <v>72</v>
      </c>
      <c r="E892" s="30" t="s">
        <v>202</v>
      </c>
      <c r="F892" s="30">
        <v>1</v>
      </c>
      <c r="G892" s="30" t="s">
        <v>79</v>
      </c>
      <c r="H892" s="30" t="s">
        <v>65</v>
      </c>
      <c r="I892" s="30">
        <f>(C892-VLOOKUP(G892,Riders!$A$2:$C$2000,2,FALSE))/365</f>
        <v>32.613698630136987</v>
      </c>
      <c r="J892" s="30">
        <v>1</v>
      </c>
      <c r="K892" s="30">
        <v>1</v>
      </c>
      <c r="L892" s="30">
        <v>11.446</v>
      </c>
      <c r="M892" s="59">
        <f>IF(OR(L892="",L892="REL"),"",3.6*200/L892)</f>
        <v>62.9040712912808</v>
      </c>
      <c r="N892" s="30">
        <v>1</v>
      </c>
      <c r="O892" s="30">
        <v>11.018000000000001</v>
      </c>
      <c r="P892" s="59">
        <f>IF(OR(O892="",O892="REL"),"",3.6*200/O892)</f>
        <v>65.347612996914137</v>
      </c>
      <c r="Q892" s="30"/>
      <c r="R892" s="30"/>
      <c r="S892" s="59" t="str">
        <f>IF(OR(R892="",R892="REL"),"",3.6*200/R892)</f>
        <v/>
      </c>
    </row>
    <row r="893" spans="1:19" x14ac:dyDescent="0.3">
      <c r="A893" s="30" t="s">
        <v>149</v>
      </c>
      <c r="B893" s="30">
        <v>2019</v>
      </c>
      <c r="C893" s="132">
        <v>43813</v>
      </c>
      <c r="D893" s="30" t="s">
        <v>72</v>
      </c>
      <c r="E893" s="30" t="s">
        <v>202</v>
      </c>
      <c r="F893" s="30">
        <v>1</v>
      </c>
      <c r="G893" s="30" t="s">
        <v>30</v>
      </c>
      <c r="H893" s="30" t="s">
        <v>31</v>
      </c>
      <c r="I893" s="30">
        <f>(C893-VLOOKUP(G893,Riders!$A$2:$C$2000,2,FALSE))/365</f>
        <v>23.660273972602738</v>
      </c>
      <c r="J893" s="30">
        <v>7</v>
      </c>
      <c r="K893" s="30">
        <v>2</v>
      </c>
      <c r="L893" s="30">
        <v>13.777999999999999</v>
      </c>
      <c r="M893" s="59">
        <f>IF(OR(L893="",L893="REL"),"",3.6*200/L893)</f>
        <v>52.257221657715206</v>
      </c>
      <c r="N893" s="30">
        <v>2</v>
      </c>
      <c r="O893" s="30">
        <v>11.21</v>
      </c>
      <c r="P893" s="59">
        <f>IF(OR(O893="",O893="REL"),"",3.6*200/O893)</f>
        <v>64.228367528991967</v>
      </c>
      <c r="Q893" s="30"/>
      <c r="R893" s="30"/>
      <c r="S893" s="59" t="str">
        <f>IF(OR(R893="",R893="REL"),"",3.6*200/R893)</f>
        <v/>
      </c>
    </row>
    <row r="894" spans="1:19" x14ac:dyDescent="0.3">
      <c r="A894" s="30" t="s">
        <v>149</v>
      </c>
      <c r="B894" s="30">
        <v>2019</v>
      </c>
      <c r="C894" s="132">
        <v>43813</v>
      </c>
      <c r="D894" s="30" t="s">
        <v>72</v>
      </c>
      <c r="E894" s="30" t="s">
        <v>202</v>
      </c>
      <c r="F894" s="30">
        <v>2</v>
      </c>
      <c r="G894" s="30" t="s">
        <v>132</v>
      </c>
      <c r="H894" s="30" t="s">
        <v>36</v>
      </c>
      <c r="I894" s="30">
        <f>(C894-VLOOKUP(G894,Riders!$A$2:$C$2000,2,FALSE))/365</f>
        <v>29.063013698630137</v>
      </c>
      <c r="J894" s="30">
        <v>2</v>
      </c>
      <c r="K894" s="30">
        <v>1</v>
      </c>
      <c r="L894" s="30">
        <v>11.266999999999999</v>
      </c>
      <c r="M894" s="59">
        <f>IF(OR(L894="",L894="REL"),"",3.6*200/L894)</f>
        <v>63.903434809621018</v>
      </c>
      <c r="N894" s="30">
        <v>1</v>
      </c>
      <c r="O894" s="30">
        <v>11.337999999999999</v>
      </c>
      <c r="P894" s="59">
        <f>IF(OR(O894="",O894="REL"),"",3.6*200/O894)</f>
        <v>63.503263362145006</v>
      </c>
      <c r="Q894" s="30"/>
      <c r="R894" s="30"/>
      <c r="S894" s="59" t="str">
        <f>IF(OR(R894="",R894="REL"),"",3.6*200/R894)</f>
        <v/>
      </c>
    </row>
    <row r="895" spans="1:19" x14ac:dyDescent="0.3">
      <c r="A895" s="30" t="s">
        <v>149</v>
      </c>
      <c r="B895" s="30">
        <v>2019</v>
      </c>
      <c r="C895" s="132">
        <v>43813</v>
      </c>
      <c r="D895" s="30" t="s">
        <v>72</v>
      </c>
      <c r="E895" s="30" t="s">
        <v>202</v>
      </c>
      <c r="F895" s="30">
        <v>2</v>
      </c>
      <c r="G895" s="30" t="s">
        <v>136</v>
      </c>
      <c r="H895" s="30" t="s">
        <v>36</v>
      </c>
      <c r="I895" s="30">
        <f>(C895-VLOOKUP(G895,Riders!$A$2:$C$2000,2,FALSE))/365</f>
        <v>31.920547945205481</v>
      </c>
      <c r="J895" s="30">
        <v>6</v>
      </c>
      <c r="K895" s="30">
        <v>2</v>
      </c>
      <c r="L895" s="30">
        <v>11.337</v>
      </c>
      <c r="M895" s="59">
        <f>IF(OR(L895="",L895="REL"),"",3.6*200/L895)</f>
        <v>63.508864779042078</v>
      </c>
      <c r="N895" s="30">
        <v>2</v>
      </c>
      <c r="O895" s="30">
        <v>11.52</v>
      </c>
      <c r="P895" s="59">
        <f>IF(OR(O895="",O895="REL"),"",3.6*200/O895)</f>
        <v>62.5</v>
      </c>
      <c r="Q895" s="30"/>
      <c r="R895" s="30"/>
      <c r="S895" s="59" t="str">
        <f>IF(OR(R895="",R895="REL"),"",3.6*200/R895)</f>
        <v/>
      </c>
    </row>
    <row r="896" spans="1:19" x14ac:dyDescent="0.3">
      <c r="A896" s="30" t="s">
        <v>149</v>
      </c>
      <c r="B896" s="30">
        <v>2019</v>
      </c>
      <c r="C896" s="132">
        <v>43813</v>
      </c>
      <c r="D896" s="30" t="s">
        <v>72</v>
      </c>
      <c r="E896" s="30" t="s">
        <v>202</v>
      </c>
      <c r="F896" s="30">
        <v>3</v>
      </c>
      <c r="G896" s="30" t="s">
        <v>20</v>
      </c>
      <c r="H896" s="30" t="s">
        <v>21</v>
      </c>
      <c r="I896" s="30">
        <f>(C896-VLOOKUP(G896,Riders!$A$2:$C$2000,2,FALSE))/365</f>
        <v>24.356164383561644</v>
      </c>
      <c r="J896" s="30">
        <v>4</v>
      </c>
      <c r="K896" s="30">
        <v>1</v>
      </c>
      <c r="L896" s="30">
        <v>11.481999999999999</v>
      </c>
      <c r="M896" s="59">
        <f>IF(OR(L896="",L896="REL"),"",3.6*200/L896)</f>
        <v>62.706845497300122</v>
      </c>
      <c r="N896" s="30">
        <v>1</v>
      </c>
      <c r="O896" s="30">
        <v>11.34</v>
      </c>
      <c r="P896" s="59">
        <f>IF(OR(O896="",O896="REL"),"",3.6*200/O896)</f>
        <v>63.492063492063494</v>
      </c>
      <c r="Q896" s="30"/>
      <c r="R896" s="30"/>
      <c r="S896" s="59" t="str">
        <f>IF(OR(R896="",R896="REL"),"",3.6*200/R896)</f>
        <v/>
      </c>
    </row>
    <row r="897" spans="1:19" x14ac:dyDescent="0.3">
      <c r="A897" s="30" t="s">
        <v>149</v>
      </c>
      <c r="B897" s="30">
        <v>2019</v>
      </c>
      <c r="C897" s="132">
        <v>43813</v>
      </c>
      <c r="D897" s="30" t="s">
        <v>72</v>
      </c>
      <c r="E897" s="30" t="s">
        <v>202</v>
      </c>
      <c r="F897" s="30">
        <v>3</v>
      </c>
      <c r="G897" s="30" t="s">
        <v>133</v>
      </c>
      <c r="H897" s="30" t="s">
        <v>25</v>
      </c>
      <c r="I897" s="30">
        <f>(C897-VLOOKUP(G897,Riders!$A$2:$C$2000,2,FALSE))/365</f>
        <v>26.887671232876713</v>
      </c>
      <c r="J897" s="30">
        <v>8</v>
      </c>
      <c r="K897" s="30">
        <v>2</v>
      </c>
      <c r="L897" s="30">
        <v>11.561999999999999</v>
      </c>
      <c r="M897" s="59">
        <f>IF(OR(L897="",L897="REL"),"",3.6*200/L897)</f>
        <v>62.272963155163467</v>
      </c>
      <c r="N897" s="30">
        <v>2</v>
      </c>
      <c r="O897" s="30">
        <v>11.439</v>
      </c>
      <c r="P897" s="59">
        <f>IF(OR(O897="",O897="REL"),"",3.6*200/O897)</f>
        <v>62.942564909520065</v>
      </c>
      <c r="Q897" s="30"/>
      <c r="R897" s="30"/>
      <c r="S897" s="59" t="str">
        <f>IF(OR(R897="",R897="REL"),"",3.6*200/R897)</f>
        <v/>
      </c>
    </row>
    <row r="898" spans="1:19" x14ac:dyDescent="0.3">
      <c r="A898" s="30" t="s">
        <v>149</v>
      </c>
      <c r="B898" s="30">
        <v>2019</v>
      </c>
      <c r="C898" s="132">
        <v>43813</v>
      </c>
      <c r="D898" s="30" t="s">
        <v>72</v>
      </c>
      <c r="E898" s="30" t="s">
        <v>202</v>
      </c>
      <c r="F898" s="30">
        <v>4</v>
      </c>
      <c r="G898" s="30" t="s">
        <v>109</v>
      </c>
      <c r="H898" s="30" t="s">
        <v>118</v>
      </c>
      <c r="I898" s="30">
        <f>(C898-VLOOKUP(G898,Riders!$A$2:$C$2000,2,FALSE))/365</f>
        <v>26.87123287671233</v>
      </c>
      <c r="J898" s="30">
        <v>3</v>
      </c>
      <c r="K898" s="30">
        <v>1</v>
      </c>
      <c r="L898" s="30">
        <v>11.183999999999999</v>
      </c>
      <c r="M898" s="59">
        <f>IF(OR(L898="",L898="REL"),"",3.6*200/L898)</f>
        <v>64.377682403433482</v>
      </c>
      <c r="N898" s="30">
        <v>1</v>
      </c>
      <c r="O898" s="30">
        <v>11.065</v>
      </c>
      <c r="P898" s="59">
        <f>IF(OR(O898="",O898="REL"),"",3.6*200/O898)</f>
        <v>65.07004066877542</v>
      </c>
      <c r="Q898" s="30"/>
      <c r="R898" s="30"/>
      <c r="S898" s="59" t="str">
        <f>IF(OR(R898="",R898="REL"),"",3.6*200/R898)</f>
        <v/>
      </c>
    </row>
    <row r="899" spans="1:19" x14ac:dyDescent="0.3">
      <c r="A899" s="30" t="s">
        <v>149</v>
      </c>
      <c r="B899" s="30">
        <v>2019</v>
      </c>
      <c r="C899" s="132">
        <v>43813</v>
      </c>
      <c r="D899" s="30" t="s">
        <v>72</v>
      </c>
      <c r="E899" s="30" t="s">
        <v>202</v>
      </c>
      <c r="F899" s="30">
        <v>4</v>
      </c>
      <c r="G899" s="30" t="s">
        <v>26</v>
      </c>
      <c r="H899" s="30" t="s">
        <v>27</v>
      </c>
      <c r="I899" s="30">
        <f>(C899-VLOOKUP(G899,Riders!$A$2:$C$2000,2,FALSE))/365</f>
        <v>21.561643835616437</v>
      </c>
      <c r="J899" s="30">
        <v>5</v>
      </c>
      <c r="K899" s="30">
        <v>2</v>
      </c>
      <c r="L899" s="30">
        <v>11.331</v>
      </c>
      <c r="M899" s="59">
        <f>IF(OR(L899="",L899="REL"),"",3.6*200/L899)</f>
        <v>63.542494042891185</v>
      </c>
      <c r="N899" s="30">
        <v>2</v>
      </c>
      <c r="O899" s="30">
        <v>11.164999999999999</v>
      </c>
      <c r="P899" s="59">
        <f>IF(OR(O899="",O899="REL"),"",3.6*200/O899)</f>
        <v>64.487236901030016</v>
      </c>
      <c r="Q899" s="30"/>
      <c r="R899" s="30"/>
      <c r="S899" s="59" t="str">
        <f>IF(OR(R899="",R899="REL"),"",3.6*200/R899)</f>
        <v/>
      </c>
    </row>
    <row r="900" spans="1:19" x14ac:dyDescent="0.3">
      <c r="A900" s="30" t="s">
        <v>149</v>
      </c>
      <c r="B900" s="30">
        <v>2019</v>
      </c>
      <c r="C900" s="132">
        <v>43813</v>
      </c>
      <c r="D900" s="30" t="s">
        <v>72</v>
      </c>
      <c r="E900" s="30" t="s">
        <v>203</v>
      </c>
      <c r="F900" s="30">
        <v>1</v>
      </c>
      <c r="G900" s="30" t="s">
        <v>79</v>
      </c>
      <c r="H900" s="30" t="s">
        <v>65</v>
      </c>
      <c r="I900" s="30">
        <f>(C900-VLOOKUP(G900,Riders!$A$2:$C$2000,2,FALSE))/365</f>
        <v>32.613698630136987</v>
      </c>
      <c r="J900" s="30">
        <v>1</v>
      </c>
      <c r="K900" s="30">
        <v>1</v>
      </c>
      <c r="L900" s="30">
        <v>11.257</v>
      </c>
      <c r="M900" s="59">
        <f>IF(OR(L900="",L900="REL"),"",3.6*200/L900)</f>
        <v>63.960202540641383</v>
      </c>
      <c r="N900" s="30">
        <v>1</v>
      </c>
      <c r="O900" s="30">
        <v>11.074999999999999</v>
      </c>
      <c r="P900" s="59">
        <f>IF(OR(O900="",O900="REL"),"",3.6*200/O900)</f>
        <v>65.011286681715575</v>
      </c>
      <c r="Q900" s="30"/>
      <c r="R900" s="30"/>
      <c r="S900" s="59" t="str">
        <f>IF(OR(R900="",R900="REL"),"",3.6*200/R900)</f>
        <v/>
      </c>
    </row>
    <row r="901" spans="1:19" x14ac:dyDescent="0.3">
      <c r="A901" s="47" t="s">
        <v>149</v>
      </c>
      <c r="B901" s="47">
        <v>2019</v>
      </c>
      <c r="C901" s="49">
        <v>43813</v>
      </c>
      <c r="D901" s="47" t="s">
        <v>72</v>
      </c>
      <c r="E901" s="47" t="s">
        <v>203</v>
      </c>
      <c r="F901" s="47">
        <v>1</v>
      </c>
      <c r="G901" s="47" t="s">
        <v>109</v>
      </c>
      <c r="H901" s="47" t="s">
        <v>118</v>
      </c>
      <c r="I901" s="47">
        <f>(C901-VLOOKUP(G901,Riders!$A$2:$C$2000,2,FALSE))/365</f>
        <v>26.87123287671233</v>
      </c>
      <c r="J901" s="47">
        <v>3</v>
      </c>
      <c r="K901" s="47">
        <v>2</v>
      </c>
      <c r="L901" s="47">
        <v>11.356</v>
      </c>
      <c r="M901" s="59">
        <f>IF(OR(L901="",L901="REL"),"",3.6*200/L901)</f>
        <v>63.40260655160268</v>
      </c>
      <c r="N901" s="47">
        <v>2</v>
      </c>
      <c r="O901" s="47">
        <v>11.226999999999999</v>
      </c>
      <c r="P901" s="59">
        <f>IF(OR(O901="",O901="REL"),"",3.6*200/O901)</f>
        <v>64.131112496659853</v>
      </c>
      <c r="Q901" s="47"/>
      <c r="R901" s="47"/>
      <c r="S901" s="59" t="str">
        <f>IF(OR(R901="",R901="REL"),"",3.6*200/R901)</f>
        <v/>
      </c>
    </row>
    <row r="902" spans="1:19" x14ac:dyDescent="0.3">
      <c r="A902" s="47" t="s">
        <v>149</v>
      </c>
      <c r="B902" s="47">
        <v>2019</v>
      </c>
      <c r="C902" s="49">
        <v>43813</v>
      </c>
      <c r="D902" s="47" t="s">
        <v>72</v>
      </c>
      <c r="E902" s="47" t="s">
        <v>203</v>
      </c>
      <c r="F902" s="47">
        <v>2</v>
      </c>
      <c r="G902" s="47" t="s">
        <v>132</v>
      </c>
      <c r="H902" s="47" t="s">
        <v>36</v>
      </c>
      <c r="I902" s="47">
        <f>(C902-VLOOKUP(G902,Riders!$A$2:$C$2000,2,FALSE))/365</f>
        <v>29.063013698630137</v>
      </c>
      <c r="J902" s="47">
        <v>2</v>
      </c>
      <c r="K902" s="47">
        <v>1</v>
      </c>
      <c r="L902" s="47">
        <v>11.191000000000001</v>
      </c>
      <c r="M902" s="59">
        <f>IF(OR(L902="",L902="REL"),"",3.6*200/L902)</f>
        <v>64.337413993387543</v>
      </c>
      <c r="N902" s="47">
        <v>1</v>
      </c>
      <c r="O902" s="47">
        <v>11.143000000000001</v>
      </c>
      <c r="P902" s="59">
        <f>IF(OR(O902="",O902="REL"),"",3.6*200/O902)</f>
        <v>64.614556223638161</v>
      </c>
      <c r="Q902" s="47"/>
      <c r="R902" s="47"/>
      <c r="S902" s="59" t="str">
        <f>IF(OR(R902="",R902="REL"),"",3.6*200/R902)</f>
        <v/>
      </c>
    </row>
    <row r="903" spans="1:19" x14ac:dyDescent="0.3">
      <c r="A903" s="30" t="s">
        <v>149</v>
      </c>
      <c r="B903" s="30">
        <v>2019</v>
      </c>
      <c r="C903" s="132">
        <v>43813</v>
      </c>
      <c r="D903" s="30" t="s">
        <v>72</v>
      </c>
      <c r="E903" s="30" t="s">
        <v>203</v>
      </c>
      <c r="F903" s="30">
        <v>2</v>
      </c>
      <c r="G903" s="30" t="s">
        <v>20</v>
      </c>
      <c r="H903" s="30" t="s">
        <v>21</v>
      </c>
      <c r="I903" s="30">
        <f>(C903-VLOOKUP(G903,Riders!$A$2:$C$2000,2,FALSE))/365</f>
        <v>24.356164383561644</v>
      </c>
      <c r="J903" s="30">
        <v>4</v>
      </c>
      <c r="K903" s="30">
        <v>2</v>
      </c>
      <c r="L903" s="30">
        <v>11.258000000000001</v>
      </c>
      <c r="M903" s="59">
        <f>IF(OR(L903="",L903="REL"),"",3.6*200/L903)</f>
        <v>63.954521229348018</v>
      </c>
      <c r="N903" s="30">
        <v>2</v>
      </c>
      <c r="O903" s="30">
        <v>11.211</v>
      </c>
      <c r="P903" s="59">
        <f>IF(OR(O903="",O903="REL"),"",3.6*200/O903)</f>
        <v>64.222638480064219</v>
      </c>
      <c r="Q903" s="30"/>
      <c r="R903" s="30"/>
      <c r="S903" s="59" t="str">
        <f>IF(OR(R903="",R903="REL"),"",3.6*200/R903)</f>
        <v/>
      </c>
    </row>
    <row r="904" spans="1:19" x14ac:dyDescent="0.3">
      <c r="A904" s="47" t="s">
        <v>149</v>
      </c>
      <c r="B904" s="47">
        <v>2019</v>
      </c>
      <c r="C904" s="49">
        <v>43813</v>
      </c>
      <c r="D904" s="47" t="s">
        <v>72</v>
      </c>
      <c r="E904" s="47" t="s">
        <v>204</v>
      </c>
      <c r="F904" s="47" t="s">
        <v>205</v>
      </c>
      <c r="G904" s="47" t="s">
        <v>79</v>
      </c>
      <c r="H904" s="47" t="s">
        <v>65</v>
      </c>
      <c r="I904" s="47">
        <f>(C904-VLOOKUP(G904,Riders!$A$2:$C$2000,2,FALSE))/365</f>
        <v>32.613698630136987</v>
      </c>
      <c r="J904" s="47">
        <v>1</v>
      </c>
      <c r="K904" s="47">
        <v>1</v>
      </c>
      <c r="L904" s="47">
        <v>11.303000000000001</v>
      </c>
      <c r="M904" s="59">
        <f>IF(OR(L904="",L904="REL"),"",3.6*200/L904)</f>
        <v>63.699902680704234</v>
      </c>
      <c r="N904" s="47">
        <v>1</v>
      </c>
      <c r="O904" s="47">
        <v>11.239000000000001</v>
      </c>
      <c r="P904" s="59">
        <f>IF(OR(O904="",O904="REL"),"",3.6*200/O904)</f>
        <v>64.062639024824264</v>
      </c>
      <c r="Q904" s="47"/>
      <c r="R904" s="47"/>
      <c r="S904" s="59" t="str">
        <f>IF(OR(R904="",R904="REL"),"",3.6*200/R904)</f>
        <v/>
      </c>
    </row>
    <row r="905" spans="1:19" x14ac:dyDescent="0.3">
      <c r="A905" s="47" t="s">
        <v>149</v>
      </c>
      <c r="B905" s="47">
        <v>2019</v>
      </c>
      <c r="C905" s="49">
        <v>43813</v>
      </c>
      <c r="D905" s="47" t="s">
        <v>72</v>
      </c>
      <c r="E905" s="47" t="s">
        <v>204</v>
      </c>
      <c r="F905" s="47" t="s">
        <v>205</v>
      </c>
      <c r="G905" s="47" t="s">
        <v>132</v>
      </c>
      <c r="H905" s="47" t="s">
        <v>36</v>
      </c>
      <c r="I905" s="47">
        <f>(C905-VLOOKUP(G905,Riders!$A$2:$C$2000,2,FALSE))/365</f>
        <v>29.063013698630137</v>
      </c>
      <c r="J905" s="47">
        <v>2</v>
      </c>
      <c r="K905" s="47">
        <v>2</v>
      </c>
      <c r="L905" s="47">
        <v>11.467000000000001</v>
      </c>
      <c r="M905" s="59">
        <f>IF(OR(L905="",L905="REL"),"",3.6*200/L905)</f>
        <v>62.788872416499515</v>
      </c>
      <c r="N905" s="47">
        <v>2</v>
      </c>
      <c r="O905" s="47">
        <v>11.356000000000002</v>
      </c>
      <c r="P905" s="59">
        <f>IF(OR(O905="",O905="REL"),"",3.6*200/O905)</f>
        <v>63.402606551602666</v>
      </c>
      <c r="Q905" s="47"/>
      <c r="R905" s="47"/>
      <c r="S905" s="59" t="str">
        <f>IF(OR(R905="",R905="REL"),"",3.6*200/R905)</f>
        <v/>
      </c>
    </row>
    <row r="906" spans="1:19" x14ac:dyDescent="0.3">
      <c r="A906" s="30" t="s">
        <v>149</v>
      </c>
      <c r="B906" s="30">
        <v>2019</v>
      </c>
      <c r="C906" s="132">
        <v>43813</v>
      </c>
      <c r="D906" s="30" t="s">
        <v>72</v>
      </c>
      <c r="E906" s="30" t="s">
        <v>204</v>
      </c>
      <c r="F906" s="30" t="s">
        <v>206</v>
      </c>
      <c r="G906" s="30" t="s">
        <v>109</v>
      </c>
      <c r="H906" s="30" t="s">
        <v>118</v>
      </c>
      <c r="I906" s="30">
        <f>(C906-VLOOKUP(G906,Riders!$A$2:$C$2000,2,FALSE))/365</f>
        <v>26.87123287671233</v>
      </c>
      <c r="J906" s="30">
        <v>3</v>
      </c>
      <c r="K906" s="30">
        <v>1</v>
      </c>
      <c r="L906" s="30">
        <v>11.331</v>
      </c>
      <c r="M906" s="59">
        <f>IF(OR(L906="",L906="REL"),"",3.6*200/L906)</f>
        <v>63.542494042891185</v>
      </c>
      <c r="N906" s="30">
        <v>1</v>
      </c>
      <c r="O906" s="30">
        <v>11.391999999999999</v>
      </c>
      <c r="P906" s="59">
        <f>IF(OR(O906="",O906="REL"),"",3.6*200/O906)</f>
        <v>63.202247191011239</v>
      </c>
      <c r="Q906" s="30"/>
      <c r="R906" s="30"/>
      <c r="S906" s="59" t="str">
        <f>IF(OR(R906="",R906="REL"),"",3.6*200/R906)</f>
        <v/>
      </c>
    </row>
    <row r="907" spans="1:19" x14ac:dyDescent="0.3">
      <c r="A907" s="47" t="s">
        <v>149</v>
      </c>
      <c r="B907" s="47">
        <v>2019</v>
      </c>
      <c r="C907" s="49">
        <v>43813</v>
      </c>
      <c r="D907" s="47" t="s">
        <v>72</v>
      </c>
      <c r="E907" s="47" t="s">
        <v>204</v>
      </c>
      <c r="F907" s="47" t="s">
        <v>206</v>
      </c>
      <c r="G907" s="47" t="s">
        <v>20</v>
      </c>
      <c r="H907" s="47" t="s">
        <v>21</v>
      </c>
      <c r="I907" s="47">
        <f>(C907-VLOOKUP(G907,Riders!$A$2:$C$2000,2,FALSE))/365</f>
        <v>24.356164383561644</v>
      </c>
      <c r="J907" s="47">
        <v>4</v>
      </c>
      <c r="K907" s="47">
        <v>2</v>
      </c>
      <c r="L907" s="47">
        <v>11.405999999999999</v>
      </c>
      <c r="M907" s="59">
        <f>IF(OR(L907="",L907="REL"),"",3.6*200/L907)</f>
        <v>63.124671225670703</v>
      </c>
      <c r="N907" s="47">
        <v>2</v>
      </c>
      <c r="O907" s="47">
        <v>11.657999999999999</v>
      </c>
      <c r="P907" s="59">
        <f>IF(OR(O907="",O907="REL"),"",3.6*200/O907)</f>
        <v>61.760164693772516</v>
      </c>
      <c r="Q907" s="47"/>
      <c r="R907" s="47"/>
      <c r="S907" s="59" t="str">
        <f>IF(OR(R907="",R907="REL"),"",3.6*200/R907)</f>
        <v/>
      </c>
    </row>
    <row r="908" spans="1:19" x14ac:dyDescent="0.3">
      <c r="A908" s="47" t="s">
        <v>159</v>
      </c>
      <c r="B908" s="47">
        <v>2019</v>
      </c>
      <c r="C908" s="49">
        <v>43806</v>
      </c>
      <c r="D908" s="47" t="s">
        <v>72</v>
      </c>
      <c r="E908" s="47" t="s">
        <v>200</v>
      </c>
      <c r="F908" s="47">
        <v>1</v>
      </c>
      <c r="G908" s="47" t="s">
        <v>135</v>
      </c>
      <c r="H908" s="47" t="s">
        <v>29</v>
      </c>
      <c r="I908" s="47">
        <f>(C908-VLOOKUP(G908,Riders!$A$2:$C$2000,2,FALSE))/365</f>
        <v>30.079452054794519</v>
      </c>
      <c r="J908" s="47">
        <v>6</v>
      </c>
      <c r="K908" s="47">
        <v>1</v>
      </c>
      <c r="L908" s="47">
        <v>11.567</v>
      </c>
      <c r="M908" s="59">
        <f>IF(OR(L908="",L908="REL"),"",3.6*200/L908)</f>
        <v>62.246044782571104</v>
      </c>
      <c r="N908" s="47"/>
      <c r="O908" s="47"/>
      <c r="P908" s="59" t="str">
        <f>IF(OR(O908="",O908="REL"),"",3.6*200/O908)</f>
        <v/>
      </c>
      <c r="Q908" s="47"/>
      <c r="R908" s="47"/>
      <c r="S908" s="59" t="str">
        <f>IF(OR(R908="",R908="REL"),"",3.6*200/R908)</f>
        <v/>
      </c>
    </row>
    <row r="909" spans="1:19" x14ac:dyDescent="0.3">
      <c r="A909" s="30" t="s">
        <v>159</v>
      </c>
      <c r="B909" s="30">
        <v>2019</v>
      </c>
      <c r="C909" s="132">
        <v>43806</v>
      </c>
      <c r="D909" s="30" t="s">
        <v>72</v>
      </c>
      <c r="E909" s="30" t="s">
        <v>200</v>
      </c>
      <c r="F909" s="30">
        <v>1</v>
      </c>
      <c r="G909" s="30" t="s">
        <v>50</v>
      </c>
      <c r="H909" s="30" t="s">
        <v>51</v>
      </c>
      <c r="I909" s="30">
        <f>(C909-VLOOKUP(G909,Riders!$A$2:$C$2000,2,FALSE))/365</f>
        <v>23.169863013698631</v>
      </c>
      <c r="J909" s="30">
        <v>28</v>
      </c>
      <c r="K909" s="30">
        <v>2</v>
      </c>
      <c r="L909" s="30">
        <v>11.835000000000001</v>
      </c>
      <c r="M909" s="59">
        <f>IF(OR(L909="",L909="REL"),"",3.6*200/L909)</f>
        <v>60.836501901140679</v>
      </c>
      <c r="N909" s="30"/>
      <c r="O909" s="30"/>
      <c r="P909" s="59" t="str">
        <f>IF(OR(O909="",O909="REL"),"",3.6*200/O909)</f>
        <v/>
      </c>
      <c r="Q909" s="30"/>
      <c r="R909" s="30"/>
      <c r="S909" s="59" t="str">
        <f>IF(OR(R909="",R909="REL"),"",3.6*200/R909)</f>
        <v/>
      </c>
    </row>
    <row r="910" spans="1:19" x14ac:dyDescent="0.3">
      <c r="A910" s="47" t="s">
        <v>159</v>
      </c>
      <c r="B910" s="47">
        <v>2019</v>
      </c>
      <c r="C910" s="49">
        <v>43806</v>
      </c>
      <c r="D910" s="47" t="s">
        <v>72</v>
      </c>
      <c r="E910" s="47" t="s">
        <v>200</v>
      </c>
      <c r="F910" s="47">
        <v>2</v>
      </c>
      <c r="G910" s="47" t="s">
        <v>111</v>
      </c>
      <c r="H910" s="47" t="s">
        <v>160</v>
      </c>
      <c r="I910" s="47">
        <f>(C910-VLOOKUP(G910,Riders!$A$2:$C$2000,2,FALSE))/365</f>
        <v>25.13150684931507</v>
      </c>
      <c r="J910" s="47">
        <v>4</v>
      </c>
      <c r="K910" s="47">
        <v>1</v>
      </c>
      <c r="L910" s="47">
        <v>11.608000000000001</v>
      </c>
      <c r="M910" s="59">
        <f>IF(OR(L910="",L910="REL"),"",3.6*200/L910)</f>
        <v>62.026188835286007</v>
      </c>
      <c r="N910" s="47"/>
      <c r="O910" s="47"/>
      <c r="P910" s="59" t="str">
        <f>IF(OR(O910="",O910="REL"),"",3.6*200/O910)</f>
        <v/>
      </c>
      <c r="Q910" s="47"/>
      <c r="R910" s="47"/>
      <c r="S910" s="59" t="str">
        <f>IF(OR(R910="",R910="REL"),"",3.6*200/R910)</f>
        <v/>
      </c>
    </row>
    <row r="911" spans="1:19" x14ac:dyDescent="0.3">
      <c r="A911" s="47" t="s">
        <v>159</v>
      </c>
      <c r="B911" s="47">
        <v>2019</v>
      </c>
      <c r="C911" s="49">
        <v>43806</v>
      </c>
      <c r="D911" s="47" t="s">
        <v>72</v>
      </c>
      <c r="E911" s="47" t="s">
        <v>200</v>
      </c>
      <c r="F911" s="47">
        <v>2</v>
      </c>
      <c r="G911" s="47" t="s">
        <v>155</v>
      </c>
      <c r="H911" s="47" t="s">
        <v>156</v>
      </c>
      <c r="I911" s="47">
        <f>(C911-VLOOKUP(G911,Riders!$A$2:$C$2000,2,FALSE))/365</f>
        <v>21.12876712328767</v>
      </c>
      <c r="J911" s="47">
        <v>27</v>
      </c>
      <c r="K911" s="47">
        <v>2</v>
      </c>
      <c r="L911" s="47">
        <v>11.697000000000001</v>
      </c>
      <c r="M911" s="59">
        <f>IF(OR(L911="",L911="REL"),"",3.6*200/L911)</f>
        <v>61.554244678122593</v>
      </c>
      <c r="N911" s="47"/>
      <c r="O911" s="47"/>
      <c r="P911" s="59" t="str">
        <f>IF(OR(O911="",O911="REL"),"",3.6*200/O911)</f>
        <v/>
      </c>
      <c r="Q911" s="47"/>
      <c r="R911" s="47"/>
      <c r="S911" s="59" t="str">
        <f>IF(OR(R911="",R911="REL"),"",3.6*200/R911)</f>
        <v/>
      </c>
    </row>
    <row r="912" spans="1:19" x14ac:dyDescent="0.3">
      <c r="A912" s="30" t="s">
        <v>159</v>
      </c>
      <c r="B912" s="30">
        <v>2019</v>
      </c>
      <c r="C912" s="132">
        <v>43806</v>
      </c>
      <c r="D912" s="30" t="s">
        <v>72</v>
      </c>
      <c r="E912" s="30" t="s">
        <v>200</v>
      </c>
      <c r="F912" s="30">
        <v>3</v>
      </c>
      <c r="G912" s="30" t="s">
        <v>138</v>
      </c>
      <c r="H912" s="30" t="s">
        <v>44</v>
      </c>
      <c r="I912" s="30">
        <f>(C912-VLOOKUP(G912,Riders!$A$2:$C$2000,2,FALSE))/365</f>
        <v>24.227397260273971</v>
      </c>
      <c r="J912" s="30">
        <v>7</v>
      </c>
      <c r="K912" s="30">
        <v>1</v>
      </c>
      <c r="L912" s="30">
        <v>11.471</v>
      </c>
      <c r="M912" s="59">
        <f>IF(OR(L912="",L912="REL"),"",3.6*200/L912)</f>
        <v>62.766977595676053</v>
      </c>
      <c r="N912" s="30"/>
      <c r="O912" s="30"/>
      <c r="P912" s="59" t="str">
        <f>IF(OR(O912="",O912="REL"),"",3.6*200/O912)</f>
        <v/>
      </c>
      <c r="Q912" s="30"/>
      <c r="R912" s="30"/>
      <c r="S912" s="59" t="str">
        <f>IF(OR(R912="",R912="REL"),"",3.6*200/R912)</f>
        <v/>
      </c>
    </row>
    <row r="913" spans="1:19" x14ac:dyDescent="0.3">
      <c r="A913" s="47" t="s">
        <v>159</v>
      </c>
      <c r="B913" s="47">
        <v>2019</v>
      </c>
      <c r="C913" s="49">
        <v>43806</v>
      </c>
      <c r="D913" s="47" t="s">
        <v>72</v>
      </c>
      <c r="E913" s="47" t="s">
        <v>200</v>
      </c>
      <c r="F913" s="47">
        <v>3</v>
      </c>
      <c r="G913" s="47" t="s">
        <v>46</v>
      </c>
      <c r="H913" s="47" t="s">
        <v>47</v>
      </c>
      <c r="I913" s="47">
        <f>(C913-VLOOKUP(G913,Riders!$A$2:$C$2000,2,FALSE))/365</f>
        <v>19.473972602739725</v>
      </c>
      <c r="J913" s="47">
        <v>26</v>
      </c>
      <c r="K913" s="47">
        <v>2</v>
      </c>
      <c r="L913" s="47">
        <v>12.744</v>
      </c>
      <c r="M913" s="59">
        <f>IF(OR(L913="",L913="REL"),"",3.6*200/L913)</f>
        <v>56.497175141242941</v>
      </c>
      <c r="N913" s="47"/>
      <c r="O913" s="47"/>
      <c r="P913" s="59" t="str">
        <f>IF(OR(O913="",O913="REL"),"",3.6*200/O913)</f>
        <v/>
      </c>
      <c r="Q913" s="47"/>
      <c r="R913" s="47"/>
      <c r="S913" s="59" t="str">
        <f>IF(OR(R913="",R913="REL"),"",3.6*200/R913)</f>
        <v/>
      </c>
    </row>
    <row r="914" spans="1:19" x14ac:dyDescent="0.3">
      <c r="A914" s="47" t="s">
        <v>159</v>
      </c>
      <c r="B914" s="47">
        <v>2019</v>
      </c>
      <c r="C914" s="49">
        <v>43806</v>
      </c>
      <c r="D914" s="47" t="s">
        <v>72</v>
      </c>
      <c r="E914" s="47" t="s">
        <v>200</v>
      </c>
      <c r="F914" s="47">
        <v>4</v>
      </c>
      <c r="G914" s="47" t="s">
        <v>52</v>
      </c>
      <c r="H914" s="47" t="s">
        <v>53</v>
      </c>
      <c r="I914" s="47">
        <f>(C914-VLOOKUP(G914,Riders!$A$2:$C$2000,2,FALSE))/365</f>
        <v>22.742465753424657</v>
      </c>
      <c r="J914" s="47">
        <v>9</v>
      </c>
      <c r="K914" s="47">
        <v>1</v>
      </c>
      <c r="L914" s="47" t="s">
        <v>208</v>
      </c>
      <c r="M914" s="59" t="e">
        <f>IF(OR(L914="",L914="REL"),"",3.6*200/L914)</f>
        <v>#VALUE!</v>
      </c>
      <c r="N914" s="47"/>
      <c r="O914" s="47"/>
      <c r="P914" s="59" t="str">
        <f>IF(OR(O914="",O914="REL"),"",3.6*200/O914)</f>
        <v/>
      </c>
      <c r="Q914" s="47"/>
      <c r="R914" s="47"/>
      <c r="S914" s="59" t="str">
        <f>IF(OR(R914="",R914="REL"),"",3.6*200/R914)</f>
        <v/>
      </c>
    </row>
    <row r="915" spans="1:19" x14ac:dyDescent="0.3">
      <c r="A915" s="30" t="s">
        <v>159</v>
      </c>
      <c r="B915" s="30">
        <v>2019</v>
      </c>
      <c r="C915" s="132">
        <v>43806</v>
      </c>
      <c r="D915" s="30" t="s">
        <v>72</v>
      </c>
      <c r="E915" s="30" t="s">
        <v>200</v>
      </c>
      <c r="F915" s="30">
        <v>4</v>
      </c>
      <c r="G915" s="30" t="s">
        <v>147</v>
      </c>
      <c r="H915" s="30" t="s">
        <v>31</v>
      </c>
      <c r="I915" s="30">
        <f>(C915-VLOOKUP(G915,Riders!$A$2:$C$2000,2,FALSE))/365</f>
        <v>31.413698630136988</v>
      </c>
      <c r="J915" s="30">
        <v>25</v>
      </c>
      <c r="K915" s="30">
        <v>2</v>
      </c>
      <c r="L915" s="30" t="s">
        <v>208</v>
      </c>
      <c r="M915" s="59" t="e">
        <f>IF(OR(L915="",L915="REL"),"",3.6*200/L915)</f>
        <v>#VALUE!</v>
      </c>
      <c r="N915" s="30"/>
      <c r="O915" s="30"/>
      <c r="P915" s="59" t="str">
        <f>IF(OR(O915="",O915="REL"),"",3.6*200/O915)</f>
        <v/>
      </c>
      <c r="Q915" s="30"/>
      <c r="R915" s="30"/>
      <c r="S915" s="59" t="str">
        <f>IF(OR(R915="",R915="REL"),"",3.6*200/R915)</f>
        <v/>
      </c>
    </row>
    <row r="916" spans="1:19" x14ac:dyDescent="0.3">
      <c r="A916" s="47" t="s">
        <v>159</v>
      </c>
      <c r="B916" s="47">
        <v>2019</v>
      </c>
      <c r="C916" s="49">
        <v>43806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47">
        <f>(C916-VLOOKUP(G916,Riders!$A$2:$C$2000,2,FALSE))/365</f>
        <v>23.641095890410959</v>
      </c>
      <c r="J916" s="47">
        <v>8</v>
      </c>
      <c r="K916" s="47">
        <v>1</v>
      </c>
      <c r="L916" s="47">
        <v>11.987</v>
      </c>
      <c r="M916" s="59">
        <f>IF(OR(L916="",L916="REL"),"",3.6*200/L916)</f>
        <v>60.065070493034121</v>
      </c>
      <c r="N916" s="47"/>
      <c r="O916" s="47"/>
      <c r="P916" s="59" t="str">
        <f>IF(OR(O916="",O916="REL"),"",3.6*200/O916)</f>
        <v/>
      </c>
      <c r="Q916" s="47"/>
      <c r="R916" s="47"/>
      <c r="S916" s="59" t="str">
        <f>IF(OR(R916="",R916="REL"),"",3.6*200/R916)</f>
        <v/>
      </c>
    </row>
    <row r="917" spans="1:19" x14ac:dyDescent="0.3">
      <c r="A917" s="47" t="s">
        <v>159</v>
      </c>
      <c r="B917" s="47">
        <v>2019</v>
      </c>
      <c r="C917" s="49">
        <v>43806</v>
      </c>
      <c r="D917" s="47" t="s">
        <v>72</v>
      </c>
      <c r="E917" s="47" t="s">
        <v>200</v>
      </c>
      <c r="F917" s="47">
        <v>5</v>
      </c>
      <c r="G917" s="47" t="s">
        <v>141</v>
      </c>
      <c r="H917" s="47" t="s">
        <v>142</v>
      </c>
      <c r="I917" s="47">
        <f>(C917-VLOOKUP(G917,Riders!$A$2:$C$2000,2,FALSE))/365</f>
        <v>32.030136986301372</v>
      </c>
      <c r="J917" s="47">
        <v>24</v>
      </c>
      <c r="K917" s="47">
        <v>2</v>
      </c>
      <c r="L917" s="47">
        <v>12.036</v>
      </c>
      <c r="M917" s="59">
        <f>IF(OR(L917="",L917="REL"),"",3.6*200/L917)</f>
        <v>59.820538384845463</v>
      </c>
      <c r="N917" s="47"/>
      <c r="O917" s="47"/>
      <c r="P917" s="59" t="str">
        <f>IF(OR(O917="",O917="REL"),"",3.6*200/O917)</f>
        <v/>
      </c>
      <c r="Q917" s="47"/>
      <c r="R917" s="47"/>
      <c r="S917" s="59" t="str">
        <f>IF(OR(R917="",R917="REL"),"",3.6*200/R917)</f>
        <v/>
      </c>
    </row>
    <row r="918" spans="1:19" x14ac:dyDescent="0.3">
      <c r="A918" s="47" t="s">
        <v>159</v>
      </c>
      <c r="B918" s="47">
        <v>2019</v>
      </c>
      <c r="C918" s="49">
        <v>43806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47">
        <f>(C918-VLOOKUP(G918,Riders!$A$2:$C$2000,2,FALSE))/365</f>
        <v>27.049315068493151</v>
      </c>
      <c r="J918" s="47">
        <v>10</v>
      </c>
      <c r="K918" s="47">
        <v>1</v>
      </c>
      <c r="L918" s="47" t="s">
        <v>208</v>
      </c>
      <c r="M918" s="59" t="e">
        <f>IF(OR(L918="",L918="REL"),"",3.6*200/L918)</f>
        <v>#VALUE!</v>
      </c>
      <c r="N918" s="47"/>
      <c r="O918" s="47"/>
      <c r="P918" s="59" t="str">
        <f>IF(OR(O918="",O918="REL"),"",3.6*200/O918)</f>
        <v/>
      </c>
      <c r="Q918" s="47"/>
      <c r="R918" s="47"/>
      <c r="S918" s="59" t="str">
        <f>IF(OR(R918="",R918="REL"),"",3.6*200/R918)</f>
        <v/>
      </c>
    </row>
    <row r="919" spans="1:19" x14ac:dyDescent="0.3">
      <c r="A919" s="47" t="s">
        <v>159</v>
      </c>
      <c r="B919" s="47">
        <v>2019</v>
      </c>
      <c r="C919" s="49">
        <v>43806</v>
      </c>
      <c r="D919" s="47" t="s">
        <v>72</v>
      </c>
      <c r="E919" s="47" t="s">
        <v>200</v>
      </c>
      <c r="F919" s="47">
        <v>6</v>
      </c>
      <c r="G919" s="47" t="s">
        <v>99</v>
      </c>
      <c r="H919" s="47" t="s">
        <v>47</v>
      </c>
      <c r="I919" s="47">
        <f>(C919-VLOOKUP(G919,Riders!$A$2:$C$2000,2,FALSE))/365</f>
        <v>22.80821917808219</v>
      </c>
      <c r="J919" s="47">
        <v>23</v>
      </c>
      <c r="K919" s="47">
        <v>2</v>
      </c>
      <c r="L919" s="47" t="s">
        <v>208</v>
      </c>
      <c r="M919" s="59" t="e">
        <f>IF(OR(L919="",L919="REL"),"",3.6*200/L919)</f>
        <v>#VALUE!</v>
      </c>
      <c r="N919" s="47"/>
      <c r="O919" s="47"/>
      <c r="P919" s="59" t="str">
        <f>IF(OR(O919="",O919="REL"),"",3.6*200/O919)</f>
        <v/>
      </c>
      <c r="Q919" s="47"/>
      <c r="R919" s="47"/>
      <c r="S919" s="59" t="str">
        <f>IF(OR(R919="",R919="REL"),"",3.6*200/R919)</f>
        <v/>
      </c>
    </row>
    <row r="920" spans="1:19" x14ac:dyDescent="0.3">
      <c r="A920" s="47" t="s">
        <v>159</v>
      </c>
      <c r="B920" s="47">
        <v>2019</v>
      </c>
      <c r="C920" s="49">
        <v>43806</v>
      </c>
      <c r="D920" s="47" t="s">
        <v>72</v>
      </c>
      <c r="E920" s="47" t="s">
        <v>200</v>
      </c>
      <c r="F920" s="47">
        <v>7</v>
      </c>
      <c r="G920" s="47" t="s">
        <v>20</v>
      </c>
      <c r="H920" s="47" t="s">
        <v>21</v>
      </c>
      <c r="I920" s="47">
        <f>(C920-VLOOKUP(G920,Riders!$A$2:$C$2000,2,FALSE))/365</f>
        <v>24.336986301369862</v>
      </c>
      <c r="J920" s="47">
        <v>11</v>
      </c>
      <c r="K920" s="47">
        <v>1</v>
      </c>
      <c r="L920" s="47" t="s">
        <v>208</v>
      </c>
      <c r="M920" s="59" t="e">
        <f>IF(OR(L920="",L920="REL"),"",3.6*200/L920)</f>
        <v>#VALUE!</v>
      </c>
      <c r="N920" s="47"/>
      <c r="O920" s="47"/>
      <c r="P920" s="59" t="str">
        <f>IF(OR(O920="",O920="REL"),"",3.6*200/O920)</f>
        <v/>
      </c>
      <c r="Q920" s="47"/>
      <c r="R920" s="47"/>
      <c r="S920" s="59" t="str">
        <f>IF(OR(R920="",R920="REL"),"",3.6*200/R920)</f>
        <v/>
      </c>
    </row>
    <row r="921" spans="1:19" x14ac:dyDescent="0.3">
      <c r="A921" s="47" t="s">
        <v>159</v>
      </c>
      <c r="B921" s="47">
        <v>2019</v>
      </c>
      <c r="C921" s="49">
        <v>43806</v>
      </c>
      <c r="D921" s="47" t="s">
        <v>72</v>
      </c>
      <c r="E921" s="47" t="s">
        <v>200</v>
      </c>
      <c r="F921" s="47">
        <v>7</v>
      </c>
      <c r="G921" s="47" t="s">
        <v>154</v>
      </c>
      <c r="H921" s="47" t="s">
        <v>38</v>
      </c>
      <c r="I921" s="47">
        <f>(C921-VLOOKUP(G921,Riders!$A$2:$C$2000,2,FALSE))/365</f>
        <v>29.013698630136986</v>
      </c>
      <c r="J921" s="47">
        <v>22</v>
      </c>
      <c r="K921" s="47">
        <v>2</v>
      </c>
      <c r="L921" s="47" t="s">
        <v>208</v>
      </c>
      <c r="M921" s="59" t="e">
        <f>IF(OR(L921="",L921="REL"),"",3.6*200/L921)</f>
        <v>#VALUE!</v>
      </c>
      <c r="N921" s="47"/>
      <c r="O921" s="47"/>
      <c r="P921" s="59" t="str">
        <f>IF(OR(O921="",O921="REL"),"",3.6*200/O921)</f>
        <v/>
      </c>
      <c r="Q921" s="47"/>
      <c r="R921" s="47"/>
      <c r="S921" s="59" t="str">
        <f>IF(OR(R921="",R921="REL"),"",3.6*200/R921)</f>
        <v/>
      </c>
    </row>
    <row r="922" spans="1:19" x14ac:dyDescent="0.3">
      <c r="A922" s="47" t="s">
        <v>159</v>
      </c>
      <c r="B922" s="47">
        <v>2019</v>
      </c>
      <c r="C922" s="49">
        <v>43806</v>
      </c>
      <c r="D922" s="47" t="s">
        <v>72</v>
      </c>
      <c r="E922" s="47" t="s">
        <v>200</v>
      </c>
      <c r="F922" s="47">
        <v>8</v>
      </c>
      <c r="G922" s="47" t="s">
        <v>137</v>
      </c>
      <c r="H922" s="47" t="s">
        <v>29</v>
      </c>
      <c r="I922" s="47">
        <f>(C922-VLOOKUP(G922,Riders!$A$2:$C$2000,2,FALSE))/365</f>
        <v>22.553424657534247</v>
      </c>
      <c r="J922" s="47">
        <v>12</v>
      </c>
      <c r="K922" s="47">
        <v>1</v>
      </c>
      <c r="L922" s="47">
        <v>11.419</v>
      </c>
      <c r="M922" s="59">
        <f>IF(OR(L922="",L922="REL"),"",3.6*200/L922)</f>
        <v>63.052806725632713</v>
      </c>
      <c r="N922" s="47"/>
      <c r="O922" s="47"/>
      <c r="P922" s="59" t="str">
        <f>IF(OR(O922="",O922="REL"),"",3.6*200/O922)</f>
        <v/>
      </c>
      <c r="Q922" s="47"/>
      <c r="R922" s="47"/>
      <c r="S922" s="59" t="str">
        <f>IF(OR(R922="",R922="REL"),"",3.6*200/R922)</f>
        <v/>
      </c>
    </row>
    <row r="923" spans="1:19" x14ac:dyDescent="0.3">
      <c r="A923" s="47" t="s">
        <v>159</v>
      </c>
      <c r="B923" s="47">
        <v>2019</v>
      </c>
      <c r="C923" s="49">
        <v>43806</v>
      </c>
      <c r="D923" s="47" t="s">
        <v>72</v>
      </c>
      <c r="E923" s="47" t="s">
        <v>200</v>
      </c>
      <c r="F923" s="47">
        <v>8</v>
      </c>
      <c r="G923" s="47" t="s">
        <v>60</v>
      </c>
      <c r="H923" s="47" t="s">
        <v>61</v>
      </c>
      <c r="I923" s="47">
        <f>(C923-VLOOKUP(G923,Riders!$A$2:$C$2000,2,FALSE))/365</f>
        <v>31.391780821917809</v>
      </c>
      <c r="J923" s="47">
        <v>21</v>
      </c>
      <c r="K923" s="47">
        <v>2</v>
      </c>
      <c r="L923" s="47">
        <v>11.557</v>
      </c>
      <c r="M923" s="59">
        <f>IF(OR(L923="",L923="REL"),"",3.6*200/L923)</f>
        <v>62.299904819589855</v>
      </c>
      <c r="N923" s="47"/>
      <c r="O923" s="47"/>
      <c r="P923" s="59" t="str">
        <f>IF(OR(O923="",O923="REL"),"",3.6*200/O923)</f>
        <v/>
      </c>
      <c r="Q923" s="47"/>
      <c r="R923" s="47"/>
      <c r="S923" s="59" t="str">
        <f>IF(OR(R923="",R923="REL"),"",3.6*200/R923)</f>
        <v/>
      </c>
    </row>
    <row r="924" spans="1:19" x14ac:dyDescent="0.3">
      <c r="A924" s="47" t="s">
        <v>159</v>
      </c>
      <c r="B924" s="47">
        <v>2019</v>
      </c>
      <c r="C924" s="49">
        <v>43806</v>
      </c>
      <c r="D924" s="47" t="s">
        <v>72</v>
      </c>
      <c r="E924" s="47" t="s">
        <v>200</v>
      </c>
      <c r="F924" s="47">
        <v>9</v>
      </c>
      <c r="G924" s="47" t="s">
        <v>39</v>
      </c>
      <c r="H924" s="47" t="s">
        <v>40</v>
      </c>
      <c r="I924" s="47">
        <f>(C924-VLOOKUP(G924,Riders!$A$2:$C$2000,2,FALSE))/365</f>
        <v>25.323287671232876</v>
      </c>
      <c r="J924" s="47">
        <v>13</v>
      </c>
      <c r="K924" s="47">
        <v>1</v>
      </c>
      <c r="L924" s="47">
        <v>11.597</v>
      </c>
      <c r="M924" s="59">
        <f>IF(OR(L924="",L924="REL"),"",3.6*200/L924)</f>
        <v>62.085021988445291</v>
      </c>
      <c r="N924" s="47"/>
      <c r="O924" s="47"/>
      <c r="P924" s="59" t="str">
        <f>IF(OR(O924="",O924="REL"),"",3.6*200/O924)</f>
        <v/>
      </c>
      <c r="Q924" s="47"/>
      <c r="R924" s="47"/>
      <c r="S924" s="59" t="str">
        <f>IF(OR(R924="",R924="REL"),"",3.6*200/R924)</f>
        <v/>
      </c>
    </row>
    <row r="925" spans="1:19" x14ac:dyDescent="0.3">
      <c r="A925" s="47" t="s">
        <v>159</v>
      </c>
      <c r="B925" s="47">
        <v>2019</v>
      </c>
      <c r="C925" s="49">
        <v>43806</v>
      </c>
      <c r="D925" s="47" t="s">
        <v>72</v>
      </c>
      <c r="E925" s="47" t="s">
        <v>200</v>
      </c>
      <c r="F925" s="47">
        <v>9</v>
      </c>
      <c r="G925" s="47" t="s">
        <v>96</v>
      </c>
      <c r="H925" s="47" t="s">
        <v>150</v>
      </c>
      <c r="I925" s="47">
        <f>(C925-VLOOKUP(G925,Riders!$A$2:$C$2000,2,FALSE))/365</f>
        <v>25.901369863013699</v>
      </c>
      <c r="J925" s="47">
        <v>20</v>
      </c>
      <c r="K925" s="47">
        <v>2</v>
      </c>
      <c r="L925" s="47">
        <v>11.622</v>
      </c>
      <c r="M925" s="59">
        <f>IF(OR(L925="",L925="REL"),"",3.6*200/L925)</f>
        <v>61.951471347444503</v>
      </c>
      <c r="N925" s="47"/>
      <c r="O925" s="47"/>
      <c r="P925" s="59" t="str">
        <f>IF(OR(O925="",O925="REL"),"",3.6*200/O925)</f>
        <v/>
      </c>
      <c r="Q925" s="47"/>
      <c r="R925" s="47"/>
      <c r="S925" s="59" t="str">
        <f>IF(OR(R925="",R925="REL"),"",3.6*200/R925)</f>
        <v/>
      </c>
    </row>
    <row r="926" spans="1:19" x14ac:dyDescent="0.3">
      <c r="A926" s="47" t="s">
        <v>159</v>
      </c>
      <c r="B926" s="47">
        <v>2019</v>
      </c>
      <c r="C926" s="49">
        <v>43806</v>
      </c>
      <c r="D926" s="47" t="s">
        <v>72</v>
      </c>
      <c r="E926" s="47" t="s">
        <v>200</v>
      </c>
      <c r="F926" s="47">
        <v>10</v>
      </c>
      <c r="G926" s="47" t="s">
        <v>161</v>
      </c>
      <c r="H926" s="47" t="s">
        <v>36</v>
      </c>
      <c r="I926" s="47">
        <f>(C926-VLOOKUP(G926,Riders!$A$2:$C$2000,2,FALSE))/365</f>
        <v>25.863013698630137</v>
      </c>
      <c r="J926" s="47">
        <v>14</v>
      </c>
      <c r="K926" s="47">
        <v>1</v>
      </c>
      <c r="L926" s="47">
        <v>11.148999999999999</v>
      </c>
      <c r="M926" s="59">
        <f>IF(OR(L926="",L926="REL"),"",3.6*200/L926)</f>
        <v>64.579782940174013</v>
      </c>
      <c r="N926" s="47"/>
      <c r="O926" s="47"/>
      <c r="P926" s="59" t="str">
        <f>IF(OR(O926="",O926="REL"),"",3.6*200/O926)</f>
        <v/>
      </c>
      <c r="Q926" s="47"/>
      <c r="R926" s="47"/>
      <c r="S926" s="59" t="str">
        <f>IF(OR(R926="",R926="REL"),"",3.6*200/R926)</f>
        <v/>
      </c>
    </row>
    <row r="927" spans="1:19" x14ac:dyDescent="0.3">
      <c r="A927" s="47" t="s">
        <v>159</v>
      </c>
      <c r="B927" s="47">
        <v>2019</v>
      </c>
      <c r="C927" s="49">
        <v>43806</v>
      </c>
      <c r="D927" s="47" t="s">
        <v>72</v>
      </c>
      <c r="E927" s="47" t="s">
        <v>200</v>
      </c>
      <c r="F927" s="47">
        <v>10</v>
      </c>
      <c r="G927" s="47" t="s">
        <v>116</v>
      </c>
      <c r="H927" s="47" t="s">
        <v>21</v>
      </c>
      <c r="I927" s="47">
        <f>(C927-VLOOKUP(G927,Riders!$A$2:$C$2000,2,FALSE))/365</f>
        <v>28.706849315068492</v>
      </c>
      <c r="J927" s="47">
        <v>19</v>
      </c>
      <c r="K927" s="47">
        <v>2</v>
      </c>
      <c r="L927" s="47">
        <v>11.523</v>
      </c>
      <c r="M927" s="59">
        <f>IF(OR(L927="",L927="REL"),"",3.6*200/L927)</f>
        <v>62.483728195782348</v>
      </c>
      <c r="N927" s="47"/>
      <c r="O927" s="47"/>
      <c r="P927" s="59" t="str">
        <f>IF(OR(O927="",O927="REL"),"",3.6*200/O927)</f>
        <v/>
      </c>
      <c r="Q927" s="47"/>
      <c r="R927" s="47"/>
      <c r="S927" s="59" t="str">
        <f>IF(OR(R927="",R927="REL"),"",3.6*200/R927)</f>
        <v/>
      </c>
    </row>
    <row r="928" spans="1:19" x14ac:dyDescent="0.3">
      <c r="A928" s="47" t="s">
        <v>159</v>
      </c>
      <c r="B928" s="47">
        <v>2019</v>
      </c>
      <c r="C928" s="49">
        <v>43806</v>
      </c>
      <c r="D928" s="47" t="s">
        <v>72</v>
      </c>
      <c r="E928" s="47" t="s">
        <v>200</v>
      </c>
      <c r="F928" s="47">
        <v>11</v>
      </c>
      <c r="G928" s="47" t="s">
        <v>144</v>
      </c>
      <c r="H928" s="47" t="s">
        <v>145</v>
      </c>
      <c r="I928" s="47">
        <f>(C928-VLOOKUP(G928,Riders!$A$2:$C$2000,2,FALSE))/365</f>
        <v>21.638356164383563</v>
      </c>
      <c r="J928" s="47">
        <v>16</v>
      </c>
      <c r="K928" s="47">
        <v>1</v>
      </c>
      <c r="L928" s="47">
        <v>11.526999999999999</v>
      </c>
      <c r="M928" s="59">
        <f>IF(OR(L928="",L928="REL"),"",3.6*200/L928)</f>
        <v>62.462045631994449</v>
      </c>
      <c r="N928" s="47"/>
      <c r="O928" s="47"/>
      <c r="P928" s="59" t="str">
        <f>IF(OR(O928="",O928="REL"),"",3.6*200/O928)</f>
        <v/>
      </c>
      <c r="Q928" s="47"/>
      <c r="R928" s="47"/>
      <c r="S928" s="59" t="str">
        <f>IF(OR(R928="",R928="REL"),"",3.6*200/R928)</f>
        <v/>
      </c>
    </row>
    <row r="929" spans="1:19" x14ac:dyDescent="0.3">
      <c r="A929" s="47" t="s">
        <v>159</v>
      </c>
      <c r="B929" s="47">
        <v>2019</v>
      </c>
      <c r="C929" s="49">
        <v>43806</v>
      </c>
      <c r="D929" s="47" t="s">
        <v>72</v>
      </c>
      <c r="E929" s="47" t="s">
        <v>200</v>
      </c>
      <c r="F929" s="47">
        <v>11</v>
      </c>
      <c r="G929" s="47" t="s">
        <v>139</v>
      </c>
      <c r="H929" s="47" t="s">
        <v>61</v>
      </c>
      <c r="I929" s="47">
        <f>(C929-VLOOKUP(G929,Riders!$A$2:$C$2000,2,FALSE))/365</f>
        <v>27.493150684931507</v>
      </c>
      <c r="J929" s="47">
        <v>17</v>
      </c>
      <c r="K929" s="47">
        <v>2</v>
      </c>
      <c r="L929" s="47">
        <v>11.718</v>
      </c>
      <c r="M929" s="59">
        <f>IF(OR(L929="",L929="REL"),"",3.6*200/L929)</f>
        <v>61.443932411674346</v>
      </c>
      <c r="N929" s="47"/>
      <c r="O929" s="47"/>
      <c r="P929" s="59" t="str">
        <f>IF(OR(O929="",O929="REL"),"",3.6*200/O929)</f>
        <v/>
      </c>
      <c r="Q929" s="47"/>
      <c r="R929" s="47"/>
      <c r="S929" s="59" t="str">
        <f>IF(OR(R929="",R929="REL"),"",3.6*200/R929)</f>
        <v/>
      </c>
    </row>
    <row r="930" spans="1:19" x14ac:dyDescent="0.3">
      <c r="A930" s="47" t="s">
        <v>159</v>
      </c>
      <c r="B930" s="47">
        <v>2019</v>
      </c>
      <c r="C930" s="49">
        <v>43806</v>
      </c>
      <c r="D930" s="47" t="s">
        <v>72</v>
      </c>
      <c r="E930" s="47" t="s">
        <v>200</v>
      </c>
      <c r="F930" s="47">
        <v>12</v>
      </c>
      <c r="G930" s="47" t="s">
        <v>129</v>
      </c>
      <c r="H930" s="47" t="s">
        <v>65</v>
      </c>
      <c r="I930" s="47">
        <f>(C930-VLOOKUP(G930,Riders!$A$2:$C$2000,2,FALSE))/365</f>
        <v>29.4</v>
      </c>
      <c r="J930" s="47">
        <v>15</v>
      </c>
      <c r="K930" s="47">
        <v>1</v>
      </c>
      <c r="L930" s="47">
        <v>11.618</v>
      </c>
      <c r="M930" s="59">
        <f>IF(OR(L930="",L930="REL"),"",3.6*200/L930)</f>
        <v>61.97280082630401</v>
      </c>
      <c r="N930" s="47"/>
      <c r="O930" s="47"/>
      <c r="P930" s="59" t="str">
        <f>IF(OR(O930="",O930="REL"),"",3.6*200/O930)</f>
        <v/>
      </c>
      <c r="Q930" s="47"/>
      <c r="R930" s="47"/>
      <c r="S930" s="59" t="str">
        <f>IF(OR(R930="",R930="REL"),"",3.6*200/R930)</f>
        <v/>
      </c>
    </row>
    <row r="931" spans="1:19" x14ac:dyDescent="0.3">
      <c r="A931" s="47" t="s">
        <v>159</v>
      </c>
      <c r="B931" s="47">
        <v>2019</v>
      </c>
      <c r="C931" s="49">
        <v>43806</v>
      </c>
      <c r="D931" s="47" t="s">
        <v>72</v>
      </c>
      <c r="E931" s="47" t="s">
        <v>200</v>
      </c>
      <c r="F931" s="47">
        <v>12</v>
      </c>
      <c r="G931" s="47" t="s">
        <v>146</v>
      </c>
      <c r="H931" s="47" t="s">
        <v>56</v>
      </c>
      <c r="I931" s="47">
        <f>(C931-VLOOKUP(G931,Riders!$A$2:$C$2000,2,FALSE))/365</f>
        <v>29.67945205479452</v>
      </c>
      <c r="J931" s="47">
        <v>18</v>
      </c>
      <c r="K931" s="47">
        <v>2</v>
      </c>
      <c r="L931" s="47">
        <v>11.65</v>
      </c>
      <c r="M931" s="59">
        <f>IF(OR(L931="",L931="REL"),"",3.6*200/L931)</f>
        <v>61.802575107296136</v>
      </c>
      <c r="N931" s="47"/>
      <c r="O931" s="47"/>
      <c r="P931" s="59" t="str">
        <f>IF(OR(O931="",O931="REL"),"",3.6*200/O931)</f>
        <v/>
      </c>
      <c r="Q931" s="47"/>
      <c r="R931" s="47"/>
      <c r="S931" s="59" t="str">
        <f>IF(OR(R931="",R931="REL"),"",3.6*200/R931)</f>
        <v/>
      </c>
    </row>
    <row r="932" spans="1:19" x14ac:dyDescent="0.3">
      <c r="A932" s="30" t="s">
        <v>159</v>
      </c>
      <c r="B932" s="30">
        <v>2019</v>
      </c>
      <c r="C932" s="132">
        <v>43806</v>
      </c>
      <c r="D932" s="30" t="s">
        <v>72</v>
      </c>
      <c r="E932" s="30" t="s">
        <v>201</v>
      </c>
      <c r="F932" s="30">
        <v>1</v>
      </c>
      <c r="G932" s="30" t="s">
        <v>132</v>
      </c>
      <c r="H932" s="30" t="s">
        <v>36</v>
      </c>
      <c r="I932" s="30">
        <f>(C932-VLOOKUP(G932,Riders!$A$2:$C$2000,2,FALSE))/365</f>
        <v>29.043835616438358</v>
      </c>
      <c r="J932" s="30">
        <v>3</v>
      </c>
      <c r="K932" s="30">
        <v>1</v>
      </c>
      <c r="L932" s="30">
        <v>11.573</v>
      </c>
      <c r="M932" s="59">
        <f>IF(OR(L932="",L932="REL"),"",3.6*200/L932)</f>
        <v>62.21377343817506</v>
      </c>
      <c r="N932" s="30"/>
      <c r="O932" s="30"/>
      <c r="P932" s="59" t="str">
        <f>IF(OR(O932="",O932="REL"),"",3.6*200/O932)</f>
        <v/>
      </c>
      <c r="Q932" s="30"/>
      <c r="R932" s="30"/>
      <c r="S932" s="59" t="str">
        <f>IF(OR(R932="",R932="REL"),"",3.6*200/R932)</f>
        <v/>
      </c>
    </row>
    <row r="933" spans="1:19" x14ac:dyDescent="0.3">
      <c r="A933" s="30" t="s">
        <v>159</v>
      </c>
      <c r="B933" s="30">
        <v>2019</v>
      </c>
      <c r="C933" s="132">
        <v>43806</v>
      </c>
      <c r="D933" s="30" t="s">
        <v>72</v>
      </c>
      <c r="E933" s="30" t="s">
        <v>201</v>
      </c>
      <c r="F933" s="30">
        <v>1</v>
      </c>
      <c r="G933" s="30" t="s">
        <v>129</v>
      </c>
      <c r="H933" s="30" t="s">
        <v>65</v>
      </c>
      <c r="I933" s="30">
        <f>(C933-VLOOKUP(G933,Riders!$A$2:$C$2000,2,FALSE))/365</f>
        <v>29.4</v>
      </c>
      <c r="J933" s="30">
        <v>15</v>
      </c>
      <c r="K933" s="30">
        <v>2</v>
      </c>
      <c r="L933" s="30">
        <v>11.726000000000001</v>
      </c>
      <c r="M933" s="59">
        <f>IF(OR(L933="",L933="REL"),"",3.6*200/L933)</f>
        <v>61.402012621524811</v>
      </c>
      <c r="N933" s="30"/>
      <c r="O933" s="30"/>
      <c r="P933" s="59" t="str">
        <f>IF(OR(O933="",O933="REL"),"",3.6*200/O933)</f>
        <v/>
      </c>
      <c r="Q933" s="30"/>
      <c r="R933" s="30"/>
      <c r="S933" s="59" t="str">
        <f>IF(OR(R933="",R933="REL"),"",3.6*200/R933)</f>
        <v/>
      </c>
    </row>
    <row r="934" spans="1:19" x14ac:dyDescent="0.3">
      <c r="A934" s="30" t="s">
        <v>159</v>
      </c>
      <c r="B934" s="30">
        <v>2019</v>
      </c>
      <c r="C934" s="132">
        <v>43806</v>
      </c>
      <c r="D934" s="30" t="s">
        <v>72</v>
      </c>
      <c r="E934" s="30" t="s">
        <v>201</v>
      </c>
      <c r="F934" s="30">
        <v>2</v>
      </c>
      <c r="G934" s="30" t="s">
        <v>33</v>
      </c>
      <c r="H934" s="30" t="s">
        <v>143</v>
      </c>
      <c r="I934" s="30">
        <f>(C934-VLOOKUP(G934,Riders!$A$2:$C$2000,2,FALSE))/365</f>
        <v>26.046575342465754</v>
      </c>
      <c r="J934" s="30">
        <v>2</v>
      </c>
      <c r="K934" s="30">
        <v>1</v>
      </c>
      <c r="L934" s="30">
        <v>11.375999999999999</v>
      </c>
      <c r="M934" s="59">
        <f>IF(OR(L934="",L934="REL"),"",3.6*200/L934)</f>
        <v>63.291139240506332</v>
      </c>
      <c r="N934" s="30"/>
      <c r="O934" s="30"/>
      <c r="P934" s="59" t="str">
        <f>IF(OR(O934="",O934="REL"),"",3.6*200/O934)</f>
        <v/>
      </c>
      <c r="Q934" s="30"/>
      <c r="R934" s="30"/>
      <c r="S934" s="59" t="str">
        <f>IF(OR(R934="",R934="REL"),"",3.6*200/R934)</f>
        <v/>
      </c>
    </row>
    <row r="935" spans="1:19" x14ac:dyDescent="0.3">
      <c r="A935" s="30" t="s">
        <v>159</v>
      </c>
      <c r="B935" s="30">
        <v>2019</v>
      </c>
      <c r="C935" s="132">
        <v>43806</v>
      </c>
      <c r="D935" s="30" t="s">
        <v>72</v>
      </c>
      <c r="E935" s="30" t="s">
        <v>201</v>
      </c>
      <c r="F935" s="30">
        <v>2</v>
      </c>
      <c r="G935" s="30" t="s">
        <v>144</v>
      </c>
      <c r="H935" s="30" t="s">
        <v>145</v>
      </c>
      <c r="I935" s="30">
        <f>(C935-VLOOKUP(G935,Riders!$A$2:$C$2000,2,FALSE))/365</f>
        <v>21.638356164383563</v>
      </c>
      <c r="J935" s="30">
        <v>16</v>
      </c>
      <c r="K935" s="30">
        <v>2</v>
      </c>
      <c r="L935" s="30">
        <v>11.494999999999999</v>
      </c>
      <c r="M935" s="59">
        <f>IF(OR(L935="",L935="REL"),"",3.6*200/L935)</f>
        <v>62.635928664636801</v>
      </c>
      <c r="N935" s="30"/>
      <c r="O935" s="30"/>
      <c r="P935" s="59" t="str">
        <f>IF(OR(O935="",O935="REL"),"",3.6*200/O935)</f>
        <v/>
      </c>
      <c r="Q935" s="30"/>
      <c r="R935" s="30"/>
      <c r="S935" s="59" t="str">
        <f>IF(OR(R935="",R935="REL"),"",3.6*200/R935)</f>
        <v/>
      </c>
    </row>
    <row r="936" spans="1:19" x14ac:dyDescent="0.3">
      <c r="A936" s="30" t="s">
        <v>159</v>
      </c>
      <c r="B936" s="30">
        <v>2019</v>
      </c>
      <c r="C936" s="132">
        <v>43806</v>
      </c>
      <c r="D936" s="30" t="s">
        <v>72</v>
      </c>
      <c r="E936" s="30" t="s">
        <v>201</v>
      </c>
      <c r="F936" s="30">
        <v>3</v>
      </c>
      <c r="G936" s="30" t="s">
        <v>26</v>
      </c>
      <c r="H936" s="30" t="s">
        <v>27</v>
      </c>
      <c r="I936" s="30">
        <f>(C936-VLOOKUP(G936,Riders!$A$2:$C$2000,2,FALSE))/365</f>
        <v>21.542465753424658</v>
      </c>
      <c r="J936" s="30">
        <v>5</v>
      </c>
      <c r="K936" s="30">
        <v>1</v>
      </c>
      <c r="L936" s="30">
        <v>11.244</v>
      </c>
      <c r="M936" s="59">
        <f>IF(OR(L936="",L936="REL"),"",3.6*200/L936)</f>
        <v>64.034151547492002</v>
      </c>
      <c r="N936" s="30"/>
      <c r="O936" s="30"/>
      <c r="P936" s="59" t="str">
        <f>IF(OR(O936="",O936="REL"),"",3.6*200/O936)</f>
        <v/>
      </c>
      <c r="Q936" s="30"/>
      <c r="R936" s="30"/>
      <c r="S936" s="59" t="str">
        <f>IF(OR(R936="",R936="REL"),"",3.6*200/R936)</f>
        <v/>
      </c>
    </row>
    <row r="937" spans="1:19" x14ac:dyDescent="0.3">
      <c r="A937" s="30" t="s">
        <v>159</v>
      </c>
      <c r="B937" s="30">
        <v>2019</v>
      </c>
      <c r="C937" s="132">
        <v>43806</v>
      </c>
      <c r="D937" s="30" t="s">
        <v>72</v>
      </c>
      <c r="E937" s="30" t="s">
        <v>201</v>
      </c>
      <c r="F937" s="30">
        <v>3</v>
      </c>
      <c r="G937" s="30" t="s">
        <v>161</v>
      </c>
      <c r="H937" s="30" t="s">
        <v>36</v>
      </c>
      <c r="I937" s="30">
        <f>(C937-VLOOKUP(G937,Riders!$A$2:$C$2000,2,FALSE))/365</f>
        <v>25.863013698630137</v>
      </c>
      <c r="J937" s="30">
        <v>14</v>
      </c>
      <c r="K937" s="30">
        <v>2</v>
      </c>
      <c r="L937" s="30">
        <v>11.26</v>
      </c>
      <c r="M937" s="59">
        <f>IF(OR(L937="",L937="REL"),"",3.6*200/L937)</f>
        <v>63.943161634103021</v>
      </c>
      <c r="N937" s="30"/>
      <c r="O937" s="30"/>
      <c r="P937" s="59" t="str">
        <f>IF(OR(O937="",O937="REL"),"",3.6*200/O937)</f>
        <v/>
      </c>
      <c r="Q937" s="30"/>
      <c r="R937" s="30"/>
      <c r="S937" s="59" t="str">
        <f>IF(OR(R937="",R937="REL"),"",3.6*200/R937)</f>
        <v/>
      </c>
    </row>
    <row r="938" spans="1:19" x14ac:dyDescent="0.3">
      <c r="A938" s="30" t="s">
        <v>159</v>
      </c>
      <c r="B938" s="30">
        <v>2019</v>
      </c>
      <c r="C938" s="132">
        <v>43806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30">
        <f>(C938-VLOOKUP(G938,Riders!$A$2:$C$2000,2,FALSE))/365</f>
        <v>26.852054794520548</v>
      </c>
      <c r="J938" s="30">
        <v>1</v>
      </c>
      <c r="K938" s="30">
        <v>1</v>
      </c>
      <c r="L938" s="30">
        <v>11.173</v>
      </c>
      <c r="M938" s="59">
        <f>IF(OR(L938="",L938="REL"),"",3.6*200/L938)</f>
        <v>64.441063277544075</v>
      </c>
      <c r="N938" s="30"/>
      <c r="O938" s="30"/>
      <c r="P938" s="59" t="str">
        <f>IF(OR(O938="",O938="REL"),"",3.6*200/O938)</f>
        <v/>
      </c>
      <c r="Q938" s="30"/>
      <c r="R938" s="30"/>
      <c r="S938" s="59" t="str">
        <f>IF(OR(R938="",R938="REL"),"",3.6*200/R938)</f>
        <v/>
      </c>
    </row>
    <row r="939" spans="1:19" x14ac:dyDescent="0.3">
      <c r="A939" s="30" t="s">
        <v>159</v>
      </c>
      <c r="B939" s="30">
        <v>2019</v>
      </c>
      <c r="C939" s="132">
        <v>43806</v>
      </c>
      <c r="D939" s="30" t="s">
        <v>72</v>
      </c>
      <c r="E939" s="30" t="s">
        <v>201</v>
      </c>
      <c r="F939" s="30">
        <v>4</v>
      </c>
      <c r="G939" s="30" t="s">
        <v>39</v>
      </c>
      <c r="H939" s="30" t="s">
        <v>40</v>
      </c>
      <c r="I939" s="30">
        <f>(C939-VLOOKUP(G939,Riders!$A$2:$C$2000,2,FALSE))/365</f>
        <v>25.323287671232876</v>
      </c>
      <c r="J939" s="30">
        <v>13</v>
      </c>
      <c r="K939" s="30">
        <v>2</v>
      </c>
      <c r="L939" s="30">
        <v>11.815</v>
      </c>
      <c r="M939" s="59">
        <f>IF(OR(L939="",L939="REL"),"",3.6*200/L939)</f>
        <v>60.939483707151929</v>
      </c>
      <c r="N939" s="30"/>
      <c r="O939" s="30"/>
      <c r="P939" s="59" t="str">
        <f>IF(OR(O939="",O939="REL"),"",3.6*200/O939)</f>
        <v/>
      </c>
      <c r="Q939" s="30"/>
      <c r="R939" s="30"/>
      <c r="S939" s="59" t="str">
        <f>IF(OR(R939="",R939="REL"),"",3.6*200/R939)</f>
        <v/>
      </c>
    </row>
    <row r="940" spans="1:19" x14ac:dyDescent="0.3">
      <c r="A940" s="30" t="s">
        <v>159</v>
      </c>
      <c r="B940" s="30">
        <v>2019</v>
      </c>
      <c r="C940" s="132">
        <v>43806</v>
      </c>
      <c r="D940" s="30" t="s">
        <v>72</v>
      </c>
      <c r="E940" s="30" t="s">
        <v>201</v>
      </c>
      <c r="F940" s="30">
        <v>5</v>
      </c>
      <c r="G940" s="30" t="s">
        <v>135</v>
      </c>
      <c r="H940" s="30" t="s">
        <v>29</v>
      </c>
      <c r="I940" s="30">
        <f>(C940-VLOOKUP(G940,Riders!$A$2:$C$2000,2,FALSE))/365</f>
        <v>30.079452054794519</v>
      </c>
      <c r="J940" s="30">
        <v>6</v>
      </c>
      <c r="K940" s="30">
        <v>1</v>
      </c>
      <c r="L940" s="30">
        <v>11.13</v>
      </c>
      <c r="M940" s="59">
        <f>IF(OR(L940="",L940="REL"),"",3.6*200/L940)</f>
        <v>64.690026954177895</v>
      </c>
      <c r="N940" s="30"/>
      <c r="O940" s="30"/>
      <c r="P940" s="59" t="str">
        <f>IF(OR(O940="",O940="REL"),"",3.6*200/O940)</f>
        <v/>
      </c>
      <c r="Q940" s="30"/>
      <c r="R940" s="30"/>
      <c r="S940" s="59" t="str">
        <f>IF(OR(R940="",R940="REL"),"",3.6*200/R940)</f>
        <v/>
      </c>
    </row>
    <row r="941" spans="1:19" x14ac:dyDescent="0.3">
      <c r="A941" s="30" t="s">
        <v>159</v>
      </c>
      <c r="B941" s="30">
        <v>2019</v>
      </c>
      <c r="C941" s="132">
        <v>43806</v>
      </c>
      <c r="D941" s="30" t="s">
        <v>72</v>
      </c>
      <c r="E941" s="30" t="s">
        <v>201</v>
      </c>
      <c r="F941" s="30">
        <v>5</v>
      </c>
      <c r="G941" s="30" t="s">
        <v>137</v>
      </c>
      <c r="H941" s="30" t="s">
        <v>29</v>
      </c>
      <c r="I941" s="30">
        <f>(C941-VLOOKUP(G941,Riders!$A$2:$C$2000,2,FALSE))/365</f>
        <v>22.553424657534247</v>
      </c>
      <c r="J941" s="30">
        <v>12</v>
      </c>
      <c r="K941" s="30">
        <v>2</v>
      </c>
      <c r="L941" s="30">
        <v>11.227</v>
      </c>
      <c r="M941" s="59">
        <f>IF(OR(L941="",L941="REL"),"",3.6*200/L941)</f>
        <v>64.131112496659838</v>
      </c>
      <c r="N941" s="30"/>
      <c r="O941" s="30"/>
      <c r="P941" s="59" t="str">
        <f>IF(OR(O941="",O941="REL"),"",3.6*200/O941)</f>
        <v/>
      </c>
      <c r="Q941" s="30"/>
      <c r="R941" s="30"/>
      <c r="S941" s="59" t="str">
        <f>IF(OR(R941="",R941="REL"),"",3.6*200/R941)</f>
        <v/>
      </c>
    </row>
    <row r="942" spans="1:19" x14ac:dyDescent="0.3">
      <c r="A942" s="30" t="s">
        <v>159</v>
      </c>
      <c r="B942" s="30">
        <v>2019</v>
      </c>
      <c r="C942" s="132">
        <v>43806</v>
      </c>
      <c r="D942" s="30" t="s">
        <v>72</v>
      </c>
      <c r="E942" s="30" t="s">
        <v>201</v>
      </c>
      <c r="F942" s="30">
        <v>6</v>
      </c>
      <c r="G942" s="30" t="s">
        <v>111</v>
      </c>
      <c r="H942" s="30" t="s">
        <v>160</v>
      </c>
      <c r="I942" s="30">
        <f>(C942-VLOOKUP(G942,Riders!$A$2:$C$2000,2,FALSE))/365</f>
        <v>25.13150684931507</v>
      </c>
      <c r="J942" s="30">
        <v>4</v>
      </c>
      <c r="K942" s="30">
        <v>1</v>
      </c>
      <c r="L942" s="30">
        <v>11.404</v>
      </c>
      <c r="M942" s="59">
        <f>IF(OR(L942="",L942="REL"),"",3.6*200/L942)</f>
        <v>63.135741844966681</v>
      </c>
      <c r="N942" s="30"/>
      <c r="O942" s="30"/>
      <c r="P942" s="59" t="str">
        <f>IF(OR(O942="",O942="REL"),"",3.6*200/O942)</f>
        <v/>
      </c>
      <c r="Q942" s="30"/>
      <c r="R942" s="30"/>
      <c r="S942" s="59" t="str">
        <f>IF(OR(R942="",R942="REL"),"",3.6*200/R942)</f>
        <v/>
      </c>
    </row>
    <row r="943" spans="1:19" x14ac:dyDescent="0.3">
      <c r="A943" s="30" t="s">
        <v>159</v>
      </c>
      <c r="B943" s="30">
        <v>2019</v>
      </c>
      <c r="C943" s="132">
        <v>43806</v>
      </c>
      <c r="D943" s="30" t="s">
        <v>72</v>
      </c>
      <c r="E943" s="30" t="s">
        <v>201</v>
      </c>
      <c r="F943" s="30">
        <v>6</v>
      </c>
      <c r="G943" s="30" t="s">
        <v>20</v>
      </c>
      <c r="H943" s="30" t="s">
        <v>21</v>
      </c>
      <c r="I943" s="30">
        <f>(C943-VLOOKUP(G943,Riders!$A$2:$C$2000,2,FALSE))/365</f>
        <v>24.336986301369862</v>
      </c>
      <c r="J943" s="30">
        <v>11</v>
      </c>
      <c r="K943" s="30">
        <v>2</v>
      </c>
      <c r="L943" s="30">
        <v>11.717000000000001</v>
      </c>
      <c r="M943" s="59">
        <f>IF(OR(L943="",L943="REL"),"",3.6*200/L943)</f>
        <v>61.449176410343945</v>
      </c>
      <c r="N943" s="30"/>
      <c r="O943" s="30"/>
      <c r="P943" s="59" t="str">
        <f>IF(OR(O943="",O943="REL"),"",3.6*200/O943)</f>
        <v/>
      </c>
      <c r="Q943" s="30"/>
      <c r="R943" s="30"/>
      <c r="S943" s="59" t="str">
        <f>IF(OR(R943="",R943="REL"),"",3.6*200/R943)</f>
        <v/>
      </c>
    </row>
    <row r="944" spans="1:19" x14ac:dyDescent="0.3">
      <c r="A944" s="30" t="s">
        <v>159</v>
      </c>
      <c r="B944" s="30">
        <v>2019</v>
      </c>
      <c r="C944" s="132">
        <v>43806</v>
      </c>
      <c r="D944" s="30" t="s">
        <v>72</v>
      </c>
      <c r="E944" s="30" t="s">
        <v>201</v>
      </c>
      <c r="F944" s="30">
        <v>7</v>
      </c>
      <c r="G944" s="30" t="s">
        <v>138</v>
      </c>
      <c r="H944" s="30" t="s">
        <v>44</v>
      </c>
      <c r="I944" s="30">
        <f>(C944-VLOOKUP(G944,Riders!$A$2:$C$2000,2,FALSE))/365</f>
        <v>24.227397260273971</v>
      </c>
      <c r="J944" s="30">
        <v>7</v>
      </c>
      <c r="K944" s="30">
        <v>1</v>
      </c>
      <c r="L944" s="30">
        <v>11.874000000000001</v>
      </c>
      <c r="M944" s="59">
        <f>IF(OR(L944="",L944="REL"),"",3.6*200/L944)</f>
        <v>60.636685194542693</v>
      </c>
      <c r="N944" s="30"/>
      <c r="O944" s="30"/>
      <c r="P944" s="59" t="str">
        <f>IF(OR(O944="",O944="REL"),"",3.6*200/O944)</f>
        <v/>
      </c>
      <c r="Q944" s="30"/>
      <c r="R944" s="30"/>
      <c r="S944" s="59" t="str">
        <f>IF(OR(R944="",R944="REL"),"",3.6*200/R944)</f>
        <v/>
      </c>
    </row>
    <row r="945" spans="1:19" x14ac:dyDescent="0.3">
      <c r="A945" s="30" t="s">
        <v>159</v>
      </c>
      <c r="B945" s="30">
        <v>2019</v>
      </c>
      <c r="C945" s="132">
        <v>43806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30">
        <f>(C945-VLOOKUP(G945,Riders!$A$2:$C$2000,2,FALSE))/365</f>
        <v>27.049315068493151</v>
      </c>
      <c r="J945" s="30">
        <v>10</v>
      </c>
      <c r="K945" s="30">
        <v>2</v>
      </c>
      <c r="L945" s="30">
        <v>13.609</v>
      </c>
      <c r="M945" s="59">
        <f>IF(OR(L945="",L945="REL"),"",3.6*200/L945)</f>
        <v>52.906165037842605</v>
      </c>
      <c r="N945" s="30"/>
      <c r="O945" s="30"/>
      <c r="P945" s="59" t="str">
        <f>IF(OR(O945="",O945="REL"),"",3.6*200/O945)</f>
        <v/>
      </c>
      <c r="Q945" s="30"/>
      <c r="R945" s="30"/>
      <c r="S945" s="59" t="str">
        <f>IF(OR(R945="",R945="REL"),"",3.6*200/R945)</f>
        <v/>
      </c>
    </row>
    <row r="946" spans="1:19" x14ac:dyDescent="0.3">
      <c r="A946" s="30" t="s">
        <v>159</v>
      </c>
      <c r="B946" s="30">
        <v>2019</v>
      </c>
      <c r="C946" s="132">
        <v>43806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30">
        <f>(C946-VLOOKUP(G946,Riders!$A$2:$C$2000,2,FALSE))/365</f>
        <v>23.641095890410959</v>
      </c>
      <c r="J946" s="30">
        <v>8</v>
      </c>
      <c r="K946" s="30">
        <v>1</v>
      </c>
      <c r="L946" s="30">
        <v>11.192</v>
      </c>
      <c r="M946" s="59">
        <f>IF(OR(L946="",L946="REL"),"",3.6*200/L946)</f>
        <v>64.331665475339534</v>
      </c>
      <c r="N946" s="30"/>
      <c r="O946" s="30"/>
      <c r="P946" s="59" t="str">
        <f>IF(OR(O946="",O946="REL"),"",3.6*200/O946)</f>
        <v/>
      </c>
      <c r="Q946" s="30"/>
      <c r="R946" s="30"/>
      <c r="S946" s="59" t="str">
        <f>IF(OR(R946="",R946="REL"),"",3.6*200/R946)</f>
        <v/>
      </c>
    </row>
    <row r="947" spans="1:19" x14ac:dyDescent="0.3">
      <c r="A947" s="30" t="s">
        <v>159</v>
      </c>
      <c r="B947" s="30">
        <v>2019</v>
      </c>
      <c r="C947" s="132">
        <v>43806</v>
      </c>
      <c r="D947" s="30" t="s">
        <v>72</v>
      </c>
      <c r="E947" s="30" t="s">
        <v>201</v>
      </c>
      <c r="F947" s="30">
        <v>8</v>
      </c>
      <c r="G947" s="30" t="s">
        <v>52</v>
      </c>
      <c r="H947" s="30" t="s">
        <v>53</v>
      </c>
      <c r="I947" s="30">
        <f>(C947-VLOOKUP(G947,Riders!$A$2:$C$2000,2,FALSE))/365</f>
        <v>22.742465753424657</v>
      </c>
      <c r="J947" s="30">
        <v>9</v>
      </c>
      <c r="K947" s="30">
        <v>2</v>
      </c>
      <c r="L947" s="30">
        <v>11.268000000000001</v>
      </c>
      <c r="M947" s="59">
        <f>IF(OR(L947="",L947="REL"),"",3.6*200/L947)</f>
        <v>63.897763578274756</v>
      </c>
      <c r="N947" s="30"/>
      <c r="O947" s="30"/>
      <c r="P947" s="59" t="str">
        <f>IF(OR(O947="",O947="REL"),"",3.6*200/O947)</f>
        <v/>
      </c>
      <c r="Q947" s="30"/>
      <c r="R947" s="30"/>
      <c r="S947" s="59" t="str">
        <f>IF(OR(R947="",R947="REL"),"",3.6*200/R947)</f>
        <v/>
      </c>
    </row>
    <row r="948" spans="1:19" x14ac:dyDescent="0.3">
      <c r="A948" s="30" t="s">
        <v>159</v>
      </c>
      <c r="B948" s="30">
        <v>2019</v>
      </c>
      <c r="C948" s="132">
        <v>43806</v>
      </c>
      <c r="D948" s="30" t="s">
        <v>72</v>
      </c>
      <c r="E948" s="30" t="s">
        <v>202</v>
      </c>
      <c r="F948" s="30">
        <v>1</v>
      </c>
      <c r="G948" s="30" t="s">
        <v>132</v>
      </c>
      <c r="H948" s="30" t="s">
        <v>36</v>
      </c>
      <c r="I948" s="30">
        <f>(C948-VLOOKUP(G948,Riders!$A$2:$C$2000,2,FALSE))/365</f>
        <v>29.043835616438358</v>
      </c>
      <c r="J948" s="30">
        <v>3</v>
      </c>
      <c r="K948" s="30">
        <v>1</v>
      </c>
      <c r="L948" s="30">
        <v>11.061999999999999</v>
      </c>
      <c r="M948" s="59">
        <f>IF(OR(L948="",L948="REL"),"",3.6*200/L948)</f>
        <v>65.087687579099622</v>
      </c>
      <c r="N948" s="30">
        <v>1</v>
      </c>
      <c r="O948" s="30">
        <v>11.356</v>
      </c>
      <c r="P948" s="59">
        <f>IF(OR(O948="",O948="REL"),"",3.6*200/O948)</f>
        <v>63.40260655160268</v>
      </c>
      <c r="Q948" s="30"/>
      <c r="R948" s="30"/>
      <c r="S948" s="59" t="str">
        <f>IF(OR(R948="",R948="REL"),"",3.6*200/R948)</f>
        <v/>
      </c>
    </row>
    <row r="949" spans="1:19" x14ac:dyDescent="0.3">
      <c r="A949" s="30" t="s">
        <v>159</v>
      </c>
      <c r="B949" s="30">
        <v>2019</v>
      </c>
      <c r="C949" s="132">
        <v>43806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30">
        <f>(C949-VLOOKUP(G949,Riders!$A$2:$C$2000,2,FALSE))/365</f>
        <v>23.641095890410959</v>
      </c>
      <c r="J949" s="30">
        <v>8</v>
      </c>
      <c r="K949" s="30">
        <v>2</v>
      </c>
      <c r="L949" s="30">
        <v>12.639999999999999</v>
      </c>
      <c r="M949" s="59">
        <f>IF(OR(L949="",L949="REL"),"",3.6*200/L949)</f>
        <v>56.962025316455701</v>
      </c>
      <c r="N949" s="30">
        <v>2</v>
      </c>
      <c r="O949" s="30">
        <v>11.375</v>
      </c>
      <c r="P949" s="59">
        <f>IF(OR(O949="",O949="REL"),"",3.6*200/O949)</f>
        <v>63.296703296703299</v>
      </c>
      <c r="Q949" s="30"/>
      <c r="R949" s="30"/>
      <c r="S949" s="59" t="str">
        <f>IF(OR(R949="",R949="REL"),"",3.6*200/R949)</f>
        <v/>
      </c>
    </row>
    <row r="950" spans="1:19" x14ac:dyDescent="0.3">
      <c r="A950" s="30" t="s">
        <v>159</v>
      </c>
      <c r="B950" s="30">
        <v>2019</v>
      </c>
      <c r="C950" s="132">
        <v>43806</v>
      </c>
      <c r="D950" s="30" t="s">
        <v>72</v>
      </c>
      <c r="E950" s="30" t="s">
        <v>202</v>
      </c>
      <c r="F950" s="30">
        <v>2</v>
      </c>
      <c r="G950" s="30" t="s">
        <v>33</v>
      </c>
      <c r="H950" s="30" t="s">
        <v>143</v>
      </c>
      <c r="I950" s="30">
        <f>(C950-VLOOKUP(G950,Riders!$A$2:$C$2000,2,FALSE))/365</f>
        <v>26.046575342465754</v>
      </c>
      <c r="J950" s="30">
        <v>2</v>
      </c>
      <c r="K950" s="30">
        <v>2</v>
      </c>
      <c r="L950" s="30">
        <v>11.407</v>
      </c>
      <c r="M950" s="59">
        <f>IF(OR(L950="",L950="REL"),"",3.6*200/L950)</f>
        <v>63.11913737178925</v>
      </c>
      <c r="N950" s="30">
        <v>1</v>
      </c>
      <c r="O950" s="30">
        <v>11.185</v>
      </c>
      <c r="P950" s="59">
        <f>IF(OR(O950="",O950="REL"),"",3.6*200/O950)</f>
        <v>64.371926687527932</v>
      </c>
      <c r="Q950" s="30">
        <v>1</v>
      </c>
      <c r="R950" s="30">
        <v>11.576000000000001</v>
      </c>
      <c r="S950" s="59">
        <f>IF(OR(R950="",R950="REL"),"",3.6*200/R950)</f>
        <v>62.197650310988251</v>
      </c>
    </row>
    <row r="951" spans="1:19" x14ac:dyDescent="0.3">
      <c r="A951" s="30" t="s">
        <v>159</v>
      </c>
      <c r="B951" s="30">
        <v>2019</v>
      </c>
      <c r="C951" s="132">
        <v>43806</v>
      </c>
      <c r="D951" s="30" t="s">
        <v>72</v>
      </c>
      <c r="E951" s="30" t="s">
        <v>202</v>
      </c>
      <c r="F951" s="30">
        <v>2</v>
      </c>
      <c r="G951" s="30" t="s">
        <v>138</v>
      </c>
      <c r="H951" s="30" t="s">
        <v>44</v>
      </c>
      <c r="I951" s="30">
        <f>(C951-VLOOKUP(G951,Riders!$A$2:$C$2000,2,FALSE))/365</f>
        <v>24.227397260273971</v>
      </c>
      <c r="J951" s="30">
        <v>7</v>
      </c>
      <c r="K951" s="30">
        <v>1</v>
      </c>
      <c r="L951" s="30">
        <v>11.356</v>
      </c>
      <c r="M951" s="59">
        <f>IF(OR(L951="",L951="REL"),"",3.6*200/L951)</f>
        <v>63.40260655160268</v>
      </c>
      <c r="N951" s="30">
        <v>2</v>
      </c>
      <c r="O951" s="30">
        <v>11.347000000000001</v>
      </c>
      <c r="P951" s="59">
        <f>IF(OR(O951="",O951="REL"),"",3.6*200/O951)</f>
        <v>63.452895038336116</v>
      </c>
      <c r="Q951" s="30">
        <v>2</v>
      </c>
      <c r="R951" s="30">
        <v>12.188000000000001</v>
      </c>
      <c r="S951" s="59">
        <f>IF(OR(R951="",R951="REL"),"",3.6*200/R951)</f>
        <v>59.074499507712503</v>
      </c>
    </row>
    <row r="952" spans="1:19" x14ac:dyDescent="0.3">
      <c r="A952" s="30" t="s">
        <v>159</v>
      </c>
      <c r="B952" s="30">
        <v>2019</v>
      </c>
      <c r="C952" s="132">
        <v>43806</v>
      </c>
      <c r="D952" s="30" t="s">
        <v>72</v>
      </c>
      <c r="E952" s="30" t="s">
        <v>202</v>
      </c>
      <c r="F952" s="30">
        <v>3</v>
      </c>
      <c r="G952" s="30" t="s">
        <v>111</v>
      </c>
      <c r="H952" s="30" t="s">
        <v>160</v>
      </c>
      <c r="I952" s="30">
        <f>(C952-VLOOKUP(G952,Riders!$A$2:$C$2000,2,FALSE))/365</f>
        <v>25.13150684931507</v>
      </c>
      <c r="J952" s="30">
        <v>4</v>
      </c>
      <c r="K952" s="30">
        <v>2</v>
      </c>
      <c r="L952" s="30">
        <v>11.276</v>
      </c>
      <c r="M952" s="59">
        <f>IF(OR(L952="",L952="REL"),"",3.6*200/L952)</f>
        <v>63.852429939694929</v>
      </c>
      <c r="N952" s="30">
        <v>1</v>
      </c>
      <c r="O952" s="30">
        <v>11.186999999999999</v>
      </c>
      <c r="P952" s="59">
        <f>IF(OR(O952="",O952="REL"),"",3.6*200/O952)</f>
        <v>64.360418342719228</v>
      </c>
      <c r="Q952" s="30">
        <v>1</v>
      </c>
      <c r="R952" s="30">
        <v>11.436999999999999</v>
      </c>
      <c r="S952" s="59">
        <f>IF(OR(R952="",R952="REL"),"",3.6*200/R952)</f>
        <v>62.953571740841134</v>
      </c>
    </row>
    <row r="953" spans="1:19" x14ac:dyDescent="0.3">
      <c r="A953" s="30" t="s">
        <v>159</v>
      </c>
      <c r="B953" s="30">
        <v>2019</v>
      </c>
      <c r="C953" s="132">
        <v>43806</v>
      </c>
      <c r="D953" s="30" t="s">
        <v>72</v>
      </c>
      <c r="E953" s="30" t="s">
        <v>202</v>
      </c>
      <c r="F953" s="30">
        <v>3</v>
      </c>
      <c r="G953" s="30" t="s">
        <v>26</v>
      </c>
      <c r="H953" s="30" t="s">
        <v>27</v>
      </c>
      <c r="I953" s="30">
        <f>(C953-VLOOKUP(G953,Riders!$A$2:$C$2000,2,FALSE))/365</f>
        <v>21.542465753424658</v>
      </c>
      <c r="J953" s="30">
        <v>5</v>
      </c>
      <c r="K953" s="30">
        <v>1</v>
      </c>
      <c r="L953" s="30">
        <v>11.17</v>
      </c>
      <c r="M953" s="59">
        <f>IF(OR(L953="",L953="REL"),"",3.6*200/L953)</f>
        <v>64.458370635631155</v>
      </c>
      <c r="N953" s="30">
        <v>2</v>
      </c>
      <c r="O953" s="30">
        <v>11.695</v>
      </c>
      <c r="P953" s="59">
        <f>IF(OR(O953="",O953="REL"),"",3.6*200/O953)</f>
        <v>61.564771269773409</v>
      </c>
      <c r="Q953" s="30">
        <v>2</v>
      </c>
      <c r="R953" s="30">
        <v>11.481</v>
      </c>
      <c r="S953" s="59">
        <f>IF(OR(R953="",R953="REL"),"",3.6*200/R953)</f>
        <v>62.712307290305723</v>
      </c>
    </row>
    <row r="954" spans="1:19" x14ac:dyDescent="0.3">
      <c r="A954" s="30" t="s">
        <v>159</v>
      </c>
      <c r="B954" s="30">
        <v>2019</v>
      </c>
      <c r="C954" s="132">
        <v>43806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30">
        <f>(C954-VLOOKUP(G954,Riders!$A$2:$C$2000,2,FALSE))/365</f>
        <v>26.852054794520548</v>
      </c>
      <c r="J954" s="30">
        <v>1</v>
      </c>
      <c r="K954" s="30">
        <v>1</v>
      </c>
      <c r="L954" s="30">
        <v>10.898999999999999</v>
      </c>
      <c r="M954" s="59">
        <f>IF(OR(L954="",L954="REL"),"",3.6*200/L954)</f>
        <v>66.061106523534278</v>
      </c>
      <c r="N954" s="30">
        <v>1</v>
      </c>
      <c r="O954" s="30">
        <v>11.173</v>
      </c>
      <c r="P954" s="59">
        <f>IF(OR(O954="",O954="REL"),"",3.6*200/O954)</f>
        <v>64.441063277544075</v>
      </c>
      <c r="Q954" s="30"/>
      <c r="R954" s="30"/>
      <c r="S954" s="59" t="str">
        <f>IF(OR(R954="",R954="REL"),"",3.6*200/R954)</f>
        <v/>
      </c>
    </row>
    <row r="955" spans="1:19" x14ac:dyDescent="0.3">
      <c r="A955" s="30" t="s">
        <v>159</v>
      </c>
      <c r="B955" s="30">
        <v>2019</v>
      </c>
      <c r="C955" s="132">
        <v>43806</v>
      </c>
      <c r="D955" s="30" t="s">
        <v>72</v>
      </c>
      <c r="E955" s="30" t="s">
        <v>202</v>
      </c>
      <c r="F955" s="30">
        <v>4</v>
      </c>
      <c r="G955" s="30" t="s">
        <v>135</v>
      </c>
      <c r="H955" s="30" t="s">
        <v>29</v>
      </c>
      <c r="I955" s="30">
        <f>(C955-VLOOKUP(G955,Riders!$A$2:$C$2000,2,FALSE))/365</f>
        <v>30.079452054794519</v>
      </c>
      <c r="J955" s="30">
        <v>6</v>
      </c>
      <c r="K955" s="30">
        <v>2</v>
      </c>
      <c r="L955" s="30">
        <v>11.976999999999999</v>
      </c>
      <c r="M955" s="59">
        <f>IF(OR(L955="",L955="REL"),"",3.6*200/L955)</f>
        <v>60.115220839943234</v>
      </c>
      <c r="N955" s="30">
        <v>2</v>
      </c>
      <c r="O955" s="30">
        <v>11.252000000000001</v>
      </c>
      <c r="P955" s="59">
        <f>IF(OR(O955="",O955="REL"),"",3.6*200/O955)</f>
        <v>63.988624244578737</v>
      </c>
      <c r="Q955" s="30"/>
      <c r="R955" s="30"/>
      <c r="S955" s="59" t="str">
        <f>IF(OR(R955="",R955="REL"),"",3.6*200/R955)</f>
        <v/>
      </c>
    </row>
    <row r="956" spans="1:19" x14ac:dyDescent="0.3">
      <c r="A956" s="30" t="s">
        <v>159</v>
      </c>
      <c r="B956" s="30">
        <v>2019</v>
      </c>
      <c r="C956" s="132">
        <v>43806</v>
      </c>
      <c r="D956" s="30" t="s">
        <v>72</v>
      </c>
      <c r="E956" s="30" t="s">
        <v>203</v>
      </c>
      <c r="F956" s="30">
        <v>1</v>
      </c>
      <c r="G956" s="30" t="s">
        <v>109</v>
      </c>
      <c r="H956" s="30" t="s">
        <v>118</v>
      </c>
      <c r="I956" s="30">
        <f>(C956-VLOOKUP(G956,Riders!$A$2:$C$2000,2,FALSE))/365</f>
        <v>26.852054794520548</v>
      </c>
      <c r="J956" s="30">
        <v>1</v>
      </c>
      <c r="K956" s="30">
        <v>1</v>
      </c>
      <c r="L956" s="30">
        <v>11.321999999999999</v>
      </c>
      <c r="M956" s="59">
        <f>IF(OR(L956="",L956="REL"),"",3.6*200/L956)</f>
        <v>63.593004769475364</v>
      </c>
      <c r="N956" s="30">
        <v>1</v>
      </c>
      <c r="O956" s="30">
        <v>11.226000000000001</v>
      </c>
      <c r="P956" s="59">
        <f>IF(OR(O956="",O956="REL"),"",3.6*200/O956)</f>
        <v>64.136825227151249</v>
      </c>
      <c r="Q956" s="30"/>
      <c r="R956" s="30"/>
      <c r="S956" s="59" t="str">
        <f>IF(OR(R956="",R956="REL"),"",3.6*200/R956)</f>
        <v/>
      </c>
    </row>
    <row r="957" spans="1:19" x14ac:dyDescent="0.3">
      <c r="A957" s="47" t="s">
        <v>159</v>
      </c>
      <c r="B957" s="47">
        <v>2019</v>
      </c>
      <c r="C957" s="49">
        <v>43806</v>
      </c>
      <c r="D957" s="47" t="s">
        <v>72</v>
      </c>
      <c r="E957" s="47" t="s">
        <v>203</v>
      </c>
      <c r="F957" s="47">
        <v>1</v>
      </c>
      <c r="G957" s="47" t="s">
        <v>132</v>
      </c>
      <c r="H957" s="47" t="s">
        <v>36</v>
      </c>
      <c r="I957" s="47">
        <f>(C957-VLOOKUP(G957,Riders!$A$2:$C$2000,2,FALSE))/365</f>
        <v>29.043835616438358</v>
      </c>
      <c r="J957" s="47">
        <v>3</v>
      </c>
      <c r="K957" s="47">
        <v>2</v>
      </c>
      <c r="L957" s="47">
        <v>11.468</v>
      </c>
      <c r="M957" s="59">
        <f>IF(OR(L957="",L957="REL"),"",3.6*200/L957)</f>
        <v>62.783397279386115</v>
      </c>
      <c r="N957" s="47">
        <v>2</v>
      </c>
      <c r="O957" s="47">
        <v>11.387</v>
      </c>
      <c r="P957" s="59">
        <f>IF(OR(O957="",O957="REL"),"",3.6*200/O957)</f>
        <v>63.229999121805562</v>
      </c>
      <c r="Q957" s="47"/>
      <c r="R957" s="47"/>
      <c r="S957" s="59" t="str">
        <f>IF(OR(R957="",R957="REL"),"",3.6*200/R957)</f>
        <v/>
      </c>
    </row>
    <row r="958" spans="1:19" x14ac:dyDescent="0.3">
      <c r="A958" s="47" t="s">
        <v>159</v>
      </c>
      <c r="B958" s="47">
        <v>2019</v>
      </c>
      <c r="C958" s="49">
        <v>43806</v>
      </c>
      <c r="D958" s="47" t="s">
        <v>72</v>
      </c>
      <c r="E958" s="47" t="s">
        <v>203</v>
      </c>
      <c r="F958" s="47">
        <v>2</v>
      </c>
      <c r="G958" s="47" t="s">
        <v>33</v>
      </c>
      <c r="H958" s="47" t="s">
        <v>143</v>
      </c>
      <c r="I958" s="47">
        <f>(C958-VLOOKUP(G958,Riders!$A$2:$C$2000,2,FALSE))/365</f>
        <v>26.046575342465754</v>
      </c>
      <c r="J958" s="47">
        <v>2</v>
      </c>
      <c r="K958" s="47">
        <v>2</v>
      </c>
      <c r="L958" s="47">
        <v>11.475999999999999</v>
      </c>
      <c r="M958" s="59">
        <f>IF(OR(L958="",L958="REL"),"",3.6*200/L958)</f>
        <v>62.739630533286864</v>
      </c>
      <c r="N958" s="47">
        <v>1</v>
      </c>
      <c r="O958" s="47">
        <v>11.303000000000001</v>
      </c>
      <c r="P958" s="59">
        <f>IF(OR(O958="",O958="REL"),"",3.6*200/O958)</f>
        <v>63.699902680704234</v>
      </c>
      <c r="Q958" s="47">
        <v>1</v>
      </c>
      <c r="R958" s="47">
        <v>11.51</v>
      </c>
      <c r="S958" s="59">
        <f>IF(OR(R958="",R958="REL"),"",3.6*200/R958)</f>
        <v>62.554300608166812</v>
      </c>
    </row>
    <row r="959" spans="1:19" x14ac:dyDescent="0.3">
      <c r="A959" s="30" t="s">
        <v>159</v>
      </c>
      <c r="B959" s="30">
        <v>2019</v>
      </c>
      <c r="C959" s="132">
        <v>43806</v>
      </c>
      <c r="D959" s="30" t="s">
        <v>72</v>
      </c>
      <c r="E959" s="30" t="s">
        <v>203</v>
      </c>
      <c r="F959" s="30">
        <v>2</v>
      </c>
      <c r="G959" s="30" t="s">
        <v>111</v>
      </c>
      <c r="H959" s="30" t="s">
        <v>160</v>
      </c>
      <c r="I959" s="30">
        <f>(C959-VLOOKUP(G959,Riders!$A$2:$C$2000,2,FALSE))/365</f>
        <v>25.13150684931507</v>
      </c>
      <c r="J959" s="30">
        <v>4</v>
      </c>
      <c r="K959" s="30">
        <v>1</v>
      </c>
      <c r="L959" s="30">
        <v>11.433</v>
      </c>
      <c r="M959" s="59">
        <f>IF(OR(L959="",L959="REL"),"",3.6*200/L959)</f>
        <v>62.97559695617948</v>
      </c>
      <c r="N959" s="30">
        <v>2</v>
      </c>
      <c r="O959" s="30">
        <v>11.32</v>
      </c>
      <c r="P959" s="59">
        <f>IF(OR(O959="",O959="REL"),"",3.6*200/O959)</f>
        <v>63.60424028268551</v>
      </c>
      <c r="Q959" s="30">
        <v>2</v>
      </c>
      <c r="R959" s="30">
        <v>11.526999999999999</v>
      </c>
      <c r="S959" s="59">
        <f>IF(OR(R959="",R959="REL"),"",3.6*200/R959)</f>
        <v>62.462045631994449</v>
      </c>
    </row>
    <row r="960" spans="1:19" x14ac:dyDescent="0.3">
      <c r="A960" s="47" t="s">
        <v>159</v>
      </c>
      <c r="B960" s="47">
        <v>2019</v>
      </c>
      <c r="C960" s="49">
        <v>43806</v>
      </c>
      <c r="D960" s="47" t="s">
        <v>72</v>
      </c>
      <c r="E960" s="47" t="s">
        <v>204</v>
      </c>
      <c r="F960" s="47" t="s">
        <v>205</v>
      </c>
      <c r="G960" s="47" t="s">
        <v>109</v>
      </c>
      <c r="H960" s="47" t="s">
        <v>118</v>
      </c>
      <c r="I960" s="47">
        <f>(C960-VLOOKUP(G960,Riders!$A$2:$C$2000,2,FALSE))/365</f>
        <v>26.852054794520548</v>
      </c>
      <c r="J960" s="47">
        <v>1</v>
      </c>
      <c r="K960" s="47">
        <v>2</v>
      </c>
      <c r="L960" s="47">
        <v>11.304</v>
      </c>
      <c r="M960" s="59">
        <f>IF(OR(L960="",L960="REL"),"",3.6*200/L960)</f>
        <v>63.694267515923563</v>
      </c>
      <c r="N960" s="47">
        <v>1</v>
      </c>
      <c r="O960" s="47">
        <v>11.196999999999999</v>
      </c>
      <c r="P960" s="59">
        <f>IF(OR(O960="",O960="REL"),"",3.6*200/O960)</f>
        <v>64.302938287041172</v>
      </c>
      <c r="Q960" s="47">
        <v>1</v>
      </c>
      <c r="R960" s="47">
        <v>11.329000000000001</v>
      </c>
      <c r="S960" s="59">
        <f>IF(OR(R960="",R960="REL"),"",3.6*200/R960)</f>
        <v>63.553711713302143</v>
      </c>
    </row>
    <row r="961" spans="1:19" x14ac:dyDescent="0.3">
      <c r="A961" s="47" t="s">
        <v>159</v>
      </c>
      <c r="B961" s="47">
        <v>2019</v>
      </c>
      <c r="C961" s="49">
        <v>43806</v>
      </c>
      <c r="D961" s="47" t="s">
        <v>72</v>
      </c>
      <c r="E961" s="47" t="s">
        <v>204</v>
      </c>
      <c r="F961" s="47" t="s">
        <v>205</v>
      </c>
      <c r="G961" s="47" t="s">
        <v>33</v>
      </c>
      <c r="H961" s="47" t="s">
        <v>143</v>
      </c>
      <c r="I961" s="47">
        <f>(C961-VLOOKUP(G961,Riders!$A$2:$C$2000,2,FALSE))/365</f>
        <v>26.046575342465754</v>
      </c>
      <c r="J961" s="47">
        <v>2</v>
      </c>
      <c r="K961" s="47">
        <v>1</v>
      </c>
      <c r="L961" s="47">
        <v>11.297000000000001</v>
      </c>
      <c r="M961" s="59">
        <f>IF(OR(L961="",L961="REL"),"",3.6*200/L961)</f>
        <v>63.733734619810569</v>
      </c>
      <c r="N961" s="47">
        <v>2</v>
      </c>
      <c r="O961" s="47">
        <v>11.962</v>
      </c>
      <c r="P961" s="59">
        <f>IF(OR(O961="",O961="REL"),"",3.6*200/O961)</f>
        <v>60.190603577996988</v>
      </c>
      <c r="Q961" s="47">
        <v>2</v>
      </c>
      <c r="R961" s="47">
        <v>11.348000000000001</v>
      </c>
      <c r="S961" s="59">
        <f>IF(OR(R961="",R961="REL"),"",3.6*200/R961)</f>
        <v>63.447303489601687</v>
      </c>
    </row>
    <row r="962" spans="1:19" x14ac:dyDescent="0.3">
      <c r="A962" s="30" t="s">
        <v>159</v>
      </c>
      <c r="B962" s="30">
        <v>2019</v>
      </c>
      <c r="C962" s="132">
        <v>43806</v>
      </c>
      <c r="D962" s="30" t="s">
        <v>72</v>
      </c>
      <c r="E962" s="30" t="s">
        <v>204</v>
      </c>
      <c r="F962" s="30" t="s">
        <v>206</v>
      </c>
      <c r="G962" s="30" t="s">
        <v>132</v>
      </c>
      <c r="H962" s="30" t="s">
        <v>36</v>
      </c>
      <c r="I962" s="30">
        <f>(C962-VLOOKUP(G962,Riders!$A$2:$C$2000,2,FALSE))/365</f>
        <v>29.043835616438358</v>
      </c>
      <c r="J962" s="30">
        <v>3</v>
      </c>
      <c r="K962" s="30">
        <v>1</v>
      </c>
      <c r="L962" s="30">
        <v>11.393000000000001</v>
      </c>
      <c r="M962" s="59">
        <f>IF(OR(L962="",L962="REL"),"",3.6*200/L962)</f>
        <v>63.196699727903095</v>
      </c>
      <c r="N962" s="30">
        <v>1</v>
      </c>
      <c r="O962" s="30">
        <v>11.374000000000001</v>
      </c>
      <c r="P962" s="59">
        <f>IF(OR(O962="",O962="REL"),"",3.6*200/O962)</f>
        <v>63.302268331281866</v>
      </c>
      <c r="Q962" s="30"/>
      <c r="R962" s="30"/>
      <c r="S962" s="59" t="str">
        <f>IF(OR(R962="",R962="REL"),"",3.6*200/R962)</f>
        <v/>
      </c>
    </row>
    <row r="963" spans="1:19" x14ac:dyDescent="0.3">
      <c r="A963" s="47" t="s">
        <v>159</v>
      </c>
      <c r="B963" s="47">
        <v>2019</v>
      </c>
      <c r="C963" s="49">
        <v>43806</v>
      </c>
      <c r="D963" s="47" t="s">
        <v>72</v>
      </c>
      <c r="E963" s="47" t="s">
        <v>204</v>
      </c>
      <c r="F963" s="47" t="s">
        <v>206</v>
      </c>
      <c r="G963" s="47" t="s">
        <v>111</v>
      </c>
      <c r="H963" s="47" t="s">
        <v>160</v>
      </c>
      <c r="I963" s="47">
        <f>(C963-VLOOKUP(G963,Riders!$A$2:$C$2000,2,FALSE))/365</f>
        <v>25.13150684931507</v>
      </c>
      <c r="J963" s="47">
        <v>4</v>
      </c>
      <c r="K963" s="47">
        <v>2</v>
      </c>
      <c r="L963" s="47">
        <v>11.438000000000001</v>
      </c>
      <c r="M963" s="59">
        <f>IF(OR(L963="",L963="REL"),"",3.6*200/L963)</f>
        <v>62.948067844028671</v>
      </c>
      <c r="N963" s="47">
        <v>2</v>
      </c>
      <c r="O963" s="47">
        <v>11.428000000000001</v>
      </c>
      <c r="P963" s="59">
        <f>IF(OR(O963="",O963="REL"),"",3.6*200/O963)</f>
        <v>63.003150157507868</v>
      </c>
      <c r="Q963" s="47"/>
      <c r="R963" s="47"/>
      <c r="S963" s="59" t="str">
        <f>IF(OR(R963="",R963="REL"),"",3.6*200/R963)</f>
        <v/>
      </c>
    </row>
    <row r="964" spans="1:19" x14ac:dyDescent="0.3">
      <c r="A964" s="47" t="s">
        <v>127</v>
      </c>
      <c r="B964" s="47">
        <v>2019</v>
      </c>
      <c r="C964" s="49">
        <v>43799</v>
      </c>
      <c r="D964" s="47" t="s">
        <v>72</v>
      </c>
      <c r="E964" s="47" t="s">
        <v>200</v>
      </c>
      <c r="F964" s="47">
        <v>1</v>
      </c>
      <c r="G964" s="47" t="s">
        <v>30</v>
      </c>
      <c r="H964" s="47" t="s">
        <v>31</v>
      </c>
      <c r="I964" s="47">
        <f>(C964-VLOOKUP(G964,Riders!$A$2:$C$2000,2,FALSE))/365</f>
        <v>23.621917808219177</v>
      </c>
      <c r="J964" s="47">
        <v>4</v>
      </c>
      <c r="K964" s="47">
        <v>1</v>
      </c>
      <c r="L964" s="47">
        <v>12.308</v>
      </c>
      <c r="M964" s="59">
        <f>IF(OR(L964="",L964="REL"),"",3.6*200/L964)</f>
        <v>58.498537536561585</v>
      </c>
      <c r="N964" s="47"/>
      <c r="O964" s="47"/>
      <c r="P964" s="59" t="str">
        <f>IF(OR(O964="",O964="REL"),"",3.6*200/O964)</f>
        <v/>
      </c>
      <c r="Q964" s="47"/>
      <c r="R964" s="47"/>
      <c r="S964" s="59" t="str">
        <f>IF(OR(R964="",R964="REL"),"",3.6*200/R964)</f>
        <v/>
      </c>
    </row>
    <row r="965" spans="1:19" x14ac:dyDescent="0.3">
      <c r="A965" s="30" t="s">
        <v>127</v>
      </c>
      <c r="B965" s="30">
        <v>2019</v>
      </c>
      <c r="C965" s="132">
        <v>43799</v>
      </c>
      <c r="D965" s="30" t="s">
        <v>72</v>
      </c>
      <c r="E965" s="30" t="s">
        <v>200</v>
      </c>
      <c r="F965" s="30">
        <v>1</v>
      </c>
      <c r="G965" s="30" t="s">
        <v>75</v>
      </c>
      <c r="H965" s="30" t="s">
        <v>152</v>
      </c>
      <c r="I965" s="30">
        <f>(C965-VLOOKUP(G965,Riders!$A$2:$C$2000,2,FALSE))/365</f>
        <v>20.726027397260275</v>
      </c>
      <c r="J965" s="30">
        <v>28</v>
      </c>
      <c r="K965" s="30">
        <v>2</v>
      </c>
      <c r="L965" s="30">
        <v>12.343999999999999</v>
      </c>
      <c r="M965" s="59">
        <f>IF(OR(L965="",L965="REL"),"",3.6*200/L965)</f>
        <v>58.327932598833442</v>
      </c>
      <c r="N965" s="30"/>
      <c r="O965" s="30"/>
      <c r="P965" s="59" t="str">
        <f>IF(OR(O965="",O965="REL"),"",3.6*200/O965)</f>
        <v/>
      </c>
      <c r="Q965" s="30"/>
      <c r="R965" s="30"/>
      <c r="S965" s="59" t="str">
        <f>IF(OR(R965="",R965="REL"),"",3.6*200/R965)</f>
        <v/>
      </c>
    </row>
    <row r="966" spans="1:19" x14ac:dyDescent="0.3">
      <c r="A966" s="47" t="s">
        <v>127</v>
      </c>
      <c r="B966" s="47">
        <v>2019</v>
      </c>
      <c r="C966" s="49">
        <v>43799</v>
      </c>
      <c r="D966" s="47" t="s">
        <v>72</v>
      </c>
      <c r="E966" s="47" t="s">
        <v>200</v>
      </c>
      <c r="F966" s="47">
        <v>2</v>
      </c>
      <c r="G966" s="47" t="s">
        <v>98</v>
      </c>
      <c r="H966" s="47" t="s">
        <v>67</v>
      </c>
      <c r="I966" s="47">
        <f>(C966-VLOOKUP(G966,Riders!$A$2:$C$2000,2,FALSE))/365</f>
        <v>28.334246575342465</v>
      </c>
      <c r="J966" s="47">
        <v>10</v>
      </c>
      <c r="K966" s="47">
        <v>1</v>
      </c>
      <c r="L966" s="47">
        <v>11.651999999999999</v>
      </c>
      <c r="M966" s="59">
        <f>IF(OR(L966="",L966="REL"),"",3.6*200/L966)</f>
        <v>61.791967044284249</v>
      </c>
      <c r="N966" s="47"/>
      <c r="O966" s="47"/>
      <c r="P966" s="59" t="str">
        <f>IF(OR(O966="",O966="REL"),"",3.6*200/O966)</f>
        <v/>
      </c>
      <c r="Q966" s="47"/>
      <c r="R966" s="47"/>
      <c r="S966" s="59" t="str">
        <f>IF(OR(R966="",R966="REL"),"",3.6*200/R966)</f>
        <v/>
      </c>
    </row>
    <row r="967" spans="1:19" x14ac:dyDescent="0.3">
      <c r="A967" s="47" t="s">
        <v>127</v>
      </c>
      <c r="B967" s="47">
        <v>2019</v>
      </c>
      <c r="C967" s="49">
        <v>43799</v>
      </c>
      <c r="D967" s="47" t="s">
        <v>72</v>
      </c>
      <c r="E967" s="47" t="s">
        <v>200</v>
      </c>
      <c r="F967" s="47">
        <v>2</v>
      </c>
      <c r="G967" s="47" t="s">
        <v>95</v>
      </c>
      <c r="H967" s="47" t="s">
        <v>19</v>
      </c>
      <c r="I967" s="47">
        <f>(C967-VLOOKUP(G967,Riders!$A$2:$C$2000,2,FALSE))/365</f>
        <v>20.235616438356164</v>
      </c>
      <c r="J967" s="47">
        <v>27</v>
      </c>
      <c r="K967" s="47">
        <v>2</v>
      </c>
      <c r="L967" s="47">
        <v>11.87</v>
      </c>
      <c r="M967" s="59">
        <f>IF(OR(L967="",L967="REL"),"",3.6*200/L967)</f>
        <v>60.65711878685763</v>
      </c>
      <c r="N967" s="47"/>
      <c r="O967" s="47"/>
      <c r="P967" s="59" t="str">
        <f>IF(OR(O967="",O967="REL"),"",3.6*200/O967)</f>
        <v/>
      </c>
      <c r="Q967" s="47"/>
      <c r="R967" s="47"/>
      <c r="S967" s="59" t="str">
        <f>IF(OR(R967="",R967="REL"),"",3.6*200/R967)</f>
        <v/>
      </c>
    </row>
    <row r="968" spans="1:19" x14ac:dyDescent="0.3">
      <c r="A968" s="30" t="s">
        <v>127</v>
      </c>
      <c r="B968" s="30">
        <v>2019</v>
      </c>
      <c r="C968" s="132">
        <v>43799</v>
      </c>
      <c r="D968" s="30" t="s">
        <v>72</v>
      </c>
      <c r="E968" s="30" t="s">
        <v>200</v>
      </c>
      <c r="F968" s="30">
        <v>3</v>
      </c>
      <c r="G968" s="30" t="s">
        <v>77</v>
      </c>
      <c r="H968" s="30" t="s">
        <v>19</v>
      </c>
      <c r="I968" s="30">
        <f>(C968-VLOOKUP(G968,Riders!$A$2:$C$2000,2,FALSE))/365</f>
        <v>28.556164383561644</v>
      </c>
      <c r="J968" s="30">
        <v>5</v>
      </c>
      <c r="K968" s="30">
        <v>1</v>
      </c>
      <c r="L968" s="30">
        <v>11.430999999999999</v>
      </c>
      <c r="M968" s="59">
        <f>IF(OR(L968="",L968="REL"),"",3.6*200/L968)</f>
        <v>62.986615344239354</v>
      </c>
      <c r="N968" s="30"/>
      <c r="O968" s="30"/>
      <c r="P968" s="59" t="str">
        <f>IF(OR(O968="",O968="REL"),"",3.6*200/O968)</f>
        <v/>
      </c>
      <c r="Q968" s="30"/>
      <c r="R968" s="30"/>
      <c r="S968" s="59" t="str">
        <f>IF(OR(R968="",R968="REL"),"",3.6*200/R968)</f>
        <v/>
      </c>
    </row>
    <row r="969" spans="1:19" x14ac:dyDescent="0.3">
      <c r="A969" s="47" t="s">
        <v>127</v>
      </c>
      <c r="B969" s="47">
        <v>2019</v>
      </c>
      <c r="C969" s="49">
        <v>43799</v>
      </c>
      <c r="D969" s="47" t="s">
        <v>72</v>
      </c>
      <c r="E969" s="47" t="s">
        <v>200</v>
      </c>
      <c r="F969" s="47">
        <v>3</v>
      </c>
      <c r="G969" s="47" t="s">
        <v>121</v>
      </c>
      <c r="H969" s="47" t="s">
        <v>120</v>
      </c>
      <c r="I969" s="47">
        <f>(C969-VLOOKUP(G969,Riders!$A$2:$C$2000,2,FALSE))/365</f>
        <v>23.739726027397261</v>
      </c>
      <c r="J969" s="47">
        <v>26</v>
      </c>
      <c r="K969" s="47">
        <v>2</v>
      </c>
      <c r="L969" s="47">
        <v>11.725999999999999</v>
      </c>
      <c r="M969" s="59">
        <f>IF(OR(L969="",L969="REL"),"",3.6*200/L969)</f>
        <v>61.402012621524818</v>
      </c>
      <c r="N969" s="47"/>
      <c r="O969" s="47"/>
      <c r="P969" s="59" t="str">
        <f>IF(OR(O969="",O969="REL"),"",3.6*200/O969)</f>
        <v/>
      </c>
      <c r="Q969" s="47"/>
      <c r="R969" s="47"/>
      <c r="S969" s="59" t="str">
        <f>IF(OR(R969="",R969="REL"),"",3.6*200/R969)</f>
        <v/>
      </c>
    </row>
    <row r="970" spans="1:19" x14ac:dyDescent="0.3">
      <c r="A970" s="47" t="s">
        <v>127</v>
      </c>
      <c r="B970" s="47">
        <v>2019</v>
      </c>
      <c r="C970" s="49">
        <v>43799</v>
      </c>
      <c r="D970" s="47" t="s">
        <v>72</v>
      </c>
      <c r="E970" s="47" t="s">
        <v>200</v>
      </c>
      <c r="F970" s="47">
        <v>4</v>
      </c>
      <c r="G970" s="47" t="s">
        <v>134</v>
      </c>
      <c r="H970" s="47" t="s">
        <v>38</v>
      </c>
      <c r="I970" s="47">
        <f>(C970-VLOOKUP(G970,Riders!$A$2:$C$2000,2,FALSE))/365</f>
        <v>28.843835616438355</v>
      </c>
      <c r="J970" s="47">
        <v>6</v>
      </c>
      <c r="K970" s="47">
        <v>1</v>
      </c>
      <c r="L970" s="47">
        <v>11.335000000000001</v>
      </c>
      <c r="M970" s="59">
        <f>IF(OR(L970="",L970="REL"),"",3.6*200/L970)</f>
        <v>63.520070577856195</v>
      </c>
      <c r="N970" s="47"/>
      <c r="O970" s="47"/>
      <c r="P970" s="59" t="str">
        <f>IF(OR(O970="",O970="REL"),"",3.6*200/O970)</f>
        <v/>
      </c>
      <c r="Q970" s="47"/>
      <c r="R970" s="47"/>
      <c r="S970" s="59" t="str">
        <f>IF(OR(R970="",R970="REL"),"",3.6*200/R970)</f>
        <v/>
      </c>
    </row>
    <row r="971" spans="1:19" x14ac:dyDescent="0.3">
      <c r="A971" s="30" t="s">
        <v>127</v>
      </c>
      <c r="B971" s="30">
        <v>2019</v>
      </c>
      <c r="C971" s="132">
        <v>43799</v>
      </c>
      <c r="D971" s="30" t="s">
        <v>72</v>
      </c>
      <c r="E971" s="30" t="s">
        <v>200</v>
      </c>
      <c r="F971" s="30">
        <v>4</v>
      </c>
      <c r="G971" s="30" t="s">
        <v>28</v>
      </c>
      <c r="H971" s="30" t="s">
        <v>29</v>
      </c>
      <c r="I971" s="30">
        <f>(C971-VLOOKUP(G971,Riders!$A$2:$C$2000,2,FALSE))/365</f>
        <v>19.92876712328767</v>
      </c>
      <c r="J971" s="30">
        <v>25</v>
      </c>
      <c r="K971" s="30">
        <v>2</v>
      </c>
      <c r="L971" s="30">
        <v>11.424000000000001</v>
      </c>
      <c r="M971" s="59">
        <f>IF(OR(L971="",L971="REL"),"",3.6*200/L971)</f>
        <v>63.02521008403361</v>
      </c>
      <c r="N971" s="30"/>
      <c r="O971" s="30"/>
      <c r="P971" s="59" t="str">
        <f>IF(OR(O971="",O971="REL"),"",3.6*200/O971)</f>
        <v/>
      </c>
      <c r="Q971" s="30"/>
      <c r="R971" s="30"/>
      <c r="S971" s="59" t="str">
        <f>IF(OR(R971="",R971="REL"),"",3.6*200/R971)</f>
        <v/>
      </c>
    </row>
    <row r="972" spans="1:19" x14ac:dyDescent="0.3">
      <c r="A972" s="47" t="s">
        <v>127</v>
      </c>
      <c r="B972" s="47">
        <v>2019</v>
      </c>
      <c r="C972" s="49">
        <v>43799</v>
      </c>
      <c r="D972" s="47" t="s">
        <v>72</v>
      </c>
      <c r="E972" s="47" t="s">
        <v>200</v>
      </c>
      <c r="F972" s="47">
        <v>5</v>
      </c>
      <c r="G972" s="47" t="s">
        <v>135</v>
      </c>
      <c r="H972" s="47" t="s">
        <v>162</v>
      </c>
      <c r="I972" s="47">
        <f>(C972-VLOOKUP(G972,Riders!$A$2:$C$2000,2,FALSE))/365</f>
        <v>30.06027397260274</v>
      </c>
      <c r="J972" s="47">
        <v>11</v>
      </c>
      <c r="K972" s="47">
        <v>1</v>
      </c>
      <c r="L972" s="47">
        <v>11.365</v>
      </c>
      <c r="M972" s="59">
        <f>IF(OR(L972="",L972="REL"),"",3.6*200/L972)</f>
        <v>63.352397712274524</v>
      </c>
      <c r="N972" s="47"/>
      <c r="O972" s="47"/>
      <c r="P972" s="59" t="str">
        <f>IF(OR(O972="",O972="REL"),"",3.6*200/O972)</f>
        <v/>
      </c>
      <c r="Q972" s="47"/>
      <c r="R972" s="47"/>
      <c r="S972" s="59" t="str">
        <f>IF(OR(R972="",R972="REL"),"",3.6*200/R972)</f>
        <v/>
      </c>
    </row>
    <row r="973" spans="1:19" x14ac:dyDescent="0.3">
      <c r="A973" s="47" t="s">
        <v>127</v>
      </c>
      <c r="B973" s="47">
        <v>2019</v>
      </c>
      <c r="C973" s="49">
        <v>43799</v>
      </c>
      <c r="D973" s="47" t="s">
        <v>72</v>
      </c>
      <c r="E973" s="47" t="s">
        <v>200</v>
      </c>
      <c r="F973" s="47">
        <v>5</v>
      </c>
      <c r="G973" s="47" t="s">
        <v>655</v>
      </c>
      <c r="H973" s="47" t="s">
        <v>120</v>
      </c>
      <c r="I973" s="47">
        <f>(C973-VLOOKUP(G973,Riders!$A$2:$C$2000,2,FALSE))/365</f>
        <v>36.989041095890414</v>
      </c>
      <c r="J973" s="47">
        <v>24</v>
      </c>
      <c r="K973" s="47">
        <v>2</v>
      </c>
      <c r="L973" s="47">
        <v>11.418000000000001</v>
      </c>
      <c r="M973" s="59">
        <f>IF(OR(L973="",L973="REL"),"",3.6*200/L973)</f>
        <v>63.058328954282707</v>
      </c>
      <c r="N973" s="47"/>
      <c r="O973" s="47"/>
      <c r="P973" s="59" t="str">
        <f>IF(OR(O973="",O973="REL"),"",3.6*200/O973)</f>
        <v/>
      </c>
      <c r="Q973" s="47"/>
      <c r="R973" s="47"/>
      <c r="S973" s="59" t="str">
        <f>IF(OR(R973="",R973="REL"),"",3.6*200/R973)</f>
        <v/>
      </c>
    </row>
    <row r="974" spans="1:19" x14ac:dyDescent="0.3">
      <c r="A974" s="47" t="s">
        <v>127</v>
      </c>
      <c r="B974" s="47">
        <v>2019</v>
      </c>
      <c r="C974" s="49">
        <v>43799</v>
      </c>
      <c r="D974" s="47" t="s">
        <v>72</v>
      </c>
      <c r="E974" s="47" t="s">
        <v>200</v>
      </c>
      <c r="F974" s="47">
        <v>6</v>
      </c>
      <c r="G974" s="47" t="s">
        <v>73</v>
      </c>
      <c r="H974" s="47" t="s">
        <v>74</v>
      </c>
      <c r="I974" s="47">
        <f>(C974-VLOOKUP(G974,Riders!$A$2:$C$2000,2,FALSE))/365</f>
        <v>32.328767123287669</v>
      </c>
      <c r="J974" s="47">
        <v>12</v>
      </c>
      <c r="K974" s="47">
        <v>1</v>
      </c>
      <c r="L974" s="47">
        <v>11.3</v>
      </c>
      <c r="M974" s="59">
        <f>IF(OR(L974="",L974="REL"),"",3.6*200/L974)</f>
        <v>63.716814159292028</v>
      </c>
      <c r="N974" s="47"/>
      <c r="O974" s="47"/>
      <c r="P974" s="59" t="str">
        <f>IF(OR(O974="",O974="REL"),"",3.6*200/O974)</f>
        <v/>
      </c>
      <c r="Q974" s="47"/>
      <c r="R974" s="47"/>
      <c r="S974" s="59" t="str">
        <f>IF(OR(R974="",R974="REL"),"",3.6*200/R974)</f>
        <v/>
      </c>
    </row>
    <row r="975" spans="1:19" x14ac:dyDescent="0.3">
      <c r="A975" s="47" t="s">
        <v>127</v>
      </c>
      <c r="B975" s="47">
        <v>2019</v>
      </c>
      <c r="C975" s="49">
        <v>43799</v>
      </c>
      <c r="D975" s="47" t="s">
        <v>72</v>
      </c>
      <c r="E975" s="47" t="s">
        <v>200</v>
      </c>
      <c r="F975" s="47">
        <v>6</v>
      </c>
      <c r="G975" s="47" t="s">
        <v>26</v>
      </c>
      <c r="H975" s="47" t="s">
        <v>27</v>
      </c>
      <c r="I975" s="47">
        <f>(C975-VLOOKUP(G975,Riders!$A$2:$C$2000,2,FALSE))/365</f>
        <v>21.523287671232875</v>
      </c>
      <c r="J975" s="47">
        <v>23</v>
      </c>
      <c r="K975" s="47">
        <v>2</v>
      </c>
      <c r="L975" s="47">
        <v>11.321000000000002</v>
      </c>
      <c r="M975" s="59">
        <f>IF(OR(L975="",L975="REL"),"",3.6*200/L975)</f>
        <v>63.59862202985601</v>
      </c>
      <c r="N975" s="47"/>
      <c r="O975" s="47"/>
      <c r="P975" s="59" t="str">
        <f>IF(OR(O975="",O975="REL"),"",3.6*200/O975)</f>
        <v/>
      </c>
      <c r="Q975" s="47"/>
      <c r="R975" s="47"/>
      <c r="S975" s="59" t="str">
        <f>IF(OR(R975="",R975="REL"),"",3.6*200/R975)</f>
        <v/>
      </c>
    </row>
    <row r="976" spans="1:19" x14ac:dyDescent="0.3">
      <c r="A976" s="47" t="s">
        <v>127</v>
      </c>
      <c r="B976" s="47">
        <v>2019</v>
      </c>
      <c r="C976" s="49">
        <v>43799</v>
      </c>
      <c r="D976" s="47" t="s">
        <v>72</v>
      </c>
      <c r="E976" s="47" t="s">
        <v>200</v>
      </c>
      <c r="F976" s="47">
        <v>7</v>
      </c>
      <c r="G976" s="47" t="s">
        <v>138</v>
      </c>
      <c r="H976" s="47" t="s">
        <v>44</v>
      </c>
      <c r="I976" s="47">
        <f>(C976-VLOOKUP(G976,Riders!$A$2:$C$2000,2,FALSE))/365</f>
        <v>24.208219178082192</v>
      </c>
      <c r="J976" s="47">
        <v>7</v>
      </c>
      <c r="K976" s="47">
        <v>1</v>
      </c>
      <c r="L976" s="47">
        <v>11.544</v>
      </c>
      <c r="M976" s="59">
        <f>IF(OR(L976="",L976="REL"),"",3.6*200/L976)</f>
        <v>62.370062370062371</v>
      </c>
      <c r="N976" s="47"/>
      <c r="O976" s="47"/>
      <c r="P976" s="59" t="str">
        <f>IF(OR(O976="",O976="REL"),"",3.6*200/O976)</f>
        <v/>
      </c>
      <c r="Q976" s="47"/>
      <c r="R976" s="47"/>
      <c r="S976" s="59" t="str">
        <f>IF(OR(R976="",R976="REL"),"",3.6*200/R976)</f>
        <v/>
      </c>
    </row>
    <row r="977" spans="1:19" x14ac:dyDescent="0.3">
      <c r="A977" s="47" t="s">
        <v>127</v>
      </c>
      <c r="B977" s="47">
        <v>2019</v>
      </c>
      <c r="C977" s="49">
        <v>43799</v>
      </c>
      <c r="D977" s="47" t="s">
        <v>72</v>
      </c>
      <c r="E977" s="47" t="s">
        <v>200</v>
      </c>
      <c r="F977" s="47">
        <v>7</v>
      </c>
      <c r="G977" s="47" t="s">
        <v>165</v>
      </c>
      <c r="H977" s="47" t="s">
        <v>145</v>
      </c>
      <c r="I977" s="47" t="e">
        <f>(C977-VLOOKUP(G977,Riders!$A$2:$C$2000,2,FALSE))/365</f>
        <v>#N/A</v>
      </c>
      <c r="J977" s="47">
        <v>22</v>
      </c>
      <c r="K977" s="47">
        <v>2</v>
      </c>
      <c r="L977" s="47">
        <v>11.662000000000001</v>
      </c>
      <c r="M977" s="59">
        <f>IF(OR(L977="",L977="REL"),"",3.6*200/L977)</f>
        <v>61.738981306808434</v>
      </c>
      <c r="N977" s="47"/>
      <c r="O977" s="47"/>
      <c r="P977" s="59" t="str">
        <f>IF(OR(O977="",O977="REL"),"",3.6*200/O977)</f>
        <v/>
      </c>
      <c r="Q977" s="47"/>
      <c r="R977" s="47"/>
      <c r="S977" s="59" t="str">
        <f>IF(OR(R977="",R977="REL"),"",3.6*200/R977)</f>
        <v/>
      </c>
    </row>
    <row r="978" spans="1:19" x14ac:dyDescent="0.3">
      <c r="A978" s="47" t="s">
        <v>127</v>
      </c>
      <c r="B978" s="47">
        <v>2019</v>
      </c>
      <c r="C978" s="49">
        <v>43799</v>
      </c>
      <c r="D978" s="47" t="s">
        <v>72</v>
      </c>
      <c r="E978" s="47" t="s">
        <v>200</v>
      </c>
      <c r="F978" s="47">
        <v>8</v>
      </c>
      <c r="G978" s="47" t="s">
        <v>96</v>
      </c>
      <c r="H978" s="47" t="s">
        <v>150</v>
      </c>
      <c r="I978" s="47">
        <f>(C978-VLOOKUP(G978,Riders!$A$2:$C$2000,2,FALSE))/365</f>
        <v>25.882191780821916</v>
      </c>
      <c r="J978" s="47">
        <v>13</v>
      </c>
      <c r="K978" s="47">
        <v>1</v>
      </c>
      <c r="L978" s="47">
        <v>12.004</v>
      </c>
      <c r="M978" s="59">
        <f>IF(OR(L978="",L978="REL"),"",3.6*200/L978)</f>
        <v>59.980006664445185</v>
      </c>
      <c r="N978" s="47"/>
      <c r="O978" s="47"/>
      <c r="P978" s="59" t="str">
        <f>IF(OR(O978="",O978="REL"),"",3.6*200/O978)</f>
        <v/>
      </c>
      <c r="Q978" s="47"/>
      <c r="R978" s="47"/>
      <c r="S978" s="59" t="str">
        <f>IF(OR(R978="",R978="REL"),"",3.6*200/R978)</f>
        <v/>
      </c>
    </row>
    <row r="979" spans="1:19" x14ac:dyDescent="0.3">
      <c r="A979" s="47" t="s">
        <v>127</v>
      </c>
      <c r="B979" s="47">
        <v>2019</v>
      </c>
      <c r="C979" s="49">
        <v>43799</v>
      </c>
      <c r="D979" s="47" t="s">
        <v>72</v>
      </c>
      <c r="E979" s="47" t="s">
        <v>200</v>
      </c>
      <c r="F979" s="47">
        <v>8</v>
      </c>
      <c r="G979" s="47" t="s">
        <v>164</v>
      </c>
      <c r="H979" s="47" t="s">
        <v>118</v>
      </c>
      <c r="I979" s="47">
        <f>(C979-VLOOKUP(G979,Riders!$A$2:$C$2000,2,FALSE))/365</f>
        <v>26.986301369863014</v>
      </c>
      <c r="J979" s="47">
        <v>21</v>
      </c>
      <c r="K979" s="47">
        <v>2</v>
      </c>
      <c r="L979" s="47">
        <v>12.032999999999999</v>
      </c>
      <c r="M979" s="59">
        <f>IF(OR(L979="",L979="REL"),"",3.6*200/L979)</f>
        <v>59.835452505609574</v>
      </c>
      <c r="N979" s="47"/>
      <c r="O979" s="47"/>
      <c r="P979" s="59" t="str">
        <f>IF(OR(O979="",O979="REL"),"",3.6*200/O979)</f>
        <v/>
      </c>
      <c r="Q979" s="47"/>
      <c r="R979" s="47"/>
      <c r="S979" s="59" t="str">
        <f>IF(OR(R979="",R979="REL"),"",3.6*200/R979)</f>
        <v/>
      </c>
    </row>
    <row r="980" spans="1:19" x14ac:dyDescent="0.3">
      <c r="A980" s="47" t="s">
        <v>127</v>
      </c>
      <c r="B980" s="47">
        <v>2019</v>
      </c>
      <c r="C980" s="49">
        <v>43799</v>
      </c>
      <c r="D980" s="47" t="s">
        <v>72</v>
      </c>
      <c r="E980" s="47" t="s">
        <v>200</v>
      </c>
      <c r="F980" s="47">
        <v>9</v>
      </c>
      <c r="G980" s="47" t="s">
        <v>43</v>
      </c>
      <c r="H980" s="47" t="s">
        <v>44</v>
      </c>
      <c r="I980" s="47">
        <f>(C980-VLOOKUP(G980,Riders!$A$2:$C$2000,2,FALSE))/365</f>
        <v>27.030136986301368</v>
      </c>
      <c r="J980" s="47">
        <v>8</v>
      </c>
      <c r="K980" s="47">
        <v>1</v>
      </c>
      <c r="L980" s="47">
        <v>11.45</v>
      </c>
      <c r="M980" s="59">
        <f>IF(OR(L980="",L980="REL"),"",3.6*200/L980)</f>
        <v>62.882096069869</v>
      </c>
      <c r="N980" s="47"/>
      <c r="O980" s="47"/>
      <c r="P980" s="59" t="str">
        <f>IF(OR(O980="",O980="REL"),"",3.6*200/O980)</f>
        <v/>
      </c>
      <c r="Q980" s="47"/>
      <c r="R980" s="47"/>
      <c r="S980" s="59" t="str">
        <f>IF(OR(R980="",R980="REL"),"",3.6*200/R980)</f>
        <v/>
      </c>
    </row>
    <row r="981" spans="1:19" x14ac:dyDescent="0.3">
      <c r="A981" s="47" t="s">
        <v>127</v>
      </c>
      <c r="B981" s="47">
        <v>2019</v>
      </c>
      <c r="C981" s="49">
        <v>43799</v>
      </c>
      <c r="D981" s="47" t="s">
        <v>72</v>
      </c>
      <c r="E981" s="47" t="s">
        <v>200</v>
      </c>
      <c r="F981" s="47">
        <v>9</v>
      </c>
      <c r="G981" s="47" t="s">
        <v>52</v>
      </c>
      <c r="H981" s="47" t="s">
        <v>53</v>
      </c>
      <c r="I981" s="47">
        <f>(C981-VLOOKUP(G981,Riders!$A$2:$C$2000,2,FALSE))/365</f>
        <v>22.723287671232878</v>
      </c>
      <c r="J981" s="47">
        <v>17</v>
      </c>
      <c r="K981" s="47">
        <v>2</v>
      </c>
      <c r="L981" s="47">
        <v>11.507999999999999</v>
      </c>
      <c r="M981" s="59">
        <f>IF(OR(L981="",L981="REL"),"",3.6*200/L981)</f>
        <v>62.565172054223154</v>
      </c>
      <c r="N981" s="47"/>
      <c r="O981" s="47"/>
      <c r="P981" s="59" t="str">
        <f>IF(OR(O981="",O981="REL"),"",3.6*200/O981)</f>
        <v/>
      </c>
      <c r="Q981" s="47"/>
      <c r="R981" s="47"/>
      <c r="S981" s="59" t="str">
        <f>IF(OR(R981="",R981="REL"),"",3.6*200/R981)</f>
        <v/>
      </c>
    </row>
    <row r="982" spans="1:19" x14ac:dyDescent="0.3">
      <c r="A982" s="47" t="s">
        <v>127</v>
      </c>
      <c r="B982" s="47">
        <v>2019</v>
      </c>
      <c r="C982" s="49">
        <v>43799</v>
      </c>
      <c r="D982" s="47" t="s">
        <v>72</v>
      </c>
      <c r="E982" s="47" t="s">
        <v>200</v>
      </c>
      <c r="F982" s="47">
        <v>10</v>
      </c>
      <c r="G982" s="47" t="s">
        <v>100</v>
      </c>
      <c r="H982" s="47" t="s">
        <v>47</v>
      </c>
      <c r="I982" s="47">
        <f>(C982-VLOOKUP(G982,Riders!$A$2:$C$2000,2,FALSE))/365</f>
        <v>25.797260273972604</v>
      </c>
      <c r="J982" s="47">
        <v>14</v>
      </c>
      <c r="K982" s="47">
        <v>1</v>
      </c>
      <c r="L982" s="47">
        <v>11.446999999999999</v>
      </c>
      <c r="M982" s="59">
        <f>IF(OR(L982="",L982="REL"),"",3.6*200/L982)</f>
        <v>62.898576046125626</v>
      </c>
      <c r="N982" s="47"/>
      <c r="O982" s="47"/>
      <c r="P982" s="59" t="str">
        <f>IF(OR(O982="",O982="REL"),"",3.6*200/O982)</f>
        <v/>
      </c>
      <c r="Q982" s="47"/>
      <c r="R982" s="47"/>
      <c r="S982" s="59" t="str">
        <f>IF(OR(R982="",R982="REL"),"",3.6*200/R982)</f>
        <v/>
      </c>
    </row>
    <row r="983" spans="1:19" x14ac:dyDescent="0.3">
      <c r="A983" s="47" t="s">
        <v>127</v>
      </c>
      <c r="B983" s="47">
        <v>2019</v>
      </c>
      <c r="C983" s="49">
        <v>43799</v>
      </c>
      <c r="D983" s="47" t="s">
        <v>72</v>
      </c>
      <c r="E983" s="47" t="s">
        <v>200</v>
      </c>
      <c r="F983" s="47">
        <v>10</v>
      </c>
      <c r="G983" s="47" t="s">
        <v>24</v>
      </c>
      <c r="H983" s="47" t="s">
        <v>151</v>
      </c>
      <c r="I983" s="47">
        <f>(C983-VLOOKUP(G983,Riders!$A$2:$C$2000,2,FALSE))/365</f>
        <v>21.252054794520546</v>
      </c>
      <c r="J983" s="47">
        <v>20</v>
      </c>
      <c r="K983" s="47">
        <v>2</v>
      </c>
      <c r="L983" s="47">
        <v>11.542</v>
      </c>
      <c r="M983" s="59">
        <f>IF(OR(L983="",L983="REL"),"",3.6*200/L983)</f>
        <v>62.380869866574251</v>
      </c>
      <c r="N983" s="47"/>
      <c r="O983" s="47"/>
      <c r="P983" s="59" t="str">
        <f>IF(OR(O983="",O983="REL"),"",3.6*200/O983)</f>
        <v/>
      </c>
      <c r="Q983" s="47"/>
      <c r="R983" s="47"/>
      <c r="S983" s="59" t="str">
        <f>IF(OR(R983="",R983="REL"),"",3.6*200/R983)</f>
        <v/>
      </c>
    </row>
    <row r="984" spans="1:19" x14ac:dyDescent="0.3">
      <c r="A984" s="47" t="s">
        <v>127</v>
      </c>
      <c r="B984" s="47">
        <v>2019</v>
      </c>
      <c r="C984" s="49">
        <v>43799</v>
      </c>
      <c r="D984" s="47" t="s">
        <v>72</v>
      </c>
      <c r="E984" s="47" t="s">
        <v>200</v>
      </c>
      <c r="F984" s="47">
        <v>11</v>
      </c>
      <c r="G984" s="47" t="s">
        <v>39</v>
      </c>
      <c r="H984" s="47" t="s">
        <v>40</v>
      </c>
      <c r="I984" s="47">
        <f>(C984-VLOOKUP(G984,Riders!$A$2:$C$2000,2,FALSE))/365</f>
        <v>25.304109589041097</v>
      </c>
      <c r="J984" s="47">
        <v>16</v>
      </c>
      <c r="K984" s="47">
        <v>1</v>
      </c>
      <c r="L984" s="47">
        <v>11.518000000000001</v>
      </c>
      <c r="M984" s="59">
        <f>IF(OR(L984="",L984="REL"),"",3.6*200/L984)</f>
        <v>62.510852578572667</v>
      </c>
      <c r="N984" s="47"/>
      <c r="O984" s="47"/>
      <c r="P984" s="59" t="str">
        <f>IF(OR(O984="",O984="REL"),"",3.6*200/O984)</f>
        <v/>
      </c>
      <c r="Q984" s="47"/>
      <c r="R984" s="47"/>
      <c r="S984" s="59" t="str">
        <f>IF(OR(R984="",R984="REL"),"",3.6*200/R984)</f>
        <v/>
      </c>
    </row>
    <row r="985" spans="1:19" x14ac:dyDescent="0.3">
      <c r="A985" s="47" t="s">
        <v>127</v>
      </c>
      <c r="B985" s="47">
        <v>2019</v>
      </c>
      <c r="C985" s="49">
        <v>43799</v>
      </c>
      <c r="D985" s="47" t="s">
        <v>72</v>
      </c>
      <c r="E985" s="47" t="s">
        <v>200</v>
      </c>
      <c r="F985" s="47">
        <v>11</v>
      </c>
      <c r="G985" s="47" t="s">
        <v>154</v>
      </c>
      <c r="H985" s="47" t="s">
        <v>38</v>
      </c>
      <c r="I985" s="47">
        <f>(C985-VLOOKUP(G985,Riders!$A$2:$C$2000,2,FALSE))/365</f>
        <v>28.994520547945207</v>
      </c>
      <c r="J985" s="47">
        <v>18</v>
      </c>
      <c r="K985" s="47">
        <v>2</v>
      </c>
      <c r="L985" s="47">
        <v>11.591000000000001</v>
      </c>
      <c r="M985" s="59">
        <f>IF(OR(L985="",L985="REL"),"",3.6*200/L985)</f>
        <v>62.117159865412816</v>
      </c>
      <c r="N985" s="47"/>
      <c r="O985" s="47"/>
      <c r="P985" s="59" t="str">
        <f>IF(OR(O985="",O985="REL"),"",3.6*200/O985)</f>
        <v/>
      </c>
      <c r="Q985" s="47"/>
      <c r="R985" s="47"/>
      <c r="S985" s="59" t="str">
        <f>IF(OR(R985="",R985="REL"),"",3.6*200/R985)</f>
        <v/>
      </c>
    </row>
    <row r="986" spans="1:19" x14ac:dyDescent="0.3">
      <c r="A986" s="47" t="s">
        <v>127</v>
      </c>
      <c r="B986" s="47">
        <v>2019</v>
      </c>
      <c r="C986" s="49">
        <v>43799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153</v>
      </c>
      <c r="I986" s="47">
        <f>(C986-VLOOKUP(G986,Riders!$A$2:$C$2000,2,FALSE))/365</f>
        <v>29.38082191780822</v>
      </c>
      <c r="J986" s="47">
        <v>15</v>
      </c>
      <c r="K986" s="47">
        <v>1</v>
      </c>
      <c r="L986" s="47">
        <v>11.472</v>
      </c>
      <c r="M986" s="59">
        <f>IF(OR(L986="",L986="REL"),"",3.6*200/L986)</f>
        <v>62.761506276150634</v>
      </c>
      <c r="N986" s="47"/>
      <c r="O986" s="47"/>
      <c r="P986" s="59" t="str">
        <f>IF(OR(O986="",O986="REL"),"",3.6*200/O986)</f>
        <v/>
      </c>
      <c r="Q986" s="47"/>
      <c r="R986" s="47"/>
      <c r="S986" s="59" t="str">
        <f>IF(OR(R986="",R986="REL"),"",3.6*200/R986)</f>
        <v/>
      </c>
    </row>
    <row r="987" spans="1:19" x14ac:dyDescent="0.3">
      <c r="A987" s="47" t="s">
        <v>127</v>
      </c>
      <c r="B987" s="47">
        <v>2019</v>
      </c>
      <c r="C987" s="49">
        <v>43799</v>
      </c>
      <c r="D987" s="47" t="s">
        <v>72</v>
      </c>
      <c r="E987" s="47" t="s">
        <v>200</v>
      </c>
      <c r="F987" s="47">
        <v>12</v>
      </c>
      <c r="G987" s="47" t="s">
        <v>163</v>
      </c>
      <c r="H987" s="47" t="s">
        <v>118</v>
      </c>
      <c r="I987" s="47" t="e">
        <f>(C987-VLOOKUP(G987,Riders!$A$2:$C$2000,2,FALSE))/365</f>
        <v>#N/A</v>
      </c>
      <c r="J987" s="47">
        <v>19</v>
      </c>
      <c r="K987" s="47">
        <v>2</v>
      </c>
      <c r="L987" s="47">
        <v>11.478</v>
      </c>
      <c r="M987" s="59">
        <f>IF(OR(L987="",L987="REL"),"",3.6*200/L987)</f>
        <v>62.728698379508629</v>
      </c>
      <c r="N987" s="47"/>
      <c r="O987" s="47"/>
      <c r="P987" s="59" t="str">
        <f>IF(OR(O987="",O987="REL"),"",3.6*200/O987)</f>
        <v/>
      </c>
      <c r="Q987" s="47"/>
      <c r="R987" s="47"/>
      <c r="S987" s="59" t="str">
        <f>IF(OR(R987="",R987="REL"),"",3.6*200/R987)</f>
        <v/>
      </c>
    </row>
    <row r="988" spans="1:19" x14ac:dyDescent="0.3">
      <c r="A988" s="30" t="s">
        <v>127</v>
      </c>
      <c r="B988" s="30">
        <v>2019</v>
      </c>
      <c r="C988" s="132">
        <v>43799</v>
      </c>
      <c r="D988" s="30" t="s">
        <v>72</v>
      </c>
      <c r="E988" s="30" t="s">
        <v>201</v>
      </c>
      <c r="F988" s="30">
        <v>1</v>
      </c>
      <c r="G988" s="30" t="s">
        <v>79</v>
      </c>
      <c r="H988" s="30" t="s">
        <v>65</v>
      </c>
      <c r="I988" s="30">
        <f>(C988-VLOOKUP(G988,Riders!$A$2:$C$2000,2,FALSE))/365</f>
        <v>32.575342465753423</v>
      </c>
      <c r="J988" s="30">
        <v>1</v>
      </c>
      <c r="K988" s="30">
        <v>1</v>
      </c>
      <c r="L988" s="30">
        <v>11.311</v>
      </c>
      <c r="M988" s="59">
        <f>IF(OR(L988="",L988="REL"),"",3.6*200/L988)</f>
        <v>63.654849261780569</v>
      </c>
      <c r="N988" s="30"/>
      <c r="O988" s="30"/>
      <c r="P988" s="59" t="str">
        <f>IF(OR(O988="",O988="REL"),"",3.6*200/O988)</f>
        <v/>
      </c>
      <c r="Q988" s="30"/>
      <c r="R988" s="30"/>
      <c r="S988" s="59" t="str">
        <f>IF(OR(R988="",R988="REL"),"",3.6*200/R988)</f>
        <v/>
      </c>
    </row>
    <row r="989" spans="1:19" x14ac:dyDescent="0.3">
      <c r="A989" s="30" t="s">
        <v>127</v>
      </c>
      <c r="B989" s="30">
        <v>2019</v>
      </c>
      <c r="C989" s="132">
        <v>43799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153</v>
      </c>
      <c r="I989" s="30">
        <f>(C989-VLOOKUP(G989,Riders!$A$2:$C$2000,2,FALSE))/365</f>
        <v>29.38082191780822</v>
      </c>
      <c r="J989" s="30">
        <v>15</v>
      </c>
      <c r="K989" s="30">
        <v>2</v>
      </c>
      <c r="L989" s="30">
        <v>11.475999999999999</v>
      </c>
      <c r="M989" s="59">
        <f>IF(OR(L989="",L989="REL"),"",3.6*200/L989)</f>
        <v>62.739630533286864</v>
      </c>
      <c r="N989" s="30"/>
      <c r="O989" s="30"/>
      <c r="P989" s="59" t="str">
        <f>IF(OR(O989="",O989="REL"),"",3.6*200/O989)</f>
        <v/>
      </c>
      <c r="Q989" s="30"/>
      <c r="R989" s="30"/>
      <c r="S989" s="59" t="str">
        <f>IF(OR(R989="",R989="REL"),"",3.6*200/R989)</f>
        <v/>
      </c>
    </row>
    <row r="990" spans="1:19" x14ac:dyDescent="0.3">
      <c r="A990" s="30" t="s">
        <v>127</v>
      </c>
      <c r="B990" s="30">
        <v>2019</v>
      </c>
      <c r="C990" s="132">
        <v>43799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30">
        <f>(C990-VLOOKUP(G990,Riders!$A$2:$C$2000,2,FALSE))/365</f>
        <v>26.027397260273972</v>
      </c>
      <c r="J990" s="30">
        <v>3</v>
      </c>
      <c r="K990" s="30">
        <v>1</v>
      </c>
      <c r="L990" s="30">
        <v>11.170999999999999</v>
      </c>
      <c r="M990" s="59">
        <f>IF(OR(L990="",L990="REL"),"",3.6*200/L990)</f>
        <v>64.452600483394505</v>
      </c>
      <c r="N990" s="30"/>
      <c r="O990" s="30"/>
      <c r="P990" s="59" t="str">
        <f>IF(OR(O990="",O990="REL"),"",3.6*200/O990)</f>
        <v/>
      </c>
      <c r="Q990" s="30"/>
      <c r="R990" s="30"/>
      <c r="S990" s="59" t="str">
        <f>IF(OR(R990="",R990="REL"),"",3.6*200/R990)</f>
        <v/>
      </c>
    </row>
    <row r="991" spans="1:19" x14ac:dyDescent="0.3">
      <c r="A991" s="30" t="s">
        <v>127</v>
      </c>
      <c r="B991" s="30">
        <v>2019</v>
      </c>
      <c r="C991" s="132">
        <v>43799</v>
      </c>
      <c r="D991" s="30" t="s">
        <v>72</v>
      </c>
      <c r="E991" s="30" t="s">
        <v>201</v>
      </c>
      <c r="F991" s="30">
        <v>2</v>
      </c>
      <c r="G991" s="30" t="s">
        <v>39</v>
      </c>
      <c r="H991" s="30" t="s">
        <v>40</v>
      </c>
      <c r="I991" s="30">
        <f>(C991-VLOOKUP(G991,Riders!$A$2:$C$2000,2,FALSE))/365</f>
        <v>25.304109589041097</v>
      </c>
      <c r="J991" s="30">
        <v>16</v>
      </c>
      <c r="K991" s="30">
        <v>2</v>
      </c>
      <c r="L991" s="30">
        <v>11.257999999999999</v>
      </c>
      <c r="M991" s="59">
        <f>IF(OR(L991="",L991="REL"),"",3.6*200/L991)</f>
        <v>63.954521229348025</v>
      </c>
      <c r="N991" s="30"/>
      <c r="O991" s="30"/>
      <c r="P991" s="59" t="str">
        <f>IF(OR(O991="",O991="REL"),"",3.6*200/O991)</f>
        <v/>
      </c>
      <c r="Q991" s="30"/>
      <c r="R991" s="30"/>
      <c r="S991" s="59" t="str">
        <f>IF(OR(R991="",R991="REL"),"",3.6*200/R991)</f>
        <v/>
      </c>
    </row>
    <row r="992" spans="1:19" x14ac:dyDescent="0.3">
      <c r="A992" s="30" t="s">
        <v>127</v>
      </c>
      <c r="B992" s="30">
        <v>2019</v>
      </c>
      <c r="C992" s="132">
        <v>43799</v>
      </c>
      <c r="D992" s="30" t="s">
        <v>72</v>
      </c>
      <c r="E992" s="30" t="s">
        <v>201</v>
      </c>
      <c r="F992" s="30">
        <v>3</v>
      </c>
      <c r="G992" s="30" t="s">
        <v>23</v>
      </c>
      <c r="H992" s="30" t="s">
        <v>15</v>
      </c>
      <c r="I992" s="30">
        <f>(C992-VLOOKUP(G992,Riders!$A$2:$C$2000,2,FALSE))/365</f>
        <v>22.216438356164385</v>
      </c>
      <c r="J992" s="30">
        <v>2</v>
      </c>
      <c r="K992" s="30">
        <v>1</v>
      </c>
      <c r="L992" s="30">
        <v>11.224</v>
      </c>
      <c r="M992" s="59">
        <f>IF(OR(L992="",L992="REL"),"",3.6*200/L992)</f>
        <v>64.148253741981463</v>
      </c>
      <c r="N992" s="30"/>
      <c r="O992" s="30"/>
      <c r="P992" s="59" t="str">
        <f>IF(OR(O992="",O992="REL"),"",3.6*200/O992)</f>
        <v/>
      </c>
      <c r="Q992" s="30"/>
      <c r="R992" s="30"/>
      <c r="S992" s="59" t="str">
        <f>IF(OR(R992="",R992="REL"),"",3.6*200/R992)</f>
        <v/>
      </c>
    </row>
    <row r="993" spans="1:19" x14ac:dyDescent="0.3">
      <c r="A993" s="30" t="s">
        <v>127</v>
      </c>
      <c r="B993" s="30">
        <v>2019</v>
      </c>
      <c r="C993" s="132">
        <v>43799</v>
      </c>
      <c r="D993" s="30" t="s">
        <v>72</v>
      </c>
      <c r="E993" s="30" t="s">
        <v>201</v>
      </c>
      <c r="F993" s="30">
        <v>3</v>
      </c>
      <c r="G993" s="30" t="s">
        <v>100</v>
      </c>
      <c r="H993" s="30" t="s">
        <v>47</v>
      </c>
      <c r="I993" s="30">
        <f>(C993-VLOOKUP(G993,Riders!$A$2:$C$2000,2,FALSE))/365</f>
        <v>25.797260273972604</v>
      </c>
      <c r="J993" s="30">
        <v>14</v>
      </c>
      <c r="K993" s="30">
        <v>2</v>
      </c>
      <c r="L993" s="30">
        <v>11.377000000000001</v>
      </c>
      <c r="M993" s="59">
        <f>IF(OR(L993="",L993="REL"),"",3.6*200/L993)</f>
        <v>63.285576162432974</v>
      </c>
      <c r="N993" s="30"/>
      <c r="O993" s="30"/>
      <c r="P993" s="59" t="str">
        <f>IF(OR(O993="",O993="REL"),"",3.6*200/O993)</f>
        <v/>
      </c>
      <c r="Q993" s="30"/>
      <c r="R993" s="30"/>
      <c r="S993" s="59" t="str">
        <f>IF(OR(R993="",R993="REL"),"",3.6*200/R993)</f>
        <v/>
      </c>
    </row>
    <row r="994" spans="1:19" x14ac:dyDescent="0.3">
      <c r="A994" s="30" t="s">
        <v>127</v>
      </c>
      <c r="B994" s="30">
        <v>2019</v>
      </c>
      <c r="C994" s="132">
        <v>43799</v>
      </c>
      <c r="D994" s="30" t="s">
        <v>72</v>
      </c>
      <c r="E994" s="30" t="s">
        <v>201</v>
      </c>
      <c r="F994" s="30">
        <v>4</v>
      </c>
      <c r="G994" s="30" t="s">
        <v>43</v>
      </c>
      <c r="H994" s="30" t="s">
        <v>44</v>
      </c>
      <c r="I994" s="30">
        <f>(C994-VLOOKUP(G994,Riders!$A$2:$C$2000,2,FALSE))/365</f>
        <v>27.030136986301368</v>
      </c>
      <c r="J994" s="30">
        <v>8</v>
      </c>
      <c r="K994" s="30">
        <v>1</v>
      </c>
      <c r="L994" s="30">
        <v>11.45</v>
      </c>
      <c r="M994" s="59">
        <f>IF(OR(L994="",L994="REL"),"",3.6*200/L994)</f>
        <v>62.882096069869</v>
      </c>
      <c r="N994" s="30"/>
      <c r="O994" s="30"/>
      <c r="P994" s="59" t="str">
        <f>IF(OR(O994="",O994="REL"),"",3.6*200/O994)</f>
        <v/>
      </c>
      <c r="Q994" s="30"/>
      <c r="R994" s="30"/>
      <c r="S994" s="59" t="str">
        <f>IF(OR(R994="",R994="REL"),"",3.6*200/R994)</f>
        <v/>
      </c>
    </row>
    <row r="995" spans="1:19" x14ac:dyDescent="0.3">
      <c r="A995" s="30" t="s">
        <v>127</v>
      </c>
      <c r="B995" s="30">
        <v>2019</v>
      </c>
      <c r="C995" s="132">
        <v>43799</v>
      </c>
      <c r="D995" s="30" t="s">
        <v>72</v>
      </c>
      <c r="E995" s="30" t="s">
        <v>201</v>
      </c>
      <c r="F995" s="30">
        <v>4</v>
      </c>
      <c r="G995" s="30" t="s">
        <v>22</v>
      </c>
      <c r="H995" s="30" t="s">
        <v>15</v>
      </c>
      <c r="I995" s="30">
        <f>(C995-VLOOKUP(G995,Riders!$A$2:$C$2000,2,FALSE))/365</f>
        <v>21.890410958904109</v>
      </c>
      <c r="J995" s="30">
        <v>9</v>
      </c>
      <c r="K995" s="30">
        <v>2</v>
      </c>
      <c r="L995" s="30">
        <v>11.498999999999999</v>
      </c>
      <c r="M995" s="59">
        <f>IF(OR(L995="",L995="REL"),"",3.6*200/L995)</f>
        <v>62.614140360031314</v>
      </c>
      <c r="N995" s="30"/>
      <c r="O995" s="30"/>
      <c r="P995" s="59" t="str">
        <f>IF(OR(O995="",O995="REL"),"",3.6*200/O995)</f>
        <v/>
      </c>
      <c r="Q995" s="30"/>
      <c r="R995" s="30"/>
      <c r="S995" s="59" t="str">
        <f>IF(OR(R995="",R995="REL"),"",3.6*200/R995)</f>
        <v/>
      </c>
    </row>
    <row r="996" spans="1:19" x14ac:dyDescent="0.3">
      <c r="A996" s="30" t="s">
        <v>127</v>
      </c>
      <c r="B996" s="30">
        <v>2019</v>
      </c>
      <c r="C996" s="132">
        <v>43799</v>
      </c>
      <c r="D996" s="30" t="s">
        <v>72</v>
      </c>
      <c r="E996" s="30" t="s">
        <v>201</v>
      </c>
      <c r="F996" s="30">
        <v>5</v>
      </c>
      <c r="G996" s="30" t="s">
        <v>30</v>
      </c>
      <c r="H996" s="30" t="s">
        <v>31</v>
      </c>
      <c r="I996" s="30">
        <f>(C996-VLOOKUP(G996,Riders!$A$2:$C$2000,2,FALSE))/365</f>
        <v>23.621917808219177</v>
      </c>
      <c r="J996" s="30">
        <v>4</v>
      </c>
      <c r="K996" s="30">
        <v>1</v>
      </c>
      <c r="L996" s="30">
        <v>11.976000000000001</v>
      </c>
      <c r="M996" s="59">
        <f>IF(OR(L996="",L996="REL"),"",3.6*200/L996)</f>
        <v>60.120240480961918</v>
      </c>
      <c r="N996" s="30"/>
      <c r="O996" s="30"/>
      <c r="P996" s="59" t="str">
        <f>IF(OR(O996="",O996="REL"),"",3.6*200/O996)</f>
        <v/>
      </c>
      <c r="Q996" s="30"/>
      <c r="R996" s="30"/>
      <c r="S996" s="59" t="str">
        <f>IF(OR(R996="",R996="REL"),"",3.6*200/R996)</f>
        <v/>
      </c>
    </row>
    <row r="997" spans="1:19" x14ac:dyDescent="0.3">
      <c r="A997" s="30" t="s">
        <v>127</v>
      </c>
      <c r="B997" s="30">
        <v>2019</v>
      </c>
      <c r="C997" s="132">
        <v>43799</v>
      </c>
      <c r="D997" s="30" t="s">
        <v>72</v>
      </c>
      <c r="E997" s="30" t="s">
        <v>201</v>
      </c>
      <c r="F997" s="30">
        <v>5</v>
      </c>
      <c r="G997" s="30" t="s">
        <v>96</v>
      </c>
      <c r="H997" s="30" t="s">
        <v>150</v>
      </c>
      <c r="I997" s="30">
        <f>(C997-VLOOKUP(G997,Riders!$A$2:$C$2000,2,FALSE))/365</f>
        <v>25.882191780821916</v>
      </c>
      <c r="J997" s="30">
        <v>13</v>
      </c>
      <c r="K997" s="30">
        <v>2</v>
      </c>
      <c r="L997" s="30">
        <v>12</v>
      </c>
      <c r="M997" s="59">
        <f>IF(OR(L997="",L997="REL"),"",3.6*200/L997)</f>
        <v>60</v>
      </c>
      <c r="N997" s="30"/>
      <c r="O997" s="30"/>
      <c r="P997" s="59" t="str">
        <f>IF(OR(O997="",O997="REL"),"",3.6*200/O997)</f>
        <v/>
      </c>
      <c r="Q997" s="30"/>
      <c r="R997" s="30"/>
      <c r="S997" s="59" t="str">
        <f>IF(OR(R997="",R997="REL"),"",3.6*200/R997)</f>
        <v/>
      </c>
    </row>
    <row r="998" spans="1:19" x14ac:dyDescent="0.3">
      <c r="A998" s="30" t="s">
        <v>127</v>
      </c>
      <c r="B998" s="30">
        <v>2019</v>
      </c>
      <c r="C998" s="132">
        <v>43799</v>
      </c>
      <c r="D998" s="30" t="s">
        <v>72</v>
      </c>
      <c r="E998" s="30" t="s">
        <v>201</v>
      </c>
      <c r="F998" s="30">
        <v>6</v>
      </c>
      <c r="G998" s="30" t="s">
        <v>138</v>
      </c>
      <c r="H998" s="30" t="s">
        <v>44</v>
      </c>
      <c r="I998" s="30">
        <f>(C998-VLOOKUP(G998,Riders!$A$2:$C$2000,2,FALSE))/365</f>
        <v>24.208219178082192</v>
      </c>
      <c r="J998" s="30">
        <v>7</v>
      </c>
      <c r="K998" s="30">
        <v>1</v>
      </c>
      <c r="L998" s="30">
        <v>11.545</v>
      </c>
      <c r="M998" s="59">
        <f>IF(OR(L998="",L998="REL"),"",3.6*200/L998)</f>
        <v>62.364660025985273</v>
      </c>
      <c r="N998" s="30"/>
      <c r="O998" s="30"/>
      <c r="P998" s="59" t="str">
        <f>IF(OR(O998="",O998="REL"),"",3.6*200/O998)</f>
        <v/>
      </c>
      <c r="Q998" s="30"/>
      <c r="R998" s="30"/>
      <c r="S998" s="59" t="str">
        <f>IF(OR(R998="",R998="REL"),"",3.6*200/R998)</f>
        <v/>
      </c>
    </row>
    <row r="999" spans="1:19" x14ac:dyDescent="0.3">
      <c r="A999" s="30" t="s">
        <v>127</v>
      </c>
      <c r="B999" s="30">
        <v>2019</v>
      </c>
      <c r="C999" s="132">
        <v>43799</v>
      </c>
      <c r="D999" s="30" t="s">
        <v>72</v>
      </c>
      <c r="E999" s="30" t="s">
        <v>201</v>
      </c>
      <c r="F999" s="30">
        <v>6</v>
      </c>
      <c r="G999" s="30" t="s">
        <v>98</v>
      </c>
      <c r="H999" s="30" t="s">
        <v>67</v>
      </c>
      <c r="I999" s="30">
        <f>(C999-VLOOKUP(G999,Riders!$A$2:$C$2000,2,FALSE))/365</f>
        <v>28.334246575342465</v>
      </c>
      <c r="J999" s="30">
        <v>10</v>
      </c>
      <c r="K999" s="30">
        <v>2</v>
      </c>
      <c r="L999" s="30">
        <v>11.571999999999999</v>
      </c>
      <c r="M999" s="59">
        <f>IF(OR(L999="",L999="REL"),"",3.6*200/L999)</f>
        <v>62.21914967162116</v>
      </c>
      <c r="N999" s="30"/>
      <c r="O999" s="30"/>
      <c r="P999" s="59" t="str">
        <f>IF(OR(O999="",O999="REL"),"",3.6*200/O999)</f>
        <v/>
      </c>
      <c r="Q999" s="30"/>
      <c r="R999" s="30"/>
      <c r="S999" s="59" t="str">
        <f>IF(OR(R999="",R999="REL"),"",3.6*200/R999)</f>
        <v/>
      </c>
    </row>
    <row r="1000" spans="1:19" x14ac:dyDescent="0.3">
      <c r="A1000" s="30" t="s">
        <v>127</v>
      </c>
      <c r="B1000" s="30">
        <v>2019</v>
      </c>
      <c r="C1000" s="132">
        <v>43799</v>
      </c>
      <c r="D1000" s="30" t="s">
        <v>72</v>
      </c>
      <c r="E1000" s="30" t="s">
        <v>201</v>
      </c>
      <c r="F1000" s="30">
        <v>7</v>
      </c>
      <c r="G1000" s="30" t="s">
        <v>77</v>
      </c>
      <c r="H1000" s="30" t="s">
        <v>19</v>
      </c>
      <c r="I1000" s="30">
        <f>(C1000-VLOOKUP(G1000,Riders!$A$2:$C$2000,2,FALSE))/365</f>
        <v>28.556164383561644</v>
      </c>
      <c r="J1000" s="30">
        <v>5</v>
      </c>
      <c r="K1000" s="30">
        <v>1</v>
      </c>
      <c r="L1000" s="30">
        <v>11.108000000000001</v>
      </c>
      <c r="M1000" s="59">
        <f>IF(OR(L1000="",L1000="REL"),"",3.6*200/L1000)</f>
        <v>64.818149081742888</v>
      </c>
      <c r="N1000" s="30"/>
      <c r="O1000" s="30"/>
      <c r="P1000" s="59" t="str">
        <f>IF(OR(O1000="",O1000="REL"),"",3.6*200/O1000)</f>
        <v/>
      </c>
      <c r="Q1000" s="30"/>
      <c r="R1000" s="30"/>
      <c r="S1000" s="59" t="str">
        <f>IF(OR(R1000="",R1000="REL"),"",3.6*200/R1000)</f>
        <v/>
      </c>
    </row>
    <row r="1001" spans="1:19" x14ac:dyDescent="0.3">
      <c r="A1001" s="30" t="s">
        <v>127</v>
      </c>
      <c r="B1001" s="30">
        <v>2019</v>
      </c>
      <c r="C1001" s="132">
        <v>43799</v>
      </c>
      <c r="D1001" s="30" t="s">
        <v>72</v>
      </c>
      <c r="E1001" s="30" t="s">
        <v>201</v>
      </c>
      <c r="F1001" s="30">
        <v>7</v>
      </c>
      <c r="G1001" s="30" t="s">
        <v>73</v>
      </c>
      <c r="H1001" s="30" t="s">
        <v>74</v>
      </c>
      <c r="I1001" s="30">
        <f>(C1001-VLOOKUP(G1001,Riders!$A$2:$C$2000,2,FALSE))/365</f>
        <v>32.328767123287669</v>
      </c>
      <c r="J1001" s="30">
        <v>12</v>
      </c>
      <c r="K1001" s="30">
        <v>2</v>
      </c>
      <c r="L1001" s="30">
        <v>11.186</v>
      </c>
      <c r="M1001" s="59">
        <f>IF(OR(L1001="",L1001="REL"),"",3.6*200/L1001)</f>
        <v>64.366172000715181</v>
      </c>
      <c r="N1001" s="30"/>
      <c r="O1001" s="30"/>
      <c r="P1001" s="59" t="str">
        <f>IF(OR(O1001="",O1001="REL"),"",3.6*200/O1001)</f>
        <v/>
      </c>
      <c r="Q1001" s="30"/>
      <c r="R1001" s="30"/>
      <c r="S1001" s="59" t="str">
        <f>IF(OR(R1001="",R1001="REL"),"",3.6*200/R1001)</f>
        <v/>
      </c>
    </row>
    <row r="1002" spans="1:19" x14ac:dyDescent="0.3">
      <c r="A1002" s="30" t="s">
        <v>127</v>
      </c>
      <c r="B1002" s="30">
        <v>2019</v>
      </c>
      <c r="C1002" s="132">
        <v>43799</v>
      </c>
      <c r="D1002" s="30" t="s">
        <v>72</v>
      </c>
      <c r="E1002" s="30" t="s">
        <v>201</v>
      </c>
      <c r="F1002" s="30">
        <v>8</v>
      </c>
      <c r="G1002" s="30" t="s">
        <v>134</v>
      </c>
      <c r="H1002" s="30" t="s">
        <v>38</v>
      </c>
      <c r="I1002" s="30">
        <f>(C1002-VLOOKUP(G1002,Riders!$A$2:$C$2000,2,FALSE))/365</f>
        <v>28.843835616438355</v>
      </c>
      <c r="J1002" s="30">
        <v>6</v>
      </c>
      <c r="K1002" s="30">
        <v>1</v>
      </c>
      <c r="L1002" s="30">
        <v>11.356999999999999</v>
      </c>
      <c r="M1002" s="59">
        <f>IF(OR(L1002="",L1002="REL"),"",3.6*200/L1002)</f>
        <v>63.397023861935374</v>
      </c>
      <c r="N1002" s="30"/>
      <c r="O1002" s="30"/>
      <c r="P1002" s="59" t="str">
        <f>IF(OR(O1002="",O1002="REL"),"",3.6*200/O1002)</f>
        <v/>
      </c>
      <c r="Q1002" s="30"/>
      <c r="R1002" s="30"/>
      <c r="S1002" s="59" t="str">
        <f>IF(OR(R1002="",R1002="REL"),"",3.6*200/R1002)</f>
        <v/>
      </c>
    </row>
    <row r="1003" spans="1:19" x14ac:dyDescent="0.3">
      <c r="A1003" s="30" t="s">
        <v>127</v>
      </c>
      <c r="B1003" s="30">
        <v>2019</v>
      </c>
      <c r="C1003" s="132">
        <v>43799</v>
      </c>
      <c r="D1003" s="30" t="s">
        <v>72</v>
      </c>
      <c r="E1003" s="30" t="s">
        <v>201</v>
      </c>
      <c r="F1003" s="30">
        <v>8</v>
      </c>
      <c r="G1003" s="30" t="s">
        <v>135</v>
      </c>
      <c r="H1003" s="30" t="s">
        <v>162</v>
      </c>
      <c r="I1003" s="30">
        <f>(C1003-VLOOKUP(G1003,Riders!$A$2:$C$2000,2,FALSE))/365</f>
        <v>30.06027397260274</v>
      </c>
      <c r="J1003" s="30">
        <v>11</v>
      </c>
      <c r="K1003" s="30">
        <v>2</v>
      </c>
      <c r="L1003" s="30">
        <v>11.394</v>
      </c>
      <c r="M1003" s="59">
        <f>IF(OR(L1003="",L1003="REL"),"",3.6*200/L1003)</f>
        <v>63.191153238546605</v>
      </c>
      <c r="N1003" s="30"/>
      <c r="O1003" s="30"/>
      <c r="P1003" s="59" t="str">
        <f>IF(OR(O1003="",O1003="REL"),"",3.6*200/O1003)</f>
        <v/>
      </c>
      <c r="Q1003" s="30"/>
      <c r="R1003" s="30"/>
      <c r="S1003" s="59" t="str">
        <f>IF(OR(R1003="",R1003="REL"),"",3.6*200/R1003)</f>
        <v/>
      </c>
    </row>
    <row r="1004" spans="1:19" x14ac:dyDescent="0.3">
      <c r="A1004" s="30" t="s">
        <v>127</v>
      </c>
      <c r="B1004" s="30">
        <v>2019</v>
      </c>
      <c r="C1004" s="132">
        <v>43799</v>
      </c>
      <c r="D1004" s="30" t="s">
        <v>72</v>
      </c>
      <c r="E1004" s="30" t="s">
        <v>202</v>
      </c>
      <c r="F1004" s="30">
        <v>1</v>
      </c>
      <c r="G1004" s="30" t="s">
        <v>79</v>
      </c>
      <c r="H1004" s="30" t="s">
        <v>65</v>
      </c>
      <c r="I1004" s="30">
        <f>(C1004-VLOOKUP(G1004,Riders!$A$2:$C$2000,2,FALSE))/365</f>
        <v>32.575342465753423</v>
      </c>
      <c r="J1004" s="30">
        <v>1</v>
      </c>
      <c r="K1004" s="30">
        <v>1</v>
      </c>
      <c r="L1004" s="30">
        <v>11.077999999999999</v>
      </c>
      <c r="M1004" s="59">
        <f>IF(OR(L1004="",L1004="REL"),"",3.6*200/L1004)</f>
        <v>64.993681169886258</v>
      </c>
      <c r="N1004" s="30">
        <v>1</v>
      </c>
      <c r="O1004" s="30">
        <v>11.515000000000001</v>
      </c>
      <c r="P1004" s="59">
        <f>IF(OR(O1004="",O1004="REL"),"",3.6*200/O1004)</f>
        <v>62.527138514980457</v>
      </c>
      <c r="Q1004" s="30"/>
      <c r="R1004" s="30"/>
      <c r="S1004" s="59" t="str">
        <f>IF(OR(R1004="",R1004="REL"),"",3.6*200/R1004)</f>
        <v/>
      </c>
    </row>
    <row r="1005" spans="1:19" x14ac:dyDescent="0.3">
      <c r="A1005" s="30" t="s">
        <v>127</v>
      </c>
      <c r="B1005" s="30">
        <v>2019</v>
      </c>
      <c r="C1005" s="132">
        <v>43799</v>
      </c>
      <c r="D1005" s="30" t="s">
        <v>72</v>
      </c>
      <c r="E1005" s="30" t="s">
        <v>202</v>
      </c>
      <c r="F1005" s="30">
        <v>1</v>
      </c>
      <c r="G1005" s="30" t="s">
        <v>134</v>
      </c>
      <c r="H1005" s="30" t="s">
        <v>38</v>
      </c>
      <c r="I1005" s="30">
        <f>(C1005-VLOOKUP(G1005,Riders!$A$2:$C$2000,2,FALSE))/365</f>
        <v>28.843835616438355</v>
      </c>
      <c r="J1005" s="30">
        <v>6</v>
      </c>
      <c r="K1005" s="30">
        <v>2</v>
      </c>
      <c r="L1005" s="30">
        <v>11.113999999999999</v>
      </c>
      <c r="M1005" s="59">
        <f>IF(OR(L1005="",L1005="REL"),"",3.6*200/L1005)</f>
        <v>64.783156379341378</v>
      </c>
      <c r="N1005" s="30">
        <v>2</v>
      </c>
      <c r="O1005" s="30">
        <v>11.734</v>
      </c>
      <c r="P1005" s="59">
        <f>IF(OR(O1005="",O1005="REL"),"",3.6*200/O1005)</f>
        <v>61.360149991477755</v>
      </c>
      <c r="Q1005" s="30"/>
      <c r="R1005" s="30"/>
      <c r="S1005" s="59" t="str">
        <f>IF(OR(R1005="",R1005="REL"),"",3.6*200/R1005)</f>
        <v/>
      </c>
    </row>
    <row r="1006" spans="1:19" x14ac:dyDescent="0.3">
      <c r="A1006" s="30" t="s">
        <v>127</v>
      </c>
      <c r="B1006" s="30">
        <v>2019</v>
      </c>
      <c r="C1006" s="132">
        <v>43799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30">
        <f>(C1006-VLOOKUP(G1006,Riders!$A$2:$C$2000,2,FALSE))/365</f>
        <v>26.027397260273972</v>
      </c>
      <c r="J1006" s="30">
        <v>3</v>
      </c>
      <c r="K1006" s="30">
        <v>1</v>
      </c>
      <c r="L1006" s="30">
        <v>11.324</v>
      </c>
      <c r="M1006" s="59">
        <f>IF(OR(L1006="",L1006="REL"),"",3.6*200/L1006)</f>
        <v>63.581773225008831</v>
      </c>
      <c r="N1006" s="30">
        <v>1</v>
      </c>
      <c r="O1006" s="30">
        <v>11.372999999999999</v>
      </c>
      <c r="P1006" s="59">
        <f>IF(OR(O1006="",O1006="REL"),"",3.6*200/O1006)</f>
        <v>63.307834344500137</v>
      </c>
      <c r="Q1006" s="30"/>
      <c r="R1006" s="30"/>
      <c r="S1006" s="59" t="str">
        <f>IF(OR(R1006="",R1006="REL"),"",3.6*200/R1006)</f>
        <v/>
      </c>
    </row>
    <row r="1007" spans="1:19" x14ac:dyDescent="0.3">
      <c r="A1007" s="30" t="s">
        <v>127</v>
      </c>
      <c r="B1007" s="30">
        <v>2019</v>
      </c>
      <c r="C1007" s="132">
        <v>43799</v>
      </c>
      <c r="D1007" s="30" t="s">
        <v>72</v>
      </c>
      <c r="E1007" s="30" t="s">
        <v>202</v>
      </c>
      <c r="F1007" s="30">
        <v>2</v>
      </c>
      <c r="G1007" s="30" t="s">
        <v>77</v>
      </c>
      <c r="H1007" s="30" t="s">
        <v>19</v>
      </c>
      <c r="I1007" s="30">
        <f>(C1007-VLOOKUP(G1007,Riders!$A$2:$C$2000,2,FALSE))/365</f>
        <v>28.556164383561644</v>
      </c>
      <c r="J1007" s="30">
        <v>5</v>
      </c>
      <c r="K1007" s="30">
        <v>2</v>
      </c>
      <c r="L1007" s="30">
        <v>11.44</v>
      </c>
      <c r="M1007" s="59">
        <f>IF(OR(L1007="",L1007="REL"),"",3.6*200/L1007)</f>
        <v>62.93706293706294</v>
      </c>
      <c r="N1007" s="30">
        <v>2</v>
      </c>
      <c r="O1007" s="30">
        <v>11.54</v>
      </c>
      <c r="P1007" s="59">
        <f>IF(OR(O1007="",O1007="REL"),"",3.6*200/O1007)</f>
        <v>62.391681109185448</v>
      </c>
      <c r="Q1007" s="30"/>
      <c r="R1007" s="30"/>
      <c r="S1007" s="59" t="str">
        <f>IF(OR(R1007="",R1007="REL"),"",3.6*200/R1007)</f>
        <v/>
      </c>
    </row>
    <row r="1008" spans="1:19" x14ac:dyDescent="0.3">
      <c r="A1008" s="30" t="s">
        <v>127</v>
      </c>
      <c r="B1008" s="30">
        <v>2019</v>
      </c>
      <c r="C1008" s="132">
        <v>43799</v>
      </c>
      <c r="D1008" s="30" t="s">
        <v>72</v>
      </c>
      <c r="E1008" s="30" t="s">
        <v>202</v>
      </c>
      <c r="F1008" s="30">
        <v>3</v>
      </c>
      <c r="G1008" s="30" t="s">
        <v>23</v>
      </c>
      <c r="H1008" s="30" t="s">
        <v>15</v>
      </c>
      <c r="I1008" s="30">
        <f>(C1008-VLOOKUP(G1008,Riders!$A$2:$C$2000,2,FALSE))/365</f>
        <v>22.216438356164385</v>
      </c>
      <c r="J1008" s="30">
        <v>2</v>
      </c>
      <c r="K1008" s="30">
        <v>1</v>
      </c>
      <c r="L1008" s="30">
        <v>11.188000000000001</v>
      </c>
      <c r="M1008" s="59">
        <f>IF(OR(L1008="",L1008="REL"),"",3.6*200/L1008)</f>
        <v>64.354665713264211</v>
      </c>
      <c r="N1008" s="30">
        <v>1</v>
      </c>
      <c r="O1008" s="30">
        <v>11.105</v>
      </c>
      <c r="P1008" s="59">
        <f>IF(OR(O1008="",O1008="REL"),"",3.6*200/O1008)</f>
        <v>64.835659612787026</v>
      </c>
      <c r="Q1008" s="30"/>
      <c r="R1008" s="30"/>
      <c r="S1008" s="59" t="str">
        <f>IF(OR(R1008="",R1008="REL"),"",3.6*200/R1008)</f>
        <v/>
      </c>
    </row>
    <row r="1009" spans="1:19" x14ac:dyDescent="0.3">
      <c r="A1009" s="30" t="s">
        <v>127</v>
      </c>
      <c r="B1009" s="30">
        <v>2019</v>
      </c>
      <c r="C1009" s="132">
        <v>43799</v>
      </c>
      <c r="D1009" s="30" t="s">
        <v>72</v>
      </c>
      <c r="E1009" s="30" t="s">
        <v>202</v>
      </c>
      <c r="F1009" s="30">
        <v>3</v>
      </c>
      <c r="G1009" s="30" t="s">
        <v>138</v>
      </c>
      <c r="H1009" s="30" t="s">
        <v>44</v>
      </c>
      <c r="I1009" s="30">
        <f>(C1009-VLOOKUP(G1009,Riders!$A$2:$C$2000,2,FALSE))/365</f>
        <v>24.208219178082192</v>
      </c>
      <c r="J1009" s="30">
        <v>7</v>
      </c>
      <c r="K1009" s="30">
        <v>2</v>
      </c>
      <c r="L1009" s="30">
        <v>11.284000000000001</v>
      </c>
      <c r="M1009" s="59">
        <f>IF(OR(L1009="",L1009="REL"),"",3.6*200/L1009)</f>
        <v>63.807160581354125</v>
      </c>
      <c r="N1009" s="30">
        <v>2</v>
      </c>
      <c r="O1009" s="30">
        <v>11.235000000000001</v>
      </c>
      <c r="P1009" s="59">
        <f>IF(OR(O1009="",O1009="REL"),"",3.6*200/O1009)</f>
        <v>64.085447263017343</v>
      </c>
      <c r="Q1009" s="30"/>
      <c r="R1009" s="30"/>
      <c r="S1009" s="59" t="str">
        <f>IF(OR(R1009="",R1009="REL"),"",3.6*200/R1009)</f>
        <v/>
      </c>
    </row>
    <row r="1010" spans="1:19" x14ac:dyDescent="0.3">
      <c r="A1010" s="30" t="s">
        <v>127</v>
      </c>
      <c r="B1010" s="30">
        <v>2019</v>
      </c>
      <c r="C1010" s="132">
        <v>43799</v>
      </c>
      <c r="D1010" s="30" t="s">
        <v>72</v>
      </c>
      <c r="E1010" s="30" t="s">
        <v>202</v>
      </c>
      <c r="F1010" s="30">
        <v>4</v>
      </c>
      <c r="G1010" s="30" t="s">
        <v>30</v>
      </c>
      <c r="H1010" s="30" t="s">
        <v>31</v>
      </c>
      <c r="I1010" s="30">
        <f>(C1010-VLOOKUP(G1010,Riders!$A$2:$C$2000,2,FALSE))/365</f>
        <v>23.621917808219177</v>
      </c>
      <c r="J1010" s="30">
        <v>4</v>
      </c>
      <c r="K1010" s="30">
        <v>1</v>
      </c>
      <c r="L1010" s="30">
        <v>11.747</v>
      </c>
      <c r="M1010" s="59">
        <f>IF(OR(L1010="",L1010="REL"),"",3.6*200/L1010)</f>
        <v>61.292244828466842</v>
      </c>
      <c r="N1010" s="30">
        <v>1</v>
      </c>
      <c r="O1010" s="30">
        <v>11.244</v>
      </c>
      <c r="P1010" s="59">
        <f>IF(OR(O1010="",O1010="REL"),"",3.6*200/O1010)</f>
        <v>64.034151547492002</v>
      </c>
      <c r="Q1010" s="30"/>
      <c r="R1010" s="30"/>
      <c r="S1010" s="59" t="str">
        <f>IF(OR(R1010="",R1010="REL"),"",3.6*200/R1010)</f>
        <v/>
      </c>
    </row>
    <row r="1011" spans="1:19" x14ac:dyDescent="0.3">
      <c r="A1011" s="30" t="s">
        <v>127</v>
      </c>
      <c r="B1011" s="30">
        <v>2019</v>
      </c>
      <c r="C1011" s="132">
        <v>43799</v>
      </c>
      <c r="D1011" s="30" t="s">
        <v>72</v>
      </c>
      <c r="E1011" s="30" t="s">
        <v>202</v>
      </c>
      <c r="F1011" s="30">
        <v>4</v>
      </c>
      <c r="G1011" s="30" t="s">
        <v>43</v>
      </c>
      <c r="H1011" s="30" t="s">
        <v>44</v>
      </c>
      <c r="I1011" s="30">
        <f>(C1011-VLOOKUP(G1011,Riders!$A$2:$C$2000,2,FALSE))/365</f>
        <v>27.030136986301368</v>
      </c>
      <c r="J1011" s="30">
        <v>8</v>
      </c>
      <c r="K1011" s="30">
        <v>2</v>
      </c>
      <c r="L1011" s="30">
        <v>11.776</v>
      </c>
      <c r="M1011" s="59">
        <f>IF(OR(L1011="",L1011="REL"),"",3.6*200/L1011)</f>
        <v>61.141304347826086</v>
      </c>
      <c r="N1011" s="30">
        <v>2</v>
      </c>
      <c r="O1011" s="30">
        <v>11.629</v>
      </c>
      <c r="P1011" s="59">
        <f>IF(OR(O1011="",O1011="REL"),"",3.6*200/O1011)</f>
        <v>61.914180067073694</v>
      </c>
      <c r="Q1011" s="30"/>
      <c r="R1011" s="30"/>
      <c r="S1011" s="59" t="str">
        <f>IF(OR(R1011="",R1011="REL"),"",3.6*200/R1011)</f>
        <v/>
      </c>
    </row>
    <row r="1012" spans="1:19" x14ac:dyDescent="0.3">
      <c r="A1012" s="30" t="s">
        <v>127</v>
      </c>
      <c r="B1012" s="30">
        <v>2019</v>
      </c>
      <c r="C1012" s="132">
        <v>43799</v>
      </c>
      <c r="D1012" s="30" t="s">
        <v>72</v>
      </c>
      <c r="E1012" s="30" t="s">
        <v>203</v>
      </c>
      <c r="F1012" s="30">
        <v>1</v>
      </c>
      <c r="G1012" s="30" t="s">
        <v>79</v>
      </c>
      <c r="H1012" s="30" t="s">
        <v>65</v>
      </c>
      <c r="I1012" s="30">
        <f>(C1012-VLOOKUP(G1012,Riders!$A$2:$C$2000,2,FALSE))/365</f>
        <v>32.575342465753423</v>
      </c>
      <c r="J1012" s="30">
        <v>1</v>
      </c>
      <c r="K1012" s="30">
        <v>1</v>
      </c>
      <c r="L1012" s="30">
        <v>11.36</v>
      </c>
      <c r="M1012" s="59">
        <f>IF(OR(L1012="",L1012="REL"),"",3.6*200/L1012)</f>
        <v>63.380281690140848</v>
      </c>
      <c r="N1012" s="30">
        <v>1</v>
      </c>
      <c r="O1012" s="30">
        <v>11.414</v>
      </c>
      <c r="P1012" s="59">
        <f>IF(OR(O1012="",O1012="REL"),"",3.6*200/O1012)</f>
        <v>63.080427545120031</v>
      </c>
      <c r="Q1012" s="30"/>
      <c r="R1012" s="30"/>
      <c r="S1012" s="59" t="str">
        <f>IF(OR(R1012="",R1012="REL"),"",3.6*200/R1012)</f>
        <v/>
      </c>
    </row>
    <row r="1013" spans="1:19" x14ac:dyDescent="0.3">
      <c r="A1013" s="47" t="s">
        <v>127</v>
      </c>
      <c r="B1013" s="47">
        <v>2019</v>
      </c>
      <c r="C1013" s="49">
        <v>43799</v>
      </c>
      <c r="D1013" s="47" t="s">
        <v>72</v>
      </c>
      <c r="E1013" s="47" t="s">
        <v>203</v>
      </c>
      <c r="F1013" s="47">
        <v>1</v>
      </c>
      <c r="G1013" s="47" t="s">
        <v>30</v>
      </c>
      <c r="H1013" s="47" t="s">
        <v>31</v>
      </c>
      <c r="I1013" s="47">
        <f>(C1013-VLOOKUP(G1013,Riders!$A$2:$C$2000,2,FALSE))/365</f>
        <v>23.621917808219177</v>
      </c>
      <c r="J1013" s="47">
        <v>4</v>
      </c>
      <c r="K1013" s="47">
        <v>2</v>
      </c>
      <c r="L1013" s="47">
        <v>11.427</v>
      </c>
      <c r="M1013" s="59">
        <f>IF(OR(L1013="",L1013="REL"),"",3.6*200/L1013)</f>
        <v>63.008663691257553</v>
      </c>
      <c r="N1013" s="47">
        <v>2</v>
      </c>
      <c r="O1013" s="47">
        <v>12.087999999999999</v>
      </c>
      <c r="P1013" s="59">
        <f>IF(OR(O1013="",O1013="REL"),"",3.6*200/O1013)</f>
        <v>59.563203176704171</v>
      </c>
      <c r="Q1013" s="47"/>
      <c r="R1013" s="47"/>
      <c r="S1013" s="59" t="str">
        <f>IF(OR(R1013="",R1013="REL"),"",3.6*200/R1013)</f>
        <v/>
      </c>
    </row>
    <row r="1014" spans="1:19" x14ac:dyDescent="0.3">
      <c r="A1014" s="47" t="s">
        <v>127</v>
      </c>
      <c r="B1014" s="47">
        <v>2019</v>
      </c>
      <c r="C1014" s="49">
        <v>43799</v>
      </c>
      <c r="D1014" s="47" t="s">
        <v>72</v>
      </c>
      <c r="E1014" s="47" t="s">
        <v>203</v>
      </c>
      <c r="F1014" s="47">
        <v>2</v>
      </c>
      <c r="G1014" s="47" t="s">
        <v>23</v>
      </c>
      <c r="H1014" s="47" t="s">
        <v>15</v>
      </c>
      <c r="I1014" s="47">
        <f>(C1014-VLOOKUP(G1014,Riders!$A$2:$C$2000,2,FALSE))/365</f>
        <v>22.216438356164385</v>
      </c>
      <c r="J1014" s="47">
        <v>2</v>
      </c>
      <c r="K1014" s="47">
        <v>2</v>
      </c>
      <c r="L1014" s="47">
        <v>11.211</v>
      </c>
      <c r="M1014" s="59">
        <f>IF(OR(L1014="",L1014="REL"),"",3.6*200/L1014)</f>
        <v>64.222638480064219</v>
      </c>
      <c r="N1014" s="47">
        <v>1</v>
      </c>
      <c r="O1014" s="47">
        <v>11.237</v>
      </c>
      <c r="P1014" s="59">
        <f>IF(OR(O1014="",O1014="REL"),"",3.6*200/O1014)</f>
        <v>64.074041114176381</v>
      </c>
      <c r="Q1014" s="47">
        <v>1</v>
      </c>
      <c r="R1014" s="47">
        <v>11.246</v>
      </c>
      <c r="S1014" s="59">
        <f>IF(OR(R1014="",R1014="REL"),"",3.6*200/R1014)</f>
        <v>64.022763649297531</v>
      </c>
    </row>
    <row r="1015" spans="1:19" x14ac:dyDescent="0.3">
      <c r="A1015" s="30" t="s">
        <v>127</v>
      </c>
      <c r="B1015" s="30">
        <v>2019</v>
      </c>
      <c r="C1015" s="132">
        <v>43799</v>
      </c>
      <c r="D1015" s="30" t="s">
        <v>72</v>
      </c>
      <c r="E1015" s="30" t="s">
        <v>203</v>
      </c>
      <c r="F1015" s="30">
        <v>2</v>
      </c>
      <c r="G1015" s="30" t="s">
        <v>33</v>
      </c>
      <c r="H1015" s="30" t="s">
        <v>143</v>
      </c>
      <c r="I1015" s="30">
        <f>(C1015-VLOOKUP(G1015,Riders!$A$2:$C$2000,2,FALSE))/365</f>
        <v>26.027397260273972</v>
      </c>
      <c r="J1015" s="30">
        <v>3</v>
      </c>
      <c r="K1015" s="30">
        <v>1</v>
      </c>
      <c r="L1015" s="30">
        <v>11.207000000000001</v>
      </c>
      <c r="M1015" s="59">
        <f>IF(OR(L1015="",L1015="REL"),"",3.6*200/L1015)</f>
        <v>64.245560810207905</v>
      </c>
      <c r="N1015" s="30">
        <v>2</v>
      </c>
      <c r="O1015" s="30">
        <v>11.34</v>
      </c>
      <c r="P1015" s="59">
        <f>IF(OR(O1015="",O1015="REL"),"",3.6*200/O1015)</f>
        <v>63.492063492063494</v>
      </c>
      <c r="Q1015" s="30">
        <v>2</v>
      </c>
      <c r="R1015" s="30">
        <v>11.283000000000001</v>
      </c>
      <c r="S1015" s="59">
        <f>IF(OR(R1015="",R1015="REL"),"",3.6*200/R1015)</f>
        <v>63.812815740494543</v>
      </c>
    </row>
    <row r="1016" spans="1:19" x14ac:dyDescent="0.3">
      <c r="A1016" s="47" t="s">
        <v>127</v>
      </c>
      <c r="B1016" s="47">
        <v>2019</v>
      </c>
      <c r="C1016" s="49">
        <v>43799</v>
      </c>
      <c r="D1016" s="47" t="s">
        <v>72</v>
      </c>
      <c r="E1016" s="47" t="s">
        <v>204</v>
      </c>
      <c r="F1016" s="47" t="s">
        <v>205</v>
      </c>
      <c r="G1016" s="47" t="s">
        <v>79</v>
      </c>
      <c r="H1016" s="47" t="s">
        <v>65</v>
      </c>
      <c r="I1016" s="47">
        <f>(C1016-VLOOKUP(G1016,Riders!$A$2:$C$2000,2,FALSE))/365</f>
        <v>32.575342465753423</v>
      </c>
      <c r="J1016" s="47">
        <v>1</v>
      </c>
      <c r="K1016" s="47">
        <v>1</v>
      </c>
      <c r="L1016" s="47">
        <v>11.131</v>
      </c>
      <c r="M1016" s="59">
        <f>IF(OR(L1016="",L1016="REL"),"",3.6*200/L1016)</f>
        <v>64.684215254694095</v>
      </c>
      <c r="N1016" s="47">
        <v>1</v>
      </c>
      <c r="O1016" s="47">
        <v>11.106999999999999</v>
      </c>
      <c r="P1016" s="59">
        <f>IF(OR(O1016="",O1016="REL"),"",3.6*200/O1016)</f>
        <v>64.823984874403536</v>
      </c>
      <c r="Q1016" s="47"/>
      <c r="R1016" s="47"/>
      <c r="S1016" s="59" t="str">
        <f>IF(OR(R1016="",R1016="REL"),"",3.6*200/R1016)</f>
        <v/>
      </c>
    </row>
    <row r="1017" spans="1:19" x14ac:dyDescent="0.3">
      <c r="A1017" s="47" t="s">
        <v>127</v>
      </c>
      <c r="B1017" s="47">
        <v>2019</v>
      </c>
      <c r="C1017" s="49">
        <v>43799</v>
      </c>
      <c r="D1017" s="47" t="s">
        <v>72</v>
      </c>
      <c r="E1017" s="47" t="s">
        <v>204</v>
      </c>
      <c r="F1017" s="47" t="s">
        <v>205</v>
      </c>
      <c r="G1017" s="47" t="s">
        <v>23</v>
      </c>
      <c r="H1017" s="47" t="s">
        <v>15</v>
      </c>
      <c r="I1017" s="47">
        <f>(C1017-VLOOKUP(G1017,Riders!$A$2:$C$2000,2,FALSE))/365</f>
        <v>22.216438356164385</v>
      </c>
      <c r="J1017" s="47">
        <v>2</v>
      </c>
      <c r="K1017" s="47">
        <v>2</v>
      </c>
      <c r="L1017" s="47">
        <v>11.162000000000001</v>
      </c>
      <c r="M1017" s="59">
        <f>IF(OR(L1017="",L1017="REL"),"",3.6*200/L1017)</f>
        <v>64.504569073642713</v>
      </c>
      <c r="N1017" s="47">
        <v>2</v>
      </c>
      <c r="O1017" s="47">
        <v>11.222</v>
      </c>
      <c r="P1017" s="59">
        <f>IF(OR(O1017="",O1017="REL"),"",3.6*200/O1017)</f>
        <v>64.159686330422389</v>
      </c>
      <c r="Q1017" s="47"/>
      <c r="R1017" s="47"/>
      <c r="S1017" s="59" t="str">
        <f>IF(OR(R1017="",R1017="REL"),"",3.6*200/R1017)</f>
        <v/>
      </c>
    </row>
    <row r="1018" spans="1:19" x14ac:dyDescent="0.3">
      <c r="A1018" s="30" t="s">
        <v>127</v>
      </c>
      <c r="B1018" s="30">
        <v>2019</v>
      </c>
      <c r="C1018" s="132">
        <v>43799</v>
      </c>
      <c r="D1018" s="30" t="s">
        <v>72</v>
      </c>
      <c r="E1018" s="30" t="s">
        <v>204</v>
      </c>
      <c r="F1018" s="30" t="s">
        <v>206</v>
      </c>
      <c r="G1018" s="30" t="s">
        <v>33</v>
      </c>
      <c r="H1018" s="30" t="s">
        <v>143</v>
      </c>
      <c r="I1018" s="30">
        <f>(C1018-VLOOKUP(G1018,Riders!$A$2:$C$2000,2,FALSE))/365</f>
        <v>26.027397260273972</v>
      </c>
      <c r="J1018" s="30">
        <v>3</v>
      </c>
      <c r="K1018" s="30">
        <v>1</v>
      </c>
      <c r="L1018" s="30">
        <v>11.39</v>
      </c>
      <c r="M1018" s="59">
        <f>IF(OR(L1018="",L1018="REL"),"",3.6*200/L1018)</f>
        <v>63.21334503950834</v>
      </c>
      <c r="N1018" s="30">
        <v>2</v>
      </c>
      <c r="O1018" s="30">
        <v>11.407</v>
      </c>
      <c r="P1018" s="59">
        <f>IF(OR(O1018="",O1018="REL"),"",3.6*200/O1018)</f>
        <v>63.11913737178925</v>
      </c>
      <c r="Q1018" s="30">
        <v>1</v>
      </c>
      <c r="R1018" s="30">
        <v>11.363</v>
      </c>
      <c r="S1018" s="59">
        <f>IF(OR(R1018="",R1018="REL"),"",3.6*200/R1018)</f>
        <v>63.363548358708087</v>
      </c>
    </row>
    <row r="1019" spans="1:19" x14ac:dyDescent="0.3">
      <c r="A1019" s="47" t="s">
        <v>127</v>
      </c>
      <c r="B1019" s="47">
        <v>2019</v>
      </c>
      <c r="C1019" s="49">
        <v>43799</v>
      </c>
      <c r="D1019" s="47" t="s">
        <v>72</v>
      </c>
      <c r="E1019" s="47" t="s">
        <v>204</v>
      </c>
      <c r="F1019" s="47" t="s">
        <v>206</v>
      </c>
      <c r="G1019" s="47" t="s">
        <v>30</v>
      </c>
      <c r="H1019" s="47" t="s">
        <v>31</v>
      </c>
      <c r="I1019" s="47">
        <f>(C1019-VLOOKUP(G1019,Riders!$A$2:$C$2000,2,FALSE))/365</f>
        <v>23.621917808219177</v>
      </c>
      <c r="J1019" s="47">
        <v>4</v>
      </c>
      <c r="K1019" s="47">
        <v>2</v>
      </c>
      <c r="L1019" s="47">
        <v>11.424000000000001</v>
      </c>
      <c r="M1019" s="59">
        <f>IF(OR(L1019="",L1019="REL"),"",3.6*200/L1019)</f>
        <v>63.02521008403361</v>
      </c>
      <c r="N1019" s="47">
        <v>1</v>
      </c>
      <c r="O1019" s="47">
        <v>11.394</v>
      </c>
      <c r="P1019" s="59">
        <f>IF(OR(O1019="",O1019="REL"),"",3.6*200/O1019)</f>
        <v>63.191153238546605</v>
      </c>
      <c r="Q1019" s="47">
        <v>2</v>
      </c>
      <c r="R1019" s="47">
        <v>11.365</v>
      </c>
      <c r="S1019" s="59">
        <f>IF(OR(R1019="",R1019="REL"),"",3.6*200/R1019)</f>
        <v>63.352397712274524</v>
      </c>
    </row>
    <row r="1020" spans="1:19" x14ac:dyDescent="0.3">
      <c r="A1020" s="47" t="s">
        <v>102</v>
      </c>
      <c r="B1020" s="47">
        <v>2019</v>
      </c>
      <c r="C1020" s="49">
        <v>43779</v>
      </c>
      <c r="D1020" s="47" t="s">
        <v>72</v>
      </c>
      <c r="E1020" s="47" t="s">
        <v>200</v>
      </c>
      <c r="F1020" s="47">
        <v>1</v>
      </c>
      <c r="G1020" s="47" t="s">
        <v>111</v>
      </c>
      <c r="H1020" s="47" t="s">
        <v>118</v>
      </c>
      <c r="I1020" s="47">
        <f>(C1020-VLOOKUP(G1020,Riders!$A$2:$C$2000,2,FALSE))/365</f>
        <v>25.057534246575344</v>
      </c>
      <c r="J1020" s="47">
        <v>9</v>
      </c>
      <c r="K1020" s="47">
        <v>1</v>
      </c>
      <c r="L1020" s="47">
        <v>11.634</v>
      </c>
      <c r="M1020" s="59">
        <f>IF(OR(L1020="",L1020="REL"),"",3.6*200/L1020)</f>
        <v>61.887570912841667</v>
      </c>
      <c r="N1020" s="47"/>
      <c r="O1020" s="47"/>
      <c r="P1020" s="59" t="str">
        <f>IF(OR(O1020="",O1020="REL"),"",3.6*200/O1020)</f>
        <v/>
      </c>
      <c r="Q1020" s="47"/>
      <c r="R1020" s="47"/>
      <c r="S1020" s="59" t="str">
        <f>IF(OR(R1020="",R1020="REL"),"",3.6*200/R1020)</f>
        <v/>
      </c>
    </row>
    <row r="1021" spans="1:19" x14ac:dyDescent="0.3">
      <c r="A1021" s="30" t="s">
        <v>102</v>
      </c>
      <c r="B1021" s="30">
        <v>2019</v>
      </c>
      <c r="C1021" s="132">
        <v>43779</v>
      </c>
      <c r="D1021" s="30" t="s">
        <v>72</v>
      </c>
      <c r="E1021" s="30" t="s">
        <v>200</v>
      </c>
      <c r="F1021" s="30">
        <v>1</v>
      </c>
      <c r="G1021" s="30" t="s">
        <v>166</v>
      </c>
      <c r="H1021" s="30" t="s">
        <v>49</v>
      </c>
      <c r="I1021" s="30" t="e">
        <f>(C1021-VLOOKUP(G1021,Riders!$A$2:$C$2000,2,FALSE))/365</f>
        <v>#N/A</v>
      </c>
      <c r="J1021" s="30">
        <v>28</v>
      </c>
      <c r="K1021" s="30">
        <v>2</v>
      </c>
      <c r="L1021" s="30">
        <v>11.712</v>
      </c>
      <c r="M1021" s="59">
        <f>IF(OR(L1021="",L1021="REL"),"",3.6*200/L1021)</f>
        <v>61.475409836065573</v>
      </c>
      <c r="N1021" s="30"/>
      <c r="O1021" s="30"/>
      <c r="P1021" s="59" t="str">
        <f>IF(OR(O1021="",O1021="REL"),"",3.6*200/O1021)</f>
        <v/>
      </c>
      <c r="Q1021" s="30"/>
      <c r="R1021" s="30"/>
      <c r="S1021" s="59" t="str">
        <f>IF(OR(R1021="",R1021="REL"),"",3.6*200/R1021)</f>
        <v/>
      </c>
    </row>
    <row r="1022" spans="1:19" x14ac:dyDescent="0.3">
      <c r="A1022" s="47" t="s">
        <v>102</v>
      </c>
      <c r="B1022" s="47">
        <v>2019</v>
      </c>
      <c r="C1022" s="49">
        <v>43779</v>
      </c>
      <c r="D1022" s="47" t="s">
        <v>72</v>
      </c>
      <c r="E1022" s="47" t="s">
        <v>200</v>
      </c>
      <c r="F1022" s="47">
        <v>2</v>
      </c>
      <c r="G1022" s="47" t="s">
        <v>30</v>
      </c>
      <c r="H1022" s="47" t="s">
        <v>31</v>
      </c>
      <c r="I1022" s="47">
        <f>(C1022-VLOOKUP(G1022,Riders!$A$2:$C$2000,2,FALSE))/365</f>
        <v>23.567123287671233</v>
      </c>
      <c r="J1022" s="47">
        <v>3</v>
      </c>
      <c r="K1022" s="47">
        <v>1</v>
      </c>
      <c r="L1022" s="47">
        <v>12.444000000000001</v>
      </c>
      <c r="M1022" s="59">
        <f>IF(OR(L1022="",L1022="REL"),"",3.6*200/L1022)</f>
        <v>57.859209257473481</v>
      </c>
      <c r="N1022" s="47"/>
      <c r="O1022" s="47"/>
      <c r="P1022" s="59" t="str">
        <f>IF(OR(O1022="",O1022="REL"),"",3.6*200/O1022)</f>
        <v/>
      </c>
      <c r="Q1022" s="47"/>
      <c r="R1022" s="47"/>
      <c r="S1022" s="59" t="str">
        <f>IF(OR(R1022="",R1022="REL"),"",3.6*200/R1022)</f>
        <v/>
      </c>
    </row>
    <row r="1023" spans="1:19" x14ac:dyDescent="0.3">
      <c r="A1023" s="47" t="s">
        <v>102</v>
      </c>
      <c r="B1023" s="47">
        <v>2019</v>
      </c>
      <c r="C1023" s="49">
        <v>43779</v>
      </c>
      <c r="D1023" s="47" t="s">
        <v>72</v>
      </c>
      <c r="E1023" s="47" t="s">
        <v>200</v>
      </c>
      <c r="F1023" s="47">
        <v>2</v>
      </c>
      <c r="G1023" s="47" t="s">
        <v>146</v>
      </c>
      <c r="H1023" s="47" t="s">
        <v>56</v>
      </c>
      <c r="I1023" s="47">
        <f>(C1023-VLOOKUP(G1023,Riders!$A$2:$C$2000,2,FALSE))/365</f>
        <v>29.605479452054794</v>
      </c>
      <c r="J1023" s="47">
        <v>27</v>
      </c>
      <c r="K1023" s="47">
        <v>2</v>
      </c>
      <c r="L1023" s="47">
        <v>12.655000000000001</v>
      </c>
      <c r="M1023" s="59">
        <f>IF(OR(L1023="",L1023="REL"),"",3.6*200/L1023)</f>
        <v>56.894508099565385</v>
      </c>
      <c r="N1023" s="47"/>
      <c r="O1023" s="47"/>
      <c r="P1023" s="59" t="str">
        <f>IF(OR(O1023="",O1023="REL"),"",3.6*200/O1023)</f>
        <v/>
      </c>
      <c r="Q1023" s="47"/>
      <c r="R1023" s="47"/>
      <c r="S1023" s="59" t="str">
        <f>IF(OR(R1023="",R1023="REL"),"",3.6*200/R1023)</f>
        <v/>
      </c>
    </row>
    <row r="1024" spans="1:19" x14ac:dyDescent="0.3">
      <c r="A1024" s="30" t="s">
        <v>102</v>
      </c>
      <c r="B1024" s="30">
        <v>2019</v>
      </c>
      <c r="C1024" s="132">
        <v>43779</v>
      </c>
      <c r="D1024" s="30" t="s">
        <v>72</v>
      </c>
      <c r="E1024" s="30" t="s">
        <v>200</v>
      </c>
      <c r="F1024" s="30">
        <v>3</v>
      </c>
      <c r="G1024" s="30" t="s">
        <v>134</v>
      </c>
      <c r="H1024" s="30" t="s">
        <v>38</v>
      </c>
      <c r="I1024" s="30">
        <f>(C1024-VLOOKUP(G1024,Riders!$A$2:$C$2000,2,FALSE))/365</f>
        <v>28.789041095890411</v>
      </c>
      <c r="J1024" s="30">
        <v>6</v>
      </c>
      <c r="K1024" s="30">
        <v>1</v>
      </c>
      <c r="L1024" s="30">
        <v>11.41</v>
      </c>
      <c r="M1024" s="59">
        <f>IF(OR(L1024="",L1024="REL"),"",3.6*200/L1024)</f>
        <v>63.102541630148991</v>
      </c>
      <c r="N1024" s="30"/>
      <c r="O1024" s="30"/>
      <c r="P1024" s="59" t="str">
        <f>IF(OR(O1024="",O1024="REL"),"",3.6*200/O1024)</f>
        <v/>
      </c>
      <c r="Q1024" s="30"/>
      <c r="R1024" s="30"/>
      <c r="S1024" s="59" t="str">
        <f>IF(OR(R1024="",R1024="REL"),"",3.6*200/R1024)</f>
        <v/>
      </c>
    </row>
    <row r="1025" spans="1:19" x14ac:dyDescent="0.3">
      <c r="A1025" s="47" t="s">
        <v>102</v>
      </c>
      <c r="B1025" s="47">
        <v>2019</v>
      </c>
      <c r="C1025" s="49">
        <v>43779</v>
      </c>
      <c r="D1025" s="47" t="s">
        <v>72</v>
      </c>
      <c r="E1025" s="47" t="s">
        <v>200</v>
      </c>
      <c r="F1025" s="47">
        <v>3</v>
      </c>
      <c r="G1025" s="47" t="s">
        <v>94</v>
      </c>
      <c r="H1025" s="47" t="s">
        <v>152</v>
      </c>
      <c r="I1025" s="47">
        <f>(C1025-VLOOKUP(G1025,Riders!$A$2:$C$2000,2,FALSE))/365</f>
        <v>22.032876712328768</v>
      </c>
      <c r="J1025" s="47">
        <v>26</v>
      </c>
      <c r="K1025" s="47">
        <v>2</v>
      </c>
      <c r="L1025" s="47">
        <v>11.635</v>
      </c>
      <c r="M1025" s="59">
        <f>IF(OR(L1025="",L1025="REL"),"",3.6*200/L1025)</f>
        <v>61.882251826385904</v>
      </c>
      <c r="N1025" s="47"/>
      <c r="O1025" s="47"/>
      <c r="P1025" s="59" t="str">
        <f>IF(OR(O1025="",O1025="REL"),"",3.6*200/O1025)</f>
        <v/>
      </c>
      <c r="Q1025" s="47"/>
      <c r="R1025" s="47"/>
      <c r="S1025" s="59" t="str">
        <f>IF(OR(R1025="",R1025="REL"),"",3.6*200/R1025)</f>
        <v/>
      </c>
    </row>
    <row r="1026" spans="1:19" x14ac:dyDescent="0.3">
      <c r="A1026" s="47" t="s">
        <v>102</v>
      </c>
      <c r="B1026" s="47">
        <v>2019</v>
      </c>
      <c r="C1026" s="49">
        <v>43779</v>
      </c>
      <c r="D1026" s="47" t="s">
        <v>72</v>
      </c>
      <c r="E1026" s="47" t="s">
        <v>200</v>
      </c>
      <c r="F1026" s="47">
        <v>4</v>
      </c>
      <c r="G1026" s="47" t="s">
        <v>22</v>
      </c>
      <c r="H1026" s="47" t="s">
        <v>169</v>
      </c>
      <c r="I1026" s="47">
        <f>(C1026-VLOOKUP(G1026,Riders!$A$2:$C$2000,2,FALSE))/365</f>
        <v>21.835616438356166</v>
      </c>
      <c r="J1026" s="47">
        <v>10</v>
      </c>
      <c r="K1026" s="47">
        <v>1</v>
      </c>
      <c r="L1026" s="47">
        <v>11.64</v>
      </c>
      <c r="M1026" s="59">
        <f>IF(OR(L1026="",L1026="REL"),"",3.6*200/L1026)</f>
        <v>61.855670103092784</v>
      </c>
      <c r="N1026" s="47"/>
      <c r="O1026" s="47"/>
      <c r="P1026" s="59" t="str">
        <f>IF(OR(O1026="",O1026="REL"),"",3.6*200/O1026)</f>
        <v/>
      </c>
      <c r="Q1026" s="47"/>
      <c r="R1026" s="47"/>
      <c r="S1026" s="59" t="str">
        <f>IF(OR(R1026="",R1026="REL"),"",3.6*200/R1026)</f>
        <v/>
      </c>
    </row>
    <row r="1027" spans="1:19" x14ac:dyDescent="0.3">
      <c r="A1027" s="30" t="s">
        <v>102</v>
      </c>
      <c r="B1027" s="30">
        <v>2019</v>
      </c>
      <c r="C1027" s="132">
        <v>43779</v>
      </c>
      <c r="D1027" s="30" t="s">
        <v>72</v>
      </c>
      <c r="E1027" s="30" t="s">
        <v>200</v>
      </c>
      <c r="F1027" s="30">
        <v>4</v>
      </c>
      <c r="G1027" s="30" t="s">
        <v>95</v>
      </c>
      <c r="H1027" s="30" t="s">
        <v>19</v>
      </c>
      <c r="I1027" s="30">
        <f>(C1027-VLOOKUP(G1027,Riders!$A$2:$C$2000,2,FALSE))/365</f>
        <v>20.18082191780822</v>
      </c>
      <c r="J1027" s="30">
        <v>25</v>
      </c>
      <c r="K1027" s="30">
        <v>2</v>
      </c>
      <c r="L1027" s="30">
        <v>11.976000000000001</v>
      </c>
      <c r="M1027" s="59">
        <f>IF(OR(L1027="",L1027="REL"),"",3.6*200/L1027)</f>
        <v>60.120240480961918</v>
      </c>
      <c r="N1027" s="30"/>
      <c r="O1027" s="30"/>
      <c r="P1027" s="59" t="str">
        <f>IF(OR(O1027="",O1027="REL"),"",3.6*200/O1027)</f>
        <v/>
      </c>
      <c r="Q1027" s="30"/>
      <c r="R1027" s="30"/>
      <c r="S1027" s="59" t="str">
        <f>IF(OR(R1027="",R1027="REL"),"",3.6*200/R1027)</f>
        <v/>
      </c>
    </row>
    <row r="1028" spans="1:19" x14ac:dyDescent="0.3">
      <c r="A1028" s="47" t="s">
        <v>102</v>
      </c>
      <c r="B1028" s="47">
        <v>2019</v>
      </c>
      <c r="C1028" s="49">
        <v>43779</v>
      </c>
      <c r="D1028" s="47" t="s">
        <v>72</v>
      </c>
      <c r="E1028" s="47" t="s">
        <v>200</v>
      </c>
      <c r="F1028" s="47">
        <v>5</v>
      </c>
      <c r="G1028" s="47" t="s">
        <v>73</v>
      </c>
      <c r="H1028" s="47" t="s">
        <v>74</v>
      </c>
      <c r="I1028" s="47">
        <f>(C1028-VLOOKUP(G1028,Riders!$A$2:$C$2000,2,FALSE))/365</f>
        <v>32.273972602739725</v>
      </c>
      <c r="J1028" s="47">
        <v>7</v>
      </c>
      <c r="K1028" s="47">
        <v>1</v>
      </c>
      <c r="L1028" s="47">
        <v>11.917999999999999</v>
      </c>
      <c r="M1028" s="59">
        <f>IF(OR(L1028="",L1028="REL"),"",3.6*200/L1028)</f>
        <v>60.412820943111264</v>
      </c>
      <c r="N1028" s="47"/>
      <c r="O1028" s="47"/>
      <c r="P1028" s="59" t="str">
        <f>IF(OR(O1028="",O1028="REL"),"",3.6*200/O1028)</f>
        <v/>
      </c>
      <c r="Q1028" s="47"/>
      <c r="R1028" s="47"/>
      <c r="S1028" s="59" t="str">
        <f>IF(OR(R1028="",R1028="REL"),"",3.6*200/R1028)</f>
        <v/>
      </c>
    </row>
    <row r="1029" spans="1:19" x14ac:dyDescent="0.3">
      <c r="A1029" s="47" t="s">
        <v>102</v>
      </c>
      <c r="B1029" s="47">
        <v>2019</v>
      </c>
      <c r="C1029" s="49">
        <v>43779</v>
      </c>
      <c r="D1029" s="47" t="s">
        <v>72</v>
      </c>
      <c r="E1029" s="47" t="s">
        <v>200</v>
      </c>
      <c r="F1029" s="47">
        <v>5</v>
      </c>
      <c r="G1029" s="47" t="s">
        <v>39</v>
      </c>
      <c r="H1029" s="47" t="s">
        <v>40</v>
      </c>
      <c r="I1029" s="47">
        <f>(C1029-VLOOKUP(G1029,Riders!$A$2:$C$2000,2,FALSE))/365</f>
        <v>25.24931506849315</v>
      </c>
      <c r="J1029" s="47">
        <v>24</v>
      </c>
      <c r="K1029" s="47">
        <v>2</v>
      </c>
      <c r="L1029" s="47">
        <v>12.042999999999999</v>
      </c>
      <c r="M1029" s="59">
        <f>IF(OR(L1029="",L1029="REL"),"",3.6*200/L1029)</f>
        <v>59.785767665863993</v>
      </c>
      <c r="N1029" s="47"/>
      <c r="O1029" s="47"/>
      <c r="P1029" s="59" t="str">
        <f>IF(OR(O1029="",O1029="REL"),"",3.6*200/O1029)</f>
        <v/>
      </c>
      <c r="Q1029" s="47"/>
      <c r="R1029" s="47"/>
      <c r="S1029" s="59" t="str">
        <f>IF(OR(R1029="",R1029="REL"),"",3.6*200/R1029)</f>
        <v/>
      </c>
    </row>
    <row r="1030" spans="1:19" x14ac:dyDescent="0.3">
      <c r="A1030" s="47" t="s">
        <v>102</v>
      </c>
      <c r="B1030" s="47">
        <v>2019</v>
      </c>
      <c r="C1030" s="49">
        <v>43779</v>
      </c>
      <c r="D1030" s="47" t="s">
        <v>72</v>
      </c>
      <c r="E1030" s="47" t="s">
        <v>200</v>
      </c>
      <c r="F1030" s="47">
        <v>6</v>
      </c>
      <c r="G1030" s="47" t="s">
        <v>77</v>
      </c>
      <c r="H1030" s="47" t="s">
        <v>19</v>
      </c>
      <c r="I1030" s="47">
        <f>(C1030-VLOOKUP(G1030,Riders!$A$2:$C$2000,2,FALSE))/365</f>
        <v>28.5013698630137</v>
      </c>
      <c r="J1030" s="47">
        <v>11</v>
      </c>
      <c r="K1030" s="47">
        <v>1</v>
      </c>
      <c r="L1030" s="47">
        <v>11.297000000000001</v>
      </c>
      <c r="M1030" s="59">
        <f>IF(OR(L1030="",L1030="REL"),"",3.6*200/L1030)</f>
        <v>63.733734619810569</v>
      </c>
      <c r="N1030" s="47"/>
      <c r="O1030" s="47"/>
      <c r="P1030" s="59" t="str">
        <f>IF(OR(O1030="",O1030="REL"),"",3.6*200/O1030)</f>
        <v/>
      </c>
      <c r="Q1030" s="47"/>
      <c r="R1030" s="47"/>
      <c r="S1030" s="59" t="str">
        <f>IF(OR(R1030="",R1030="REL"),"",3.6*200/R1030)</f>
        <v/>
      </c>
    </row>
    <row r="1031" spans="1:19" x14ac:dyDescent="0.3">
      <c r="A1031" s="47" t="s">
        <v>102</v>
      </c>
      <c r="B1031" s="47">
        <v>2019</v>
      </c>
      <c r="C1031" s="49">
        <v>43779</v>
      </c>
      <c r="D1031" s="47" t="s">
        <v>72</v>
      </c>
      <c r="E1031" s="47" t="s">
        <v>200</v>
      </c>
      <c r="F1031" s="47">
        <v>6</v>
      </c>
      <c r="G1031" s="47" t="s">
        <v>52</v>
      </c>
      <c r="H1031" s="47" t="s">
        <v>53</v>
      </c>
      <c r="I1031" s="47">
        <f>(C1031-VLOOKUP(G1031,Riders!$A$2:$C$2000,2,FALSE))/365</f>
        <v>22.668493150684931</v>
      </c>
      <c r="J1031" s="47">
        <v>23</v>
      </c>
      <c r="K1031" s="47">
        <v>2</v>
      </c>
      <c r="L1031" s="47">
        <v>11.382000000000001</v>
      </c>
      <c r="M1031" s="59">
        <f>IF(OR(L1031="",L1031="REL"),"",3.6*200/L1031)</f>
        <v>63.257775434897198</v>
      </c>
      <c r="N1031" s="47"/>
      <c r="O1031" s="47"/>
      <c r="P1031" s="59" t="str">
        <f>IF(OR(O1031="",O1031="REL"),"",3.6*200/O1031)</f>
        <v/>
      </c>
      <c r="Q1031" s="47"/>
      <c r="R1031" s="47"/>
      <c r="S1031" s="59" t="str">
        <f>IF(OR(R1031="",R1031="REL"),"",3.6*200/R1031)</f>
        <v/>
      </c>
    </row>
    <row r="1032" spans="1:19" x14ac:dyDescent="0.3">
      <c r="A1032" s="47" t="s">
        <v>102</v>
      </c>
      <c r="B1032" s="47">
        <v>2019</v>
      </c>
      <c r="C1032" s="49">
        <v>43779</v>
      </c>
      <c r="D1032" s="47" t="s">
        <v>72</v>
      </c>
      <c r="E1032" s="47" t="s">
        <v>200</v>
      </c>
      <c r="F1032" s="47">
        <v>7</v>
      </c>
      <c r="G1032" s="47" t="s">
        <v>16</v>
      </c>
      <c r="H1032" s="47" t="s">
        <v>17</v>
      </c>
      <c r="I1032" s="47">
        <f>(C1032-VLOOKUP(G1032,Riders!$A$2:$C$2000,2,FALSE))/365</f>
        <v>20.553424657534247</v>
      </c>
      <c r="J1032" s="47">
        <v>12</v>
      </c>
      <c r="K1032" s="47">
        <v>1</v>
      </c>
      <c r="L1032" s="47">
        <v>11.57</v>
      </c>
      <c r="M1032" s="59">
        <f>IF(OR(L1032="",L1032="REL"),"",3.6*200/L1032)</f>
        <v>62.22990492653414</v>
      </c>
      <c r="N1032" s="47"/>
      <c r="O1032" s="47"/>
      <c r="P1032" s="59" t="str">
        <f>IF(OR(O1032="",O1032="REL"),"",3.6*200/O1032)</f>
        <v/>
      </c>
      <c r="Q1032" s="47"/>
      <c r="R1032" s="47"/>
      <c r="S1032" s="59" t="str">
        <f>IF(OR(R1032="",R1032="REL"),"",3.6*200/R1032)</f>
        <v/>
      </c>
    </row>
    <row r="1033" spans="1:19" x14ac:dyDescent="0.3">
      <c r="A1033" s="47" t="s">
        <v>102</v>
      </c>
      <c r="B1033" s="47">
        <v>2019</v>
      </c>
      <c r="C1033" s="49">
        <v>43779</v>
      </c>
      <c r="D1033" s="47" t="s">
        <v>72</v>
      </c>
      <c r="E1033" s="47" t="s">
        <v>200</v>
      </c>
      <c r="F1033" s="47">
        <v>7</v>
      </c>
      <c r="G1033" s="47" t="s">
        <v>129</v>
      </c>
      <c r="H1033" s="47" t="s">
        <v>153</v>
      </c>
      <c r="I1033" s="47">
        <f>(C1033-VLOOKUP(G1033,Riders!$A$2:$C$2000,2,FALSE))/365</f>
        <v>29.326027397260273</v>
      </c>
      <c r="J1033" s="47">
        <v>22</v>
      </c>
      <c r="K1033" s="47">
        <v>2</v>
      </c>
      <c r="L1033" s="47">
        <v>11.702999999999999</v>
      </c>
      <c r="M1033" s="59">
        <f>IF(OR(L1033="",L1033="REL"),"",3.6*200/L1033)</f>
        <v>61.52268649064343</v>
      </c>
      <c r="N1033" s="47"/>
      <c r="O1033" s="47"/>
      <c r="P1033" s="59" t="str">
        <f>IF(OR(O1033="",O1033="REL"),"",3.6*200/O1033)</f>
        <v/>
      </c>
      <c r="Q1033" s="47"/>
      <c r="R1033" s="47"/>
      <c r="S1033" s="59" t="str">
        <f>IF(OR(R1033="",R1033="REL"),"",3.6*200/R1033)</f>
        <v/>
      </c>
    </row>
    <row r="1034" spans="1:19" x14ac:dyDescent="0.3">
      <c r="A1034" s="47" t="s">
        <v>102</v>
      </c>
      <c r="B1034" s="47">
        <v>2019</v>
      </c>
      <c r="C1034" s="49">
        <v>43779</v>
      </c>
      <c r="D1034" s="47" t="s">
        <v>72</v>
      </c>
      <c r="E1034" s="47" t="s">
        <v>200</v>
      </c>
      <c r="F1034" s="47">
        <v>8</v>
      </c>
      <c r="G1034" s="47" t="s">
        <v>20</v>
      </c>
      <c r="H1034" s="47" t="s">
        <v>21</v>
      </c>
      <c r="I1034" s="47">
        <f>(C1034-VLOOKUP(G1034,Riders!$A$2:$C$2000,2,FALSE))/365</f>
        <v>24.263013698630136</v>
      </c>
      <c r="J1034" s="47">
        <v>8</v>
      </c>
      <c r="K1034" s="47">
        <v>1</v>
      </c>
      <c r="L1034" s="47">
        <v>11.602</v>
      </c>
      <c r="M1034" s="59">
        <f>IF(OR(L1034="",L1034="REL"),"",3.6*200/L1034)</f>
        <v>62.058265816238581</v>
      </c>
      <c r="N1034" s="47"/>
      <c r="O1034" s="47"/>
      <c r="P1034" s="59" t="str">
        <f>IF(OR(O1034="",O1034="REL"),"",3.6*200/O1034)</f>
        <v/>
      </c>
      <c r="Q1034" s="47"/>
      <c r="R1034" s="47"/>
      <c r="S1034" s="59" t="str">
        <f>IF(OR(R1034="",R1034="REL"),"",3.6*200/R1034)</f>
        <v/>
      </c>
    </row>
    <row r="1035" spans="1:19" x14ac:dyDescent="0.3">
      <c r="A1035" s="47" t="s">
        <v>102</v>
      </c>
      <c r="B1035" s="47">
        <v>2019</v>
      </c>
      <c r="C1035" s="49">
        <v>43779</v>
      </c>
      <c r="D1035" s="47" t="s">
        <v>72</v>
      </c>
      <c r="E1035" s="47" t="s">
        <v>200</v>
      </c>
      <c r="F1035" s="47">
        <v>8</v>
      </c>
      <c r="G1035" s="47" t="s">
        <v>144</v>
      </c>
      <c r="H1035" s="47" t="s">
        <v>145</v>
      </c>
      <c r="I1035" s="47">
        <f>(C1035-VLOOKUP(G1035,Riders!$A$2:$C$2000,2,FALSE))/365</f>
        <v>21.564383561643837</v>
      </c>
      <c r="J1035" s="47">
        <v>21</v>
      </c>
      <c r="K1035" s="47">
        <v>2</v>
      </c>
      <c r="L1035" s="47">
        <v>11.725</v>
      </c>
      <c r="M1035" s="59">
        <f>IF(OR(L1035="",L1035="REL"),"",3.6*200/L1035)</f>
        <v>61.407249466950958</v>
      </c>
      <c r="N1035" s="47"/>
      <c r="O1035" s="47"/>
      <c r="P1035" s="59" t="str">
        <f>IF(OR(O1035="",O1035="REL"),"",3.6*200/O1035)</f>
        <v/>
      </c>
      <c r="Q1035" s="47"/>
      <c r="R1035" s="47"/>
      <c r="S1035" s="59" t="str">
        <f>IF(OR(R1035="",R1035="REL"),"",3.6*200/R1035)</f>
        <v/>
      </c>
    </row>
    <row r="1036" spans="1:19" x14ac:dyDescent="0.3">
      <c r="A1036" s="47" t="s">
        <v>102</v>
      </c>
      <c r="B1036" s="47">
        <v>2019</v>
      </c>
      <c r="C1036" s="49">
        <v>43779</v>
      </c>
      <c r="D1036" s="47" t="s">
        <v>72</v>
      </c>
      <c r="E1036" s="47" t="s">
        <v>200</v>
      </c>
      <c r="F1036" s="47">
        <v>9</v>
      </c>
      <c r="G1036" s="47" t="s">
        <v>98</v>
      </c>
      <c r="H1036" s="47" t="s">
        <v>67</v>
      </c>
      <c r="I1036" s="47">
        <f>(C1036-VLOOKUP(G1036,Riders!$A$2:$C$2000,2,FALSE))/365</f>
        <v>28.279452054794522</v>
      </c>
      <c r="J1036" s="47">
        <v>13</v>
      </c>
      <c r="K1036" s="47">
        <v>1</v>
      </c>
      <c r="L1036" s="47">
        <v>11.384</v>
      </c>
      <c r="M1036" s="59">
        <f>IF(OR(L1036="",L1036="REL"),"",3.6*200/L1036)</f>
        <v>63.246661981728742</v>
      </c>
      <c r="N1036" s="47"/>
      <c r="O1036" s="47"/>
      <c r="P1036" s="59" t="str">
        <f>IF(OR(O1036="",O1036="REL"),"",3.6*200/O1036)</f>
        <v/>
      </c>
      <c r="Q1036" s="47"/>
      <c r="R1036" s="47"/>
      <c r="S1036" s="59" t="str">
        <f>IF(OR(R1036="",R1036="REL"),"",3.6*200/R1036)</f>
        <v/>
      </c>
    </row>
    <row r="1037" spans="1:19" x14ac:dyDescent="0.3">
      <c r="A1037" s="47" t="s">
        <v>102</v>
      </c>
      <c r="B1037" s="47">
        <v>2019</v>
      </c>
      <c r="C1037" s="49">
        <v>43779</v>
      </c>
      <c r="D1037" s="47" t="s">
        <v>72</v>
      </c>
      <c r="E1037" s="47" t="s">
        <v>200</v>
      </c>
      <c r="F1037" s="47">
        <v>9</v>
      </c>
      <c r="G1037" s="47" t="s">
        <v>121</v>
      </c>
      <c r="H1037" s="47" t="s">
        <v>120</v>
      </c>
      <c r="I1037" s="47">
        <f>(C1037-VLOOKUP(G1037,Riders!$A$2:$C$2000,2,FALSE))/365</f>
        <v>23.684931506849313</v>
      </c>
      <c r="J1037" s="47">
        <v>20</v>
      </c>
      <c r="K1037" s="47">
        <v>2</v>
      </c>
      <c r="L1037" s="47">
        <v>11.561</v>
      </c>
      <c r="M1037" s="59">
        <f>IF(OR(L1037="",L1037="REL"),"",3.6*200/L1037)</f>
        <v>62.278349623734968</v>
      </c>
      <c r="N1037" s="47"/>
      <c r="O1037" s="47"/>
      <c r="P1037" s="59" t="str">
        <f>IF(OR(O1037="",O1037="REL"),"",3.6*200/O1037)</f>
        <v/>
      </c>
      <c r="Q1037" s="47"/>
      <c r="R1037" s="47"/>
      <c r="S1037" s="59" t="str">
        <f>IF(OR(R1037="",R1037="REL"),"",3.6*200/R1037)</f>
        <v/>
      </c>
    </row>
    <row r="1038" spans="1:19" x14ac:dyDescent="0.3">
      <c r="A1038" s="47" t="s">
        <v>102</v>
      </c>
      <c r="B1038" s="47">
        <v>2019</v>
      </c>
      <c r="C1038" s="49">
        <v>43779</v>
      </c>
      <c r="D1038" s="47" t="s">
        <v>72</v>
      </c>
      <c r="E1038" s="47" t="s">
        <v>200</v>
      </c>
      <c r="F1038" s="47">
        <v>10</v>
      </c>
      <c r="G1038" s="47" t="s">
        <v>82</v>
      </c>
      <c r="H1038" s="47" t="s">
        <v>67</v>
      </c>
      <c r="I1038" s="47">
        <f>(C1038-VLOOKUP(G1038,Riders!$A$2:$C$2000,2,FALSE))/365</f>
        <v>27.197260273972603</v>
      </c>
      <c r="J1038" s="47">
        <v>16</v>
      </c>
      <c r="K1038" s="47">
        <v>1</v>
      </c>
      <c r="L1038" s="47">
        <v>11.869</v>
      </c>
      <c r="M1038" s="59">
        <f>IF(OR(L1038="",L1038="REL"),"",3.6*200/L1038)</f>
        <v>60.662229336928135</v>
      </c>
      <c r="N1038" s="47"/>
      <c r="O1038" s="47"/>
      <c r="P1038" s="59" t="str">
        <f>IF(OR(O1038="",O1038="REL"),"",3.6*200/O1038)</f>
        <v/>
      </c>
      <c r="Q1038" s="47"/>
      <c r="R1038" s="47"/>
      <c r="S1038" s="59" t="str">
        <f>IF(OR(R1038="",R1038="REL"),"",3.6*200/R1038)</f>
        <v/>
      </c>
    </row>
    <row r="1039" spans="1:19" x14ac:dyDescent="0.3">
      <c r="A1039" s="47" t="s">
        <v>102</v>
      </c>
      <c r="B1039" s="47">
        <v>2019</v>
      </c>
      <c r="C1039" s="49">
        <v>43779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47">
        <f>(C1039-VLOOKUP(G1039,Riders!$A$2:$C$2000,2,FALSE))/365</f>
        <v>21.197260273972603</v>
      </c>
      <c r="J1039" s="47">
        <v>17</v>
      </c>
      <c r="K1039" s="47">
        <v>2</v>
      </c>
      <c r="L1039" s="47">
        <v>11.903</v>
      </c>
      <c r="M1039" s="59">
        <f>IF(OR(L1039="",L1039="REL"),"",3.6*200/L1039)</f>
        <v>60.488952364950009</v>
      </c>
      <c r="N1039" s="47"/>
      <c r="O1039" s="47"/>
      <c r="P1039" s="59" t="str">
        <f>IF(OR(O1039="",O1039="REL"),"",3.6*200/O1039)</f>
        <v/>
      </c>
      <c r="Q1039" s="47"/>
      <c r="R1039" s="47"/>
      <c r="S1039" s="59" t="str">
        <f>IF(OR(R1039="",R1039="REL"),"",3.6*200/R1039)</f>
        <v/>
      </c>
    </row>
    <row r="1040" spans="1:19" x14ac:dyDescent="0.3">
      <c r="A1040" s="47" t="s">
        <v>102</v>
      </c>
      <c r="B1040" s="47">
        <v>2019</v>
      </c>
      <c r="C1040" s="49">
        <v>43779</v>
      </c>
      <c r="D1040" s="47" t="s">
        <v>72</v>
      </c>
      <c r="E1040" s="47" t="s">
        <v>200</v>
      </c>
      <c r="F1040" s="47">
        <v>11</v>
      </c>
      <c r="G1040" s="47" t="s">
        <v>75</v>
      </c>
      <c r="H1040" s="47" t="s">
        <v>152</v>
      </c>
      <c r="I1040" s="47">
        <f>(C1040-VLOOKUP(G1040,Riders!$A$2:$C$2000,2,FALSE))/365</f>
        <v>20.671232876712327</v>
      </c>
      <c r="J1040" s="47">
        <v>15</v>
      </c>
      <c r="K1040" s="47">
        <v>1</v>
      </c>
      <c r="L1040" s="47">
        <v>11.772</v>
      </c>
      <c r="M1040" s="59">
        <f>IF(OR(L1040="",L1040="REL"),"",3.6*200/L1040)</f>
        <v>61.162079510703364</v>
      </c>
      <c r="N1040" s="47"/>
      <c r="O1040" s="47"/>
      <c r="P1040" s="59" t="str">
        <f>IF(OR(O1040="",O1040="REL"),"",3.6*200/O1040)</f>
        <v/>
      </c>
      <c r="Q1040" s="47"/>
      <c r="R1040" s="47"/>
      <c r="S1040" s="59" t="str">
        <f>IF(OR(R1040="",R1040="REL"),"",3.6*200/R1040)</f>
        <v/>
      </c>
    </row>
    <row r="1041" spans="1:19" x14ac:dyDescent="0.3">
      <c r="A1041" s="47" t="s">
        <v>102</v>
      </c>
      <c r="B1041" s="47">
        <v>2019</v>
      </c>
      <c r="C1041" s="49">
        <v>43779</v>
      </c>
      <c r="D1041" s="47" t="s">
        <v>72</v>
      </c>
      <c r="E1041" s="47" t="s">
        <v>200</v>
      </c>
      <c r="F1041" s="47">
        <v>11</v>
      </c>
      <c r="G1041" s="47" t="s">
        <v>655</v>
      </c>
      <c r="H1041" s="47" t="s">
        <v>120</v>
      </c>
      <c r="I1041" s="47">
        <f>(C1041-VLOOKUP(G1041,Riders!$A$2:$C$2000,2,FALSE))/365</f>
        <v>36.934246575342463</v>
      </c>
      <c r="J1041" s="47">
        <v>18</v>
      </c>
      <c r="K1041" s="47">
        <v>2</v>
      </c>
      <c r="L1041" s="47">
        <v>11.972</v>
      </c>
      <c r="M1041" s="59">
        <f>IF(OR(L1041="",L1041="REL"),"",3.6*200/L1041)</f>
        <v>60.140327430671569</v>
      </c>
      <c r="N1041" s="47"/>
      <c r="O1041" s="47"/>
      <c r="P1041" s="59" t="str">
        <f>IF(OR(O1041="",O1041="REL"),"",3.6*200/O1041)</f>
        <v/>
      </c>
      <c r="Q1041" s="47"/>
      <c r="R1041" s="47"/>
      <c r="S1041" s="59" t="str">
        <f>IF(OR(R1041="",R1041="REL"),"",3.6*200/R1041)</f>
        <v/>
      </c>
    </row>
    <row r="1042" spans="1:19" x14ac:dyDescent="0.3">
      <c r="A1042" s="47" t="s">
        <v>102</v>
      </c>
      <c r="B1042" s="47">
        <v>2019</v>
      </c>
      <c r="C1042" s="49">
        <v>43779</v>
      </c>
      <c r="D1042" s="47" t="s">
        <v>72</v>
      </c>
      <c r="E1042" s="47" t="s">
        <v>200</v>
      </c>
      <c r="F1042" s="47">
        <v>12</v>
      </c>
      <c r="G1042" s="47" t="s">
        <v>161</v>
      </c>
      <c r="H1042" s="47" t="s">
        <v>36</v>
      </c>
      <c r="I1042" s="47">
        <f>(C1042-VLOOKUP(G1042,Riders!$A$2:$C$2000,2,FALSE))/365</f>
        <v>25.789041095890411</v>
      </c>
      <c r="J1042" s="47">
        <v>14</v>
      </c>
      <c r="K1042" s="47">
        <v>1</v>
      </c>
      <c r="L1042" s="47">
        <v>11.638999999999999</v>
      </c>
      <c r="M1042" s="59">
        <f>IF(OR(L1042="",L1042="REL"),"",3.6*200/L1042)</f>
        <v>61.860984620671886</v>
      </c>
      <c r="N1042" s="47"/>
      <c r="O1042" s="47"/>
      <c r="P1042" s="59" t="str">
        <f>IF(OR(O1042="",O1042="REL"),"",3.6*200/O1042)</f>
        <v/>
      </c>
      <c r="Q1042" s="47"/>
      <c r="R1042" s="47"/>
      <c r="S1042" s="59" t="str">
        <f>IF(OR(R1042="",R1042="REL"),"",3.6*200/R1042)</f>
        <v/>
      </c>
    </row>
    <row r="1043" spans="1:19" x14ac:dyDescent="0.3">
      <c r="A1043" s="47" t="s">
        <v>102</v>
      </c>
      <c r="B1043" s="47">
        <v>2019</v>
      </c>
      <c r="C1043" s="49">
        <v>43779</v>
      </c>
      <c r="D1043" s="47" t="s">
        <v>72</v>
      </c>
      <c r="E1043" s="47" t="s">
        <v>200</v>
      </c>
      <c r="F1043" s="47">
        <v>12</v>
      </c>
      <c r="G1043" s="47" t="s">
        <v>100</v>
      </c>
      <c r="H1043" s="47" t="s">
        <v>47</v>
      </c>
      <c r="I1043" s="47">
        <f>(C1043-VLOOKUP(G1043,Riders!$A$2:$C$2000,2,FALSE))/365</f>
        <v>25.742465753424657</v>
      </c>
      <c r="J1043" s="47">
        <v>19</v>
      </c>
      <c r="K1043" s="47">
        <v>2</v>
      </c>
      <c r="L1043" s="47">
        <v>11.696999999999999</v>
      </c>
      <c r="M1043" s="59">
        <f>IF(OR(L1043="",L1043="REL"),"",3.6*200/L1043)</f>
        <v>61.5542446781226</v>
      </c>
      <c r="N1043" s="47"/>
      <c r="O1043" s="47"/>
      <c r="P1043" s="59" t="str">
        <f>IF(OR(O1043="",O1043="REL"),"",3.6*200/O1043)</f>
        <v/>
      </c>
      <c r="Q1043" s="47"/>
      <c r="R1043" s="47"/>
      <c r="S1043" s="59" t="str">
        <f>IF(OR(R1043="",R1043="REL"),"",3.6*200/R1043)</f>
        <v/>
      </c>
    </row>
    <row r="1044" spans="1:19" x14ac:dyDescent="0.3">
      <c r="A1044" s="30" t="s">
        <v>102</v>
      </c>
      <c r="B1044" s="30">
        <v>2019</v>
      </c>
      <c r="C1044" s="132">
        <v>43779</v>
      </c>
      <c r="D1044" s="30" t="s">
        <v>72</v>
      </c>
      <c r="E1044" s="30" t="s">
        <v>201</v>
      </c>
      <c r="F1044" s="30">
        <v>1</v>
      </c>
      <c r="G1044" s="30" t="s">
        <v>14</v>
      </c>
      <c r="H1044" s="30" t="s">
        <v>169</v>
      </c>
      <c r="I1044" s="30">
        <f>(C1044-VLOOKUP(G1044,Riders!$A$2:$C$2000,2,FALSE))/365</f>
        <v>19.854794520547944</v>
      </c>
      <c r="J1044" s="30">
        <v>4</v>
      </c>
      <c r="K1044" s="30">
        <v>1</v>
      </c>
      <c r="L1044" s="30">
        <v>11.234999999999999</v>
      </c>
      <c r="M1044" s="59">
        <f>IF(OR(L1044="",L1044="REL"),"",3.6*200/L1044)</f>
        <v>64.085447263017357</v>
      </c>
      <c r="N1044" s="30"/>
      <c r="O1044" s="30"/>
      <c r="P1044" s="59" t="str">
        <f>IF(OR(O1044="",O1044="REL"),"",3.6*200/O1044)</f>
        <v/>
      </c>
      <c r="Q1044" s="30"/>
      <c r="R1044" s="30"/>
      <c r="S1044" s="59" t="str">
        <f>IF(OR(R1044="",R1044="REL"),"",3.6*200/R1044)</f>
        <v/>
      </c>
    </row>
    <row r="1045" spans="1:19" x14ac:dyDescent="0.3">
      <c r="A1045" s="30" t="s">
        <v>102</v>
      </c>
      <c r="B1045" s="30">
        <v>2019</v>
      </c>
      <c r="C1045" s="132">
        <v>43779</v>
      </c>
      <c r="D1045" s="30" t="s">
        <v>72</v>
      </c>
      <c r="E1045" s="30" t="s">
        <v>201</v>
      </c>
      <c r="F1045" s="30">
        <v>1</v>
      </c>
      <c r="G1045" s="30" t="s">
        <v>161</v>
      </c>
      <c r="H1045" s="30" t="s">
        <v>36</v>
      </c>
      <c r="I1045" s="30">
        <f>(C1045-VLOOKUP(G1045,Riders!$A$2:$C$2000,2,FALSE))/365</f>
        <v>25.789041095890411</v>
      </c>
      <c r="J1045" s="30">
        <v>14</v>
      </c>
      <c r="K1045" s="30">
        <v>2</v>
      </c>
      <c r="L1045" s="30">
        <v>11.266999999999999</v>
      </c>
      <c r="M1045" s="59">
        <f>IF(OR(L1045="",L1045="REL"),"",3.6*200/L1045)</f>
        <v>63.903434809621018</v>
      </c>
      <c r="N1045" s="30"/>
      <c r="O1045" s="30"/>
      <c r="P1045" s="59" t="str">
        <f>IF(OR(O1045="",O1045="REL"),"",3.6*200/O1045)</f>
        <v/>
      </c>
      <c r="Q1045" s="30"/>
      <c r="R1045" s="30"/>
      <c r="S1045" s="59" t="str">
        <f>IF(OR(R1045="",R1045="REL"),"",3.6*200/R1045)</f>
        <v/>
      </c>
    </row>
    <row r="1046" spans="1:19" x14ac:dyDescent="0.3">
      <c r="A1046" s="30" t="s">
        <v>102</v>
      </c>
      <c r="B1046" s="30">
        <v>2019</v>
      </c>
      <c r="C1046" s="132">
        <v>43779</v>
      </c>
      <c r="D1046" s="30" t="s">
        <v>72</v>
      </c>
      <c r="E1046" s="30" t="s">
        <v>201</v>
      </c>
      <c r="F1046" s="30">
        <v>2</v>
      </c>
      <c r="G1046" s="30" t="s">
        <v>23</v>
      </c>
      <c r="H1046" s="30" t="s">
        <v>15</v>
      </c>
      <c r="I1046" s="30">
        <f>(C1046-VLOOKUP(G1046,Riders!$A$2:$C$2000,2,FALSE))/365</f>
        <v>22.161643835616438</v>
      </c>
      <c r="J1046" s="30">
        <v>2</v>
      </c>
      <c r="K1046" s="30">
        <v>1</v>
      </c>
      <c r="L1046" s="30">
        <v>11.342000000000001</v>
      </c>
      <c r="M1046" s="59">
        <f>IF(OR(L1046="",L1046="REL"),"",3.6*200/L1046)</f>
        <v>63.480867571856813</v>
      </c>
      <c r="N1046" s="30"/>
      <c r="O1046" s="30"/>
      <c r="P1046" s="59" t="str">
        <f>IF(OR(O1046="",O1046="REL"),"",3.6*200/O1046)</f>
        <v/>
      </c>
      <c r="Q1046" s="30"/>
      <c r="R1046" s="30"/>
      <c r="S1046" s="59" t="str">
        <f>IF(OR(R1046="",R1046="REL"),"",3.6*200/R1046)</f>
        <v/>
      </c>
    </row>
    <row r="1047" spans="1:19" x14ac:dyDescent="0.3">
      <c r="A1047" s="30" t="s">
        <v>102</v>
      </c>
      <c r="B1047" s="30">
        <v>2019</v>
      </c>
      <c r="C1047" s="132">
        <v>43779</v>
      </c>
      <c r="D1047" s="30" t="s">
        <v>72</v>
      </c>
      <c r="E1047" s="30" t="s">
        <v>201</v>
      </c>
      <c r="F1047" s="30">
        <v>2</v>
      </c>
      <c r="G1047" s="30" t="s">
        <v>75</v>
      </c>
      <c r="H1047" s="30" t="s">
        <v>152</v>
      </c>
      <c r="I1047" s="30">
        <f>(C1047-VLOOKUP(G1047,Riders!$A$2:$C$2000,2,FALSE))/365</f>
        <v>20.671232876712327</v>
      </c>
      <c r="J1047" s="30">
        <v>15</v>
      </c>
      <c r="K1047" s="30">
        <v>2</v>
      </c>
      <c r="L1047" s="30">
        <v>11.466000000000001</v>
      </c>
      <c r="M1047" s="59">
        <f>IF(OR(L1047="",L1047="REL"),"",3.6*200/L1047)</f>
        <v>62.794348508634215</v>
      </c>
      <c r="N1047" s="30"/>
      <c r="O1047" s="30"/>
      <c r="P1047" s="59" t="str">
        <f>IF(OR(O1047="",O1047="REL"),"",3.6*200/O1047)</f>
        <v/>
      </c>
      <c r="Q1047" s="30"/>
      <c r="R1047" s="30"/>
      <c r="S1047" s="59" t="str">
        <f>IF(OR(R1047="",R1047="REL"),"",3.6*200/R1047)</f>
        <v/>
      </c>
    </row>
    <row r="1048" spans="1:19" x14ac:dyDescent="0.3">
      <c r="A1048" s="30" t="s">
        <v>102</v>
      </c>
      <c r="B1048" s="30">
        <v>2019</v>
      </c>
      <c r="C1048" s="132">
        <v>43779</v>
      </c>
      <c r="D1048" s="30" t="s">
        <v>72</v>
      </c>
      <c r="E1048" s="30" t="s">
        <v>201</v>
      </c>
      <c r="F1048" s="30">
        <v>3</v>
      </c>
      <c r="G1048" s="30" t="s">
        <v>133</v>
      </c>
      <c r="H1048" s="30" t="s">
        <v>25</v>
      </c>
      <c r="I1048" s="30">
        <f>(C1048-VLOOKUP(G1048,Riders!$A$2:$C$2000,2,FALSE))/365</f>
        <v>26.794520547945204</v>
      </c>
      <c r="J1048" s="30">
        <v>5</v>
      </c>
      <c r="K1048" s="30">
        <v>1</v>
      </c>
      <c r="L1048" s="30">
        <v>11.849</v>
      </c>
      <c r="M1048" s="59">
        <f>IF(OR(L1048="",L1048="REL"),"",3.6*200/L1048)</f>
        <v>60.764621487045318</v>
      </c>
      <c r="N1048" s="30"/>
      <c r="O1048" s="30"/>
      <c r="P1048" s="59" t="str">
        <f>IF(OR(O1048="",O1048="REL"),"",3.6*200/O1048)</f>
        <v/>
      </c>
      <c r="Q1048" s="30"/>
      <c r="R1048" s="30"/>
      <c r="S1048" s="59" t="str">
        <f>IF(OR(R1048="",R1048="REL"),"",3.6*200/R1048)</f>
        <v/>
      </c>
    </row>
    <row r="1049" spans="1:19" x14ac:dyDescent="0.3">
      <c r="A1049" s="30" t="s">
        <v>102</v>
      </c>
      <c r="B1049" s="30">
        <v>2019</v>
      </c>
      <c r="C1049" s="132">
        <v>43779</v>
      </c>
      <c r="D1049" s="30" t="s">
        <v>72</v>
      </c>
      <c r="E1049" s="30" t="s">
        <v>201</v>
      </c>
      <c r="F1049" s="30">
        <v>3</v>
      </c>
      <c r="G1049" s="30" t="s">
        <v>82</v>
      </c>
      <c r="H1049" s="30" t="s">
        <v>67</v>
      </c>
      <c r="I1049" s="30">
        <f>(C1049-VLOOKUP(G1049,Riders!$A$2:$C$2000,2,FALSE))/365</f>
        <v>27.197260273972603</v>
      </c>
      <c r="J1049" s="30">
        <v>16</v>
      </c>
      <c r="K1049" s="30">
        <v>2</v>
      </c>
      <c r="L1049" s="30">
        <v>11.859</v>
      </c>
      <c r="M1049" s="59">
        <f>IF(OR(L1049="",L1049="REL"),"",3.6*200/L1049)</f>
        <v>60.713382241335694</v>
      </c>
      <c r="N1049" s="30"/>
      <c r="O1049" s="30"/>
      <c r="P1049" s="59" t="str">
        <f>IF(OR(O1049="",O1049="REL"),"",3.6*200/O1049)</f>
        <v/>
      </c>
      <c r="Q1049" s="30"/>
      <c r="R1049" s="30"/>
      <c r="S1049" s="59" t="str">
        <f>IF(OR(R1049="",R1049="REL"),"",3.6*200/R1049)</f>
        <v/>
      </c>
    </row>
    <row r="1050" spans="1:19" x14ac:dyDescent="0.3">
      <c r="A1050" s="30" t="s">
        <v>102</v>
      </c>
      <c r="B1050" s="30">
        <v>2019</v>
      </c>
      <c r="C1050" s="132">
        <v>43779</v>
      </c>
      <c r="D1050" s="30" t="s">
        <v>72</v>
      </c>
      <c r="E1050" s="30" t="s">
        <v>201</v>
      </c>
      <c r="F1050" s="30">
        <v>4</v>
      </c>
      <c r="G1050" s="30" t="s">
        <v>79</v>
      </c>
      <c r="H1050" s="30" t="s">
        <v>65</v>
      </c>
      <c r="I1050" s="30">
        <f>(C1050-VLOOKUP(G1050,Riders!$A$2:$C$2000,2,FALSE))/365</f>
        <v>32.520547945205479</v>
      </c>
      <c r="J1050" s="30">
        <v>1</v>
      </c>
      <c r="K1050" s="30">
        <v>1</v>
      </c>
      <c r="L1050" s="30">
        <v>11.34</v>
      </c>
      <c r="M1050" s="59">
        <f>IF(OR(L1050="",L1050="REL"),"",3.6*200/L1050)</f>
        <v>63.492063492063494</v>
      </c>
      <c r="N1050" s="30"/>
      <c r="O1050" s="30"/>
      <c r="P1050" s="59" t="str">
        <f>IF(OR(O1050="",O1050="REL"),"",3.6*200/O1050)</f>
        <v/>
      </c>
      <c r="Q1050" s="30"/>
      <c r="R1050" s="30"/>
      <c r="S1050" s="59" t="str">
        <f>IF(OR(R1050="",R1050="REL"),"",3.6*200/R1050)</f>
        <v/>
      </c>
    </row>
    <row r="1051" spans="1:19" x14ac:dyDescent="0.3">
      <c r="A1051" s="30" t="s">
        <v>102</v>
      </c>
      <c r="B1051" s="30">
        <v>2019</v>
      </c>
      <c r="C1051" s="132">
        <v>43779</v>
      </c>
      <c r="D1051" s="30" t="s">
        <v>72</v>
      </c>
      <c r="E1051" s="30" t="s">
        <v>201</v>
      </c>
      <c r="F1051" s="30">
        <v>4</v>
      </c>
      <c r="G1051" s="30" t="s">
        <v>98</v>
      </c>
      <c r="H1051" s="30" t="s">
        <v>67</v>
      </c>
      <c r="I1051" s="30">
        <f>(C1051-VLOOKUP(G1051,Riders!$A$2:$C$2000,2,FALSE))/365</f>
        <v>28.279452054794522</v>
      </c>
      <c r="J1051" s="30">
        <v>13</v>
      </c>
      <c r="K1051" s="30">
        <v>2</v>
      </c>
      <c r="L1051" s="30">
        <v>11.507999999999999</v>
      </c>
      <c r="M1051" s="59">
        <f>IF(OR(L1051="",L1051="REL"),"",3.6*200/L1051)</f>
        <v>62.565172054223154</v>
      </c>
      <c r="N1051" s="30"/>
      <c r="O1051" s="30"/>
      <c r="P1051" s="59" t="str">
        <f>IF(OR(O1051="",O1051="REL"),"",3.6*200/O1051)</f>
        <v/>
      </c>
      <c r="Q1051" s="30"/>
      <c r="R1051" s="30"/>
      <c r="S1051" s="59" t="str">
        <f>IF(OR(R1051="",R1051="REL"),"",3.6*200/R1051)</f>
        <v/>
      </c>
    </row>
    <row r="1052" spans="1:19" x14ac:dyDescent="0.3">
      <c r="A1052" s="30" t="s">
        <v>102</v>
      </c>
      <c r="B1052" s="30">
        <v>2019</v>
      </c>
      <c r="C1052" s="132">
        <v>43779</v>
      </c>
      <c r="D1052" s="30" t="s">
        <v>72</v>
      </c>
      <c r="E1052" s="30" t="s">
        <v>201</v>
      </c>
      <c r="F1052" s="30">
        <v>5</v>
      </c>
      <c r="G1052" s="30" t="s">
        <v>20</v>
      </c>
      <c r="H1052" s="30" t="s">
        <v>21</v>
      </c>
      <c r="I1052" s="30">
        <f>(C1052-VLOOKUP(G1052,Riders!$A$2:$C$2000,2,FALSE))/365</f>
        <v>24.263013698630136</v>
      </c>
      <c r="J1052" s="30">
        <v>8</v>
      </c>
      <c r="K1052" s="30">
        <v>1</v>
      </c>
      <c r="L1052" s="30">
        <v>11.438000000000001</v>
      </c>
      <c r="M1052" s="59">
        <f>IF(OR(L1052="",L1052="REL"),"",3.6*200/L1052)</f>
        <v>62.948067844028671</v>
      </c>
      <c r="N1052" s="30"/>
      <c r="O1052" s="30"/>
      <c r="P1052" s="59" t="str">
        <f>IF(OR(O1052="",O1052="REL"),"",3.6*200/O1052)</f>
        <v/>
      </c>
      <c r="Q1052" s="30"/>
      <c r="R1052" s="30"/>
      <c r="S1052" s="59" t="str">
        <f>IF(OR(R1052="",R1052="REL"),"",3.6*200/R1052)</f>
        <v/>
      </c>
    </row>
    <row r="1053" spans="1:19" x14ac:dyDescent="0.3">
      <c r="A1053" s="30" t="s">
        <v>102</v>
      </c>
      <c r="B1053" s="30">
        <v>2019</v>
      </c>
      <c r="C1053" s="132">
        <v>43779</v>
      </c>
      <c r="D1053" s="30" t="s">
        <v>72</v>
      </c>
      <c r="E1053" s="30" t="s">
        <v>201</v>
      </c>
      <c r="F1053" s="30">
        <v>5</v>
      </c>
      <c r="G1053" s="30" t="s">
        <v>111</v>
      </c>
      <c r="H1053" s="30" t="s">
        <v>118</v>
      </c>
      <c r="I1053" s="30">
        <f>(C1053-VLOOKUP(G1053,Riders!$A$2:$C$2000,2,FALSE))/365</f>
        <v>25.057534246575344</v>
      </c>
      <c r="J1053" s="30">
        <v>9</v>
      </c>
      <c r="K1053" s="30">
        <v>2</v>
      </c>
      <c r="L1053" s="30">
        <v>11.458</v>
      </c>
      <c r="M1053" s="59">
        <f>IF(OR(L1053="",L1053="REL"),"",3.6*200/L1053)</f>
        <v>62.838191656484554</v>
      </c>
      <c r="N1053" s="30"/>
      <c r="O1053" s="30"/>
      <c r="P1053" s="59" t="str">
        <f>IF(OR(O1053="",O1053="REL"),"",3.6*200/O1053)</f>
        <v/>
      </c>
      <c r="Q1053" s="30"/>
      <c r="R1053" s="30"/>
      <c r="S1053" s="59" t="str">
        <f>IF(OR(R1053="",R1053="REL"),"",3.6*200/R1053)</f>
        <v/>
      </c>
    </row>
    <row r="1054" spans="1:19" x14ac:dyDescent="0.3">
      <c r="A1054" s="30" t="s">
        <v>102</v>
      </c>
      <c r="B1054" s="30">
        <v>2019</v>
      </c>
      <c r="C1054" s="132">
        <v>43779</v>
      </c>
      <c r="D1054" s="30" t="s">
        <v>72</v>
      </c>
      <c r="E1054" s="30" t="s">
        <v>201</v>
      </c>
      <c r="F1054" s="30">
        <v>6</v>
      </c>
      <c r="G1054" s="30" t="s">
        <v>30</v>
      </c>
      <c r="H1054" s="30" t="s">
        <v>31</v>
      </c>
      <c r="I1054" s="30">
        <f>(C1054-VLOOKUP(G1054,Riders!$A$2:$C$2000,2,FALSE))/365</f>
        <v>23.567123287671233</v>
      </c>
      <c r="J1054" s="30">
        <v>3</v>
      </c>
      <c r="K1054" s="30">
        <v>1</v>
      </c>
      <c r="L1054" s="30">
        <v>11.323</v>
      </c>
      <c r="M1054" s="59">
        <f>IF(OR(L1054="",L1054="REL"),"",3.6*200/L1054)</f>
        <v>63.587388501280579</v>
      </c>
      <c r="N1054" s="30"/>
      <c r="O1054" s="30"/>
      <c r="P1054" s="59" t="str">
        <f>IF(OR(O1054="",O1054="REL"),"",3.6*200/O1054)</f>
        <v/>
      </c>
      <c r="Q1054" s="30"/>
      <c r="R1054" s="30"/>
      <c r="S1054" s="59" t="str">
        <f>IF(OR(R1054="",R1054="REL"),"",3.6*200/R1054)</f>
        <v/>
      </c>
    </row>
    <row r="1055" spans="1:19" x14ac:dyDescent="0.3">
      <c r="A1055" s="30" t="s">
        <v>102</v>
      </c>
      <c r="B1055" s="30">
        <v>2019</v>
      </c>
      <c r="C1055" s="132">
        <v>43779</v>
      </c>
      <c r="D1055" s="30" t="s">
        <v>72</v>
      </c>
      <c r="E1055" s="30" t="s">
        <v>201</v>
      </c>
      <c r="F1055" s="30">
        <v>6</v>
      </c>
      <c r="G1055" s="30" t="s">
        <v>16</v>
      </c>
      <c r="H1055" s="30" t="s">
        <v>17</v>
      </c>
      <c r="I1055" s="30">
        <f>(C1055-VLOOKUP(G1055,Riders!$A$2:$C$2000,2,FALSE))/365</f>
        <v>20.553424657534247</v>
      </c>
      <c r="J1055" s="30">
        <v>12</v>
      </c>
      <c r="K1055" s="30">
        <v>2</v>
      </c>
      <c r="L1055" s="30">
        <v>11.407</v>
      </c>
      <c r="M1055" s="59">
        <f>IF(OR(L1055="",L1055="REL"),"",3.6*200/L1055)</f>
        <v>63.11913737178925</v>
      </c>
      <c r="N1055" s="30"/>
      <c r="O1055" s="30"/>
      <c r="P1055" s="59" t="str">
        <f>IF(OR(O1055="",O1055="REL"),"",3.6*200/O1055)</f>
        <v/>
      </c>
      <c r="Q1055" s="30"/>
      <c r="R1055" s="30"/>
      <c r="S1055" s="59" t="str">
        <f>IF(OR(R1055="",R1055="REL"),"",3.6*200/R1055)</f>
        <v/>
      </c>
    </row>
    <row r="1056" spans="1:19" x14ac:dyDescent="0.3">
      <c r="A1056" s="30" t="s">
        <v>102</v>
      </c>
      <c r="B1056" s="30">
        <v>2019</v>
      </c>
      <c r="C1056" s="132">
        <v>43779</v>
      </c>
      <c r="D1056" s="30" t="s">
        <v>72</v>
      </c>
      <c r="E1056" s="30" t="s">
        <v>201</v>
      </c>
      <c r="F1056" s="30">
        <v>7</v>
      </c>
      <c r="G1056" s="30" t="s">
        <v>134</v>
      </c>
      <c r="H1056" s="30" t="s">
        <v>38</v>
      </c>
      <c r="I1056" s="30">
        <f>(C1056-VLOOKUP(G1056,Riders!$A$2:$C$2000,2,FALSE))/365</f>
        <v>28.789041095890411</v>
      </c>
      <c r="J1056" s="30">
        <v>6</v>
      </c>
      <c r="K1056" s="30">
        <v>1</v>
      </c>
      <c r="L1056" s="30">
        <v>11.173</v>
      </c>
      <c r="M1056" s="59">
        <f>IF(OR(L1056="",L1056="REL"),"",3.6*200/L1056)</f>
        <v>64.441063277544075</v>
      </c>
      <c r="N1056" s="30"/>
      <c r="O1056" s="30"/>
      <c r="P1056" s="59" t="str">
        <f>IF(OR(O1056="",O1056="REL"),"",3.6*200/O1056)</f>
        <v/>
      </c>
      <c r="Q1056" s="30"/>
      <c r="R1056" s="30"/>
      <c r="S1056" s="59" t="str">
        <f>IF(OR(R1056="",R1056="REL"),"",3.6*200/R1056)</f>
        <v/>
      </c>
    </row>
    <row r="1057" spans="1:19" x14ac:dyDescent="0.3">
      <c r="A1057" s="30" t="s">
        <v>102</v>
      </c>
      <c r="B1057" s="30">
        <v>2019</v>
      </c>
      <c r="C1057" s="132">
        <v>43779</v>
      </c>
      <c r="D1057" s="30" t="s">
        <v>72</v>
      </c>
      <c r="E1057" s="30" t="s">
        <v>201</v>
      </c>
      <c r="F1057" s="30">
        <v>7</v>
      </c>
      <c r="G1057" s="30" t="s">
        <v>77</v>
      </c>
      <c r="H1057" s="30" t="s">
        <v>19</v>
      </c>
      <c r="I1057" s="30">
        <f>(C1057-VLOOKUP(G1057,Riders!$A$2:$C$2000,2,FALSE))/365</f>
        <v>28.5013698630137</v>
      </c>
      <c r="J1057" s="30">
        <v>11</v>
      </c>
      <c r="K1057" s="30">
        <v>2</v>
      </c>
      <c r="L1057" s="30">
        <v>11.244</v>
      </c>
      <c r="M1057" s="59">
        <f>IF(OR(L1057="",L1057="REL"),"",3.6*200/L1057)</f>
        <v>64.034151547492002</v>
      </c>
      <c r="N1057" s="30"/>
      <c r="O1057" s="30"/>
      <c r="P1057" s="59" t="str">
        <f>IF(OR(O1057="",O1057="REL"),"",3.6*200/O1057)</f>
        <v/>
      </c>
      <c r="Q1057" s="30"/>
      <c r="R1057" s="30"/>
      <c r="S1057" s="59" t="str">
        <f>IF(OR(R1057="",R1057="REL"),"",3.6*200/R1057)</f>
        <v/>
      </c>
    </row>
    <row r="1058" spans="1:19" x14ac:dyDescent="0.3">
      <c r="A1058" s="30" t="s">
        <v>102</v>
      </c>
      <c r="B1058" s="30">
        <v>2019</v>
      </c>
      <c r="C1058" s="132">
        <v>43779</v>
      </c>
      <c r="D1058" s="30" t="s">
        <v>72</v>
      </c>
      <c r="E1058" s="30" t="s">
        <v>201</v>
      </c>
      <c r="F1058" s="30">
        <v>8</v>
      </c>
      <c r="G1058" s="30" t="s">
        <v>73</v>
      </c>
      <c r="H1058" s="30" t="s">
        <v>74</v>
      </c>
      <c r="I1058" s="30">
        <f>(C1058-VLOOKUP(G1058,Riders!$A$2:$C$2000,2,FALSE))/365</f>
        <v>32.273972602739725</v>
      </c>
      <c r="J1058" s="30">
        <v>7</v>
      </c>
      <c r="K1058" s="30">
        <v>1</v>
      </c>
      <c r="L1058" s="30">
        <v>11.662000000000001</v>
      </c>
      <c r="M1058" s="59">
        <f>IF(OR(L1058="",L1058="REL"),"",3.6*200/L1058)</f>
        <v>61.738981306808434</v>
      </c>
      <c r="N1058" s="30"/>
      <c r="O1058" s="30"/>
      <c r="P1058" s="59" t="str">
        <f>IF(OR(O1058="",O1058="REL"),"",3.6*200/O1058)</f>
        <v/>
      </c>
      <c r="Q1058" s="30"/>
      <c r="R1058" s="30"/>
      <c r="S1058" s="59" t="str">
        <f>IF(OR(R1058="",R1058="REL"),"",3.6*200/R1058)</f>
        <v/>
      </c>
    </row>
    <row r="1059" spans="1:19" x14ac:dyDescent="0.3">
      <c r="A1059" s="30" t="s">
        <v>102</v>
      </c>
      <c r="B1059" s="30">
        <v>2019</v>
      </c>
      <c r="C1059" s="132">
        <v>43779</v>
      </c>
      <c r="D1059" s="30" t="s">
        <v>72</v>
      </c>
      <c r="E1059" s="30" t="s">
        <v>201</v>
      </c>
      <c r="F1059" s="30">
        <v>8</v>
      </c>
      <c r="G1059" s="30" t="s">
        <v>22</v>
      </c>
      <c r="H1059" s="30" t="s">
        <v>169</v>
      </c>
      <c r="I1059" s="30">
        <f>(C1059-VLOOKUP(G1059,Riders!$A$2:$C$2000,2,FALSE))/365</f>
        <v>21.835616438356166</v>
      </c>
      <c r="J1059" s="30">
        <v>10</v>
      </c>
      <c r="K1059" s="30">
        <v>2</v>
      </c>
      <c r="L1059" s="30">
        <v>11.827</v>
      </c>
      <c r="M1059" s="59">
        <f>IF(OR(L1059="",L1059="REL"),"",3.6*200/L1059)</f>
        <v>60.877652828274286</v>
      </c>
      <c r="N1059" s="30"/>
      <c r="O1059" s="30"/>
      <c r="P1059" s="59" t="str">
        <f>IF(OR(O1059="",O1059="REL"),"",3.6*200/O1059)</f>
        <v/>
      </c>
      <c r="Q1059" s="30"/>
      <c r="R1059" s="30"/>
      <c r="S1059" s="59" t="str">
        <f>IF(OR(R1059="",R1059="REL"),"",3.6*200/R1059)</f>
        <v/>
      </c>
    </row>
    <row r="1060" spans="1:19" x14ac:dyDescent="0.3">
      <c r="A1060" s="30" t="s">
        <v>102</v>
      </c>
      <c r="B1060" s="30">
        <v>2019</v>
      </c>
      <c r="C1060" s="132">
        <v>43779</v>
      </c>
      <c r="D1060" s="30" t="s">
        <v>72</v>
      </c>
      <c r="E1060" s="30" t="s">
        <v>202</v>
      </c>
      <c r="F1060" s="30">
        <v>1</v>
      </c>
      <c r="G1060" s="30" t="s">
        <v>14</v>
      </c>
      <c r="H1060" s="30" t="s">
        <v>169</v>
      </c>
      <c r="I1060" s="30">
        <f>(C1060-VLOOKUP(G1060,Riders!$A$2:$C$2000,2,FALSE))/365</f>
        <v>19.854794520547944</v>
      </c>
      <c r="J1060" s="30">
        <v>4</v>
      </c>
      <c r="K1060" s="30">
        <v>1</v>
      </c>
      <c r="L1060" s="30">
        <v>11.087</v>
      </c>
      <c r="M1060" s="59">
        <f>IF(OR(L1060="",L1060="REL"),"",3.6*200/L1060)</f>
        <v>64.940921800306668</v>
      </c>
      <c r="N1060" s="30">
        <v>1</v>
      </c>
      <c r="O1060" s="30">
        <v>10.99</v>
      </c>
      <c r="P1060" s="59">
        <f>IF(OR(O1060="",O1060="REL"),"",3.6*200/O1060)</f>
        <v>65.514103730664246</v>
      </c>
      <c r="Q1060" s="30"/>
      <c r="R1060" s="30"/>
      <c r="S1060" s="59" t="str">
        <f>IF(OR(R1060="",R1060="REL"),"",3.6*200/R1060)</f>
        <v/>
      </c>
    </row>
    <row r="1061" spans="1:19" x14ac:dyDescent="0.3">
      <c r="A1061" s="30" t="s">
        <v>102</v>
      </c>
      <c r="B1061" s="30">
        <v>2019</v>
      </c>
      <c r="C1061" s="132">
        <v>43779</v>
      </c>
      <c r="D1061" s="30" t="s">
        <v>72</v>
      </c>
      <c r="E1061" s="30" t="s">
        <v>202</v>
      </c>
      <c r="F1061" s="30">
        <v>1</v>
      </c>
      <c r="G1061" s="30" t="s">
        <v>73</v>
      </c>
      <c r="H1061" s="30" t="s">
        <v>74</v>
      </c>
      <c r="I1061" s="30">
        <f>(C1061-VLOOKUP(G1061,Riders!$A$2:$C$2000,2,FALSE))/365</f>
        <v>32.273972602739725</v>
      </c>
      <c r="J1061" s="30">
        <v>7</v>
      </c>
      <c r="K1061" s="30">
        <v>2</v>
      </c>
      <c r="L1061" s="30">
        <v>11.289</v>
      </c>
      <c r="M1061" s="59">
        <f>IF(OR(L1061="",L1061="REL"),"",3.6*200/L1061)</f>
        <v>63.778899813978214</v>
      </c>
      <c r="N1061" s="30">
        <v>2</v>
      </c>
      <c r="O1061" s="30">
        <v>11.447000000000001</v>
      </c>
      <c r="P1061" s="59">
        <f>IF(OR(O1061="",O1061="REL"),"",3.6*200/O1061)</f>
        <v>62.898576046125619</v>
      </c>
      <c r="Q1061" s="30"/>
      <c r="R1061" s="30"/>
      <c r="S1061" s="59" t="str">
        <f>IF(OR(R1061="",R1061="REL"),"",3.6*200/R1061)</f>
        <v/>
      </c>
    </row>
    <row r="1062" spans="1:19" x14ac:dyDescent="0.3">
      <c r="A1062" s="30" t="s">
        <v>102</v>
      </c>
      <c r="B1062" s="30">
        <v>2019</v>
      </c>
      <c r="C1062" s="132">
        <v>43779</v>
      </c>
      <c r="D1062" s="30" t="s">
        <v>72</v>
      </c>
      <c r="E1062" s="30" t="s">
        <v>202</v>
      </c>
      <c r="F1062" s="30">
        <v>2</v>
      </c>
      <c r="G1062" s="30" t="s">
        <v>23</v>
      </c>
      <c r="H1062" s="30" t="s">
        <v>15</v>
      </c>
      <c r="I1062" s="30">
        <f>(C1062-VLOOKUP(G1062,Riders!$A$2:$C$2000,2,FALSE))/365</f>
        <v>22.161643835616438</v>
      </c>
      <c r="J1062" s="30">
        <v>2</v>
      </c>
      <c r="K1062" s="30">
        <v>1</v>
      </c>
      <c r="L1062" s="30">
        <v>11.202999999999999</v>
      </c>
      <c r="M1062" s="59">
        <f>IF(OR(L1062="",L1062="REL"),"",3.6*200/L1062)</f>
        <v>64.268499509060078</v>
      </c>
      <c r="N1062" s="30">
        <v>1</v>
      </c>
      <c r="O1062" s="30">
        <v>11.243</v>
      </c>
      <c r="P1062" s="59">
        <f>IF(OR(O1062="",O1062="REL"),"",3.6*200/O1062)</f>
        <v>64.039847015921012</v>
      </c>
      <c r="Q1062" s="30"/>
      <c r="R1062" s="30"/>
      <c r="S1062" s="59" t="str">
        <f>IF(OR(R1062="",R1062="REL"),"",3.6*200/R1062)</f>
        <v/>
      </c>
    </row>
    <row r="1063" spans="1:19" x14ac:dyDescent="0.3">
      <c r="A1063" s="30" t="s">
        <v>102</v>
      </c>
      <c r="B1063" s="30">
        <v>2019</v>
      </c>
      <c r="C1063" s="132">
        <v>43779</v>
      </c>
      <c r="D1063" s="30" t="s">
        <v>72</v>
      </c>
      <c r="E1063" s="30" t="s">
        <v>202</v>
      </c>
      <c r="F1063" s="30">
        <v>2</v>
      </c>
      <c r="G1063" s="30" t="s">
        <v>134</v>
      </c>
      <c r="H1063" s="30" t="s">
        <v>38</v>
      </c>
      <c r="I1063" s="30">
        <f>(C1063-VLOOKUP(G1063,Riders!$A$2:$C$2000,2,FALSE))/365</f>
        <v>28.789041095890411</v>
      </c>
      <c r="J1063" s="30">
        <v>6</v>
      </c>
      <c r="K1063" s="30">
        <v>2</v>
      </c>
      <c r="L1063" s="30">
        <v>11.205</v>
      </c>
      <c r="M1063" s="59">
        <f>IF(OR(L1063="",L1063="REL"),"",3.6*200/L1063)</f>
        <v>64.257028112449802</v>
      </c>
      <c r="N1063" s="30">
        <v>2</v>
      </c>
      <c r="O1063" s="30">
        <v>11.280000000000001</v>
      </c>
      <c r="P1063" s="59">
        <f>IF(OR(O1063="",O1063="REL"),"",3.6*200/O1063)</f>
        <v>63.829787234042549</v>
      </c>
      <c r="Q1063" s="30"/>
      <c r="R1063" s="30"/>
      <c r="S1063" s="59" t="str">
        <f>IF(OR(R1063="",R1063="REL"),"",3.6*200/R1063)</f>
        <v/>
      </c>
    </row>
    <row r="1064" spans="1:19" x14ac:dyDescent="0.3">
      <c r="A1064" s="30" t="s">
        <v>102</v>
      </c>
      <c r="B1064" s="30">
        <v>2019</v>
      </c>
      <c r="C1064" s="132">
        <v>43779</v>
      </c>
      <c r="D1064" s="30" t="s">
        <v>72</v>
      </c>
      <c r="E1064" s="30" t="s">
        <v>202</v>
      </c>
      <c r="F1064" s="30">
        <v>3</v>
      </c>
      <c r="G1064" s="30" t="s">
        <v>30</v>
      </c>
      <c r="H1064" s="30" t="s">
        <v>31</v>
      </c>
      <c r="I1064" s="30">
        <f>(C1064-VLOOKUP(G1064,Riders!$A$2:$C$2000,2,FALSE))/365</f>
        <v>23.567123287671233</v>
      </c>
      <c r="J1064" s="30">
        <v>3</v>
      </c>
      <c r="K1064" s="30">
        <v>1</v>
      </c>
      <c r="L1064" s="30">
        <v>11.625</v>
      </c>
      <c r="M1064" s="59">
        <f>IF(OR(L1064="",L1064="REL"),"",3.6*200/L1064)</f>
        <v>61.935483870967744</v>
      </c>
      <c r="N1064" s="30">
        <v>1</v>
      </c>
      <c r="O1064" s="30">
        <v>11.207000000000001</v>
      </c>
      <c r="P1064" s="59">
        <f>IF(OR(O1064="",O1064="REL"),"",3.6*200/O1064)</f>
        <v>64.245560810207905</v>
      </c>
      <c r="Q1064" s="30"/>
      <c r="R1064" s="30"/>
      <c r="S1064" s="59" t="str">
        <f>IF(OR(R1064="",R1064="REL"),"",3.6*200/R1064)</f>
        <v/>
      </c>
    </row>
    <row r="1065" spans="1:19" x14ac:dyDescent="0.3">
      <c r="A1065" s="30" t="s">
        <v>102</v>
      </c>
      <c r="B1065" s="30">
        <v>2019</v>
      </c>
      <c r="C1065" s="132">
        <v>43779</v>
      </c>
      <c r="D1065" s="30" t="s">
        <v>72</v>
      </c>
      <c r="E1065" s="30" t="s">
        <v>202</v>
      </c>
      <c r="F1065" s="30">
        <v>3</v>
      </c>
      <c r="G1065" s="30" t="s">
        <v>133</v>
      </c>
      <c r="H1065" s="30" t="s">
        <v>25</v>
      </c>
      <c r="I1065" s="30">
        <f>(C1065-VLOOKUP(G1065,Riders!$A$2:$C$2000,2,FALSE))/365</f>
        <v>26.794520547945204</v>
      </c>
      <c r="J1065" s="30">
        <v>5</v>
      </c>
      <c r="K1065" s="30">
        <v>2</v>
      </c>
      <c r="L1065" s="30">
        <v>11.829000000000001</v>
      </c>
      <c r="M1065" s="59">
        <f>IF(OR(L1065="",L1065="REL"),"",3.6*200/L1065)</f>
        <v>60.867359878265276</v>
      </c>
      <c r="N1065" s="30">
        <v>2</v>
      </c>
      <c r="O1065" s="30">
        <v>11.265000000000001</v>
      </c>
      <c r="P1065" s="59">
        <f>IF(OR(O1065="",O1065="REL"),"",3.6*200/O1065)</f>
        <v>63.914780292942737</v>
      </c>
      <c r="Q1065" s="30"/>
      <c r="R1065" s="30"/>
      <c r="S1065" s="59" t="str">
        <f>IF(OR(R1065="",R1065="REL"),"",3.6*200/R1065)</f>
        <v/>
      </c>
    </row>
    <row r="1066" spans="1:19" x14ac:dyDescent="0.3">
      <c r="A1066" s="30" t="s">
        <v>102</v>
      </c>
      <c r="B1066" s="30">
        <v>2019</v>
      </c>
      <c r="C1066" s="132">
        <v>43779</v>
      </c>
      <c r="D1066" s="30" t="s">
        <v>72</v>
      </c>
      <c r="E1066" s="30" t="s">
        <v>202</v>
      </c>
      <c r="F1066" s="30">
        <v>4</v>
      </c>
      <c r="G1066" s="30" t="s">
        <v>79</v>
      </c>
      <c r="H1066" s="30" t="s">
        <v>65</v>
      </c>
      <c r="I1066" s="30">
        <f>(C1066-VLOOKUP(G1066,Riders!$A$2:$C$2000,2,FALSE))/365</f>
        <v>32.520547945205479</v>
      </c>
      <c r="J1066" s="30">
        <v>1</v>
      </c>
      <c r="K1066" s="30">
        <v>1</v>
      </c>
      <c r="L1066" s="30">
        <v>11.25</v>
      </c>
      <c r="M1066" s="59">
        <f>IF(OR(L1066="",L1066="REL"),"",3.6*200/L1066)</f>
        <v>64</v>
      </c>
      <c r="N1066" s="30">
        <v>1</v>
      </c>
      <c r="O1066" s="30">
        <v>11.085000000000001</v>
      </c>
      <c r="P1066" s="59">
        <f>IF(OR(O1066="",O1066="REL"),"",3.6*200/O1066)</f>
        <v>64.952638700947219</v>
      </c>
      <c r="Q1066" s="30"/>
      <c r="R1066" s="30"/>
      <c r="S1066" s="59" t="str">
        <f>IF(OR(R1066="",R1066="REL"),"",3.6*200/R1066)</f>
        <v/>
      </c>
    </row>
    <row r="1067" spans="1:19" x14ac:dyDescent="0.3">
      <c r="A1067" s="30" t="s">
        <v>102</v>
      </c>
      <c r="B1067" s="30">
        <v>2019</v>
      </c>
      <c r="C1067" s="132">
        <v>43779</v>
      </c>
      <c r="D1067" s="30" t="s">
        <v>72</v>
      </c>
      <c r="E1067" s="30" t="s">
        <v>202</v>
      </c>
      <c r="F1067" s="30">
        <v>4</v>
      </c>
      <c r="G1067" s="30" t="s">
        <v>20</v>
      </c>
      <c r="H1067" s="30" t="s">
        <v>21</v>
      </c>
      <c r="I1067" s="30">
        <f>(C1067-VLOOKUP(G1067,Riders!$A$2:$C$2000,2,FALSE))/365</f>
        <v>24.263013698630136</v>
      </c>
      <c r="J1067" s="30">
        <v>8</v>
      </c>
      <c r="K1067" s="30">
        <v>2</v>
      </c>
      <c r="L1067" s="30">
        <v>11.632999999999999</v>
      </c>
      <c r="M1067" s="59">
        <f>IF(OR(L1067="",L1067="REL"),"",3.6*200/L1067)</f>
        <v>61.892890913779766</v>
      </c>
      <c r="N1067" s="30">
        <v>2</v>
      </c>
      <c r="O1067" s="30">
        <v>11.255000000000001</v>
      </c>
      <c r="P1067" s="59">
        <f>IF(OR(O1067="",O1067="REL"),"",3.6*200/O1067)</f>
        <v>63.971568191914699</v>
      </c>
      <c r="Q1067" s="30"/>
      <c r="R1067" s="30"/>
      <c r="S1067" s="59" t="str">
        <f>IF(OR(R1067="",R1067="REL"),"",3.6*200/R1067)</f>
        <v/>
      </c>
    </row>
    <row r="1068" spans="1:19" x14ac:dyDescent="0.3">
      <c r="A1068" s="30" t="s">
        <v>102</v>
      </c>
      <c r="B1068" s="30">
        <v>2019</v>
      </c>
      <c r="C1068" s="132">
        <v>43779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30">
        <f>(C1068-VLOOKUP(G1068,Riders!$A$2:$C$2000,2,FALSE))/365</f>
        <v>32.520547945205479</v>
      </c>
      <c r="J1068" s="30">
        <v>1</v>
      </c>
      <c r="K1068" s="30">
        <v>1</v>
      </c>
      <c r="L1068" s="30">
        <v>11.205</v>
      </c>
      <c r="M1068" s="59">
        <f>IF(OR(L1068="",L1068="REL"),"",3.6*200/L1068)</f>
        <v>64.257028112449802</v>
      </c>
      <c r="N1068" s="30">
        <v>1</v>
      </c>
      <c r="O1068" s="30">
        <v>11.196</v>
      </c>
      <c r="P1068" s="59">
        <f>IF(OR(O1068="",O1068="REL"),"",3.6*200/O1068)</f>
        <v>64.308681672025727</v>
      </c>
      <c r="Q1068" s="30"/>
      <c r="R1068" s="30"/>
      <c r="S1068" s="59" t="str">
        <f>IF(OR(R1068="",R1068="REL"),"",3.6*200/R1068)</f>
        <v/>
      </c>
    </row>
    <row r="1069" spans="1:19" x14ac:dyDescent="0.3">
      <c r="A1069" s="47" t="s">
        <v>102</v>
      </c>
      <c r="B1069" s="47">
        <v>2019</v>
      </c>
      <c r="C1069" s="49">
        <v>43779</v>
      </c>
      <c r="D1069" s="47" t="s">
        <v>72</v>
      </c>
      <c r="E1069" s="47" t="s">
        <v>203</v>
      </c>
      <c r="F1069" s="47">
        <v>1</v>
      </c>
      <c r="G1069" s="47" t="s">
        <v>14</v>
      </c>
      <c r="H1069" s="47" t="s">
        <v>169</v>
      </c>
      <c r="I1069" s="47">
        <f>(C1069-VLOOKUP(G1069,Riders!$A$2:$C$2000,2,FALSE))/365</f>
        <v>19.854794520547944</v>
      </c>
      <c r="J1069" s="47">
        <v>4</v>
      </c>
      <c r="K1069" s="47">
        <v>2</v>
      </c>
      <c r="L1069" s="47">
        <v>11.322000000000001</v>
      </c>
      <c r="M1069" s="59">
        <f>IF(OR(L1069="",L1069="REL"),"",3.6*200/L1069)</f>
        <v>63.59300476947535</v>
      </c>
      <c r="N1069" s="47">
        <v>2</v>
      </c>
      <c r="O1069" s="47">
        <v>11.25</v>
      </c>
      <c r="P1069" s="59">
        <f>IF(OR(O1069="",O1069="REL"),"",3.6*200/O1069)</f>
        <v>64</v>
      </c>
      <c r="Q1069" s="47"/>
      <c r="R1069" s="47"/>
      <c r="S1069" s="59" t="str">
        <f>IF(OR(R1069="",R1069="REL"),"",3.6*200/R1069)</f>
        <v/>
      </c>
    </row>
    <row r="1070" spans="1:19" x14ac:dyDescent="0.3">
      <c r="A1070" s="47" t="s">
        <v>102</v>
      </c>
      <c r="B1070" s="47">
        <v>2019</v>
      </c>
      <c r="C1070" s="49">
        <v>43779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47">
        <f>(C1070-VLOOKUP(G1070,Riders!$A$2:$C$2000,2,FALSE))/365</f>
        <v>22.161643835616438</v>
      </c>
      <c r="J1070" s="47">
        <v>2</v>
      </c>
      <c r="K1070" s="47">
        <v>1</v>
      </c>
      <c r="L1070" s="47">
        <v>11.272</v>
      </c>
      <c r="M1070" s="59">
        <f>IF(OR(L1070="",L1070="REL"),"",3.6*200/L1070)</f>
        <v>63.875088715400992</v>
      </c>
      <c r="N1070" s="47">
        <v>1</v>
      </c>
      <c r="O1070" s="47">
        <v>11.302</v>
      </c>
      <c r="P1070" s="59">
        <f>IF(OR(O1070="",O1070="REL"),"",3.6*200/O1070)</f>
        <v>63.705538842682714</v>
      </c>
      <c r="Q1070" s="47"/>
      <c r="R1070" s="47"/>
      <c r="S1070" s="59" t="str">
        <f>IF(OR(R1070="",R1070="REL"),"",3.6*200/R1070)</f>
        <v/>
      </c>
    </row>
    <row r="1071" spans="1:19" x14ac:dyDescent="0.3">
      <c r="A1071" s="30" t="s">
        <v>102</v>
      </c>
      <c r="B1071" s="30">
        <v>2019</v>
      </c>
      <c r="C1071" s="132">
        <v>43779</v>
      </c>
      <c r="D1071" s="30" t="s">
        <v>72</v>
      </c>
      <c r="E1071" s="30" t="s">
        <v>203</v>
      </c>
      <c r="F1071" s="30">
        <v>2</v>
      </c>
      <c r="G1071" s="30" t="s">
        <v>30</v>
      </c>
      <c r="H1071" s="30" t="s">
        <v>31</v>
      </c>
      <c r="I1071" s="30">
        <f>(C1071-VLOOKUP(G1071,Riders!$A$2:$C$2000,2,FALSE))/365</f>
        <v>23.567123287671233</v>
      </c>
      <c r="J1071" s="30">
        <v>3</v>
      </c>
      <c r="K1071" s="30">
        <v>2</v>
      </c>
      <c r="L1071" s="30">
        <v>11.336</v>
      </c>
      <c r="M1071" s="59">
        <f>IF(OR(L1071="",L1071="REL"),"",3.6*200/L1071)</f>
        <v>63.51446718419195</v>
      </c>
      <c r="N1071" s="30">
        <v>2</v>
      </c>
      <c r="O1071" s="30">
        <v>11.449</v>
      </c>
      <c r="P1071" s="59">
        <f>IF(OR(O1071="",O1071="REL"),"",3.6*200/O1071)</f>
        <v>62.88758843567124</v>
      </c>
      <c r="Q1071" s="30"/>
      <c r="R1071" s="30"/>
      <c r="S1071" s="59" t="str">
        <f>IF(OR(R1071="",R1071="REL"),"",3.6*200/R1071)</f>
        <v/>
      </c>
    </row>
    <row r="1072" spans="1:19" x14ac:dyDescent="0.3">
      <c r="A1072" s="47" t="s">
        <v>102</v>
      </c>
      <c r="B1072" s="47">
        <v>2019</v>
      </c>
      <c r="C1072" s="49">
        <v>43779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47">
        <f>(C1072-VLOOKUP(G1072,Riders!$A$2:$C$2000,2,FALSE))/365</f>
        <v>32.520547945205479</v>
      </c>
      <c r="J1072" s="47">
        <v>1</v>
      </c>
      <c r="K1072" s="47">
        <v>1</v>
      </c>
      <c r="L1072" s="47">
        <v>11.217000000000001</v>
      </c>
      <c r="M1072" s="59">
        <f>IF(OR(L1072="",L1072="REL"),"",3.6*200/L1072)</f>
        <v>64.18828563787109</v>
      </c>
      <c r="N1072" s="47">
        <v>1</v>
      </c>
      <c r="O1072" s="47">
        <v>11.17</v>
      </c>
      <c r="P1072" s="59">
        <f>IF(OR(O1072="",O1072="REL"),"",3.6*200/O1072)</f>
        <v>64.458370635631155</v>
      </c>
      <c r="Q1072" s="47"/>
      <c r="R1072" s="47"/>
      <c r="S1072" s="59" t="str">
        <f>IF(OR(R1072="",R1072="REL"),"",3.6*200/R1072)</f>
        <v/>
      </c>
    </row>
    <row r="1073" spans="1:19" x14ac:dyDescent="0.3">
      <c r="A1073" s="47" t="s">
        <v>102</v>
      </c>
      <c r="B1073" s="47">
        <v>2019</v>
      </c>
      <c r="C1073" s="49">
        <v>43779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47">
        <f>(C1073-VLOOKUP(G1073,Riders!$A$2:$C$2000,2,FALSE))/365</f>
        <v>22.161643835616438</v>
      </c>
      <c r="J1073" s="47">
        <v>2</v>
      </c>
      <c r="K1073" s="47">
        <v>2</v>
      </c>
      <c r="L1073" s="47">
        <v>11.271000000000001</v>
      </c>
      <c r="M1073" s="59">
        <f>IF(OR(L1073="",L1073="REL"),"",3.6*200/L1073)</f>
        <v>63.880755922278411</v>
      </c>
      <c r="N1073" s="47">
        <v>2</v>
      </c>
      <c r="O1073" s="47">
        <v>11.189</v>
      </c>
      <c r="P1073" s="59">
        <f>IF(OR(O1073="",O1073="REL"),"",3.6*200/O1073)</f>
        <v>64.348914112074354</v>
      </c>
      <c r="Q1073" s="47"/>
      <c r="R1073" s="47"/>
      <c r="S1073" s="59" t="str">
        <f>IF(OR(R1073="",R1073="REL"),"",3.6*200/R1073)</f>
        <v/>
      </c>
    </row>
    <row r="1074" spans="1:19" x14ac:dyDescent="0.3">
      <c r="A1074" s="30" t="s">
        <v>102</v>
      </c>
      <c r="B1074" s="30">
        <v>2019</v>
      </c>
      <c r="C1074" s="132">
        <v>43779</v>
      </c>
      <c r="D1074" s="30" t="s">
        <v>72</v>
      </c>
      <c r="E1074" s="30" t="s">
        <v>204</v>
      </c>
      <c r="F1074" s="30" t="s">
        <v>206</v>
      </c>
      <c r="G1074" s="30" t="s">
        <v>30</v>
      </c>
      <c r="H1074" s="30" t="s">
        <v>31</v>
      </c>
      <c r="I1074" s="30">
        <f>(C1074-VLOOKUP(G1074,Riders!$A$2:$C$2000,2,FALSE))/365</f>
        <v>23.567123287671233</v>
      </c>
      <c r="J1074" s="30">
        <v>3</v>
      </c>
      <c r="K1074" s="30">
        <v>1</v>
      </c>
      <c r="L1074" s="30">
        <v>11.441000000000001</v>
      </c>
      <c r="M1074" s="59">
        <f>IF(OR(L1074="",L1074="REL"),"",3.6*200/L1074)</f>
        <v>62.931561926405031</v>
      </c>
      <c r="N1074" s="30">
        <v>1</v>
      </c>
      <c r="O1074" s="30">
        <v>11.276</v>
      </c>
      <c r="P1074" s="59">
        <f>IF(OR(O1074="",O1074="REL"),"",3.6*200/O1074)</f>
        <v>63.852429939694929</v>
      </c>
      <c r="Q1074" s="30"/>
      <c r="R1074" s="30"/>
      <c r="S1074" s="59" t="str">
        <f>IF(OR(R1074="",R1074="REL"),"",3.6*200/R1074)</f>
        <v/>
      </c>
    </row>
    <row r="1075" spans="1:19" x14ac:dyDescent="0.3">
      <c r="A1075" s="47" t="s">
        <v>102</v>
      </c>
      <c r="B1075" s="47">
        <v>2019</v>
      </c>
      <c r="C1075" s="49">
        <v>43779</v>
      </c>
      <c r="D1075" s="47" t="s">
        <v>72</v>
      </c>
      <c r="E1075" s="47" t="s">
        <v>204</v>
      </c>
      <c r="F1075" s="47" t="s">
        <v>206</v>
      </c>
      <c r="G1075" s="47" t="s">
        <v>14</v>
      </c>
      <c r="H1075" s="47" t="s">
        <v>169</v>
      </c>
      <c r="I1075" s="47">
        <f>(C1075-VLOOKUP(G1075,Riders!$A$2:$C$2000,2,FALSE))/365</f>
        <v>19.854794520547944</v>
      </c>
      <c r="J1075" s="47">
        <v>4</v>
      </c>
      <c r="K1075" s="47">
        <v>2</v>
      </c>
      <c r="L1075" s="47">
        <v>11.46</v>
      </c>
      <c r="M1075" s="59">
        <f>IF(OR(L1075="",L1075="REL"),"",3.6*200/L1075)</f>
        <v>62.827225130890049</v>
      </c>
      <c r="N1075" s="47">
        <v>2</v>
      </c>
      <c r="O1075" s="47">
        <v>11.29</v>
      </c>
      <c r="P1075" s="59">
        <f>IF(OR(O1075="",O1075="REL"),"",3.6*200/O1075)</f>
        <v>63.773250664304697</v>
      </c>
      <c r="Q1075" s="47"/>
      <c r="R1075" s="47"/>
      <c r="S1075" s="59" t="str">
        <f>IF(OR(R1075="",R1075="REL"),"",3.6*200/R1075)</f>
        <v/>
      </c>
    </row>
    <row r="1076" spans="1:19" x14ac:dyDescent="0.3">
      <c r="A1076" s="47" t="s">
        <v>170</v>
      </c>
      <c r="B1076" s="47">
        <v>2019</v>
      </c>
      <c r="C1076" s="49">
        <v>43771</v>
      </c>
      <c r="D1076" s="47" t="s">
        <v>72</v>
      </c>
      <c r="E1076" s="47" t="s">
        <v>200</v>
      </c>
      <c r="F1076" s="47">
        <v>1</v>
      </c>
      <c r="G1076" s="47" t="s">
        <v>133</v>
      </c>
      <c r="H1076" s="47" t="s">
        <v>25</v>
      </c>
      <c r="I1076" s="47">
        <f>(C1076-VLOOKUP(G1076,Riders!$A$2:$C$2000,2,FALSE))/365</f>
        <v>26.772602739726029</v>
      </c>
      <c r="J1076" s="47">
        <v>5</v>
      </c>
      <c r="K1076" s="47">
        <v>1</v>
      </c>
      <c r="L1076" s="47">
        <v>11.677</v>
      </c>
      <c r="M1076" s="59">
        <f>IF(OR(L1076="",L1076="REL"),"",3.6*200/L1076)</f>
        <v>61.659672861180098</v>
      </c>
      <c r="N1076" s="47"/>
      <c r="O1076" s="47"/>
      <c r="P1076" s="59" t="str">
        <f>IF(OR(O1076="",O1076="REL"),"",3.6*200/O1076)</f>
        <v/>
      </c>
      <c r="Q1076" s="47"/>
      <c r="R1076" s="47"/>
      <c r="S1076" s="59" t="str">
        <f>IF(OR(R1076="",R1076="REL"),"",3.6*200/R1076)</f>
        <v/>
      </c>
    </row>
    <row r="1077" spans="1:19" x14ac:dyDescent="0.3">
      <c r="A1077" s="30" t="s">
        <v>170</v>
      </c>
      <c r="B1077" s="30">
        <v>2019</v>
      </c>
      <c r="C1077" s="132">
        <v>43771</v>
      </c>
      <c r="D1077" s="30" t="s">
        <v>72</v>
      </c>
      <c r="E1077" s="30" t="s">
        <v>200</v>
      </c>
      <c r="F1077" s="30">
        <v>1</v>
      </c>
      <c r="G1077" s="30" t="s">
        <v>147</v>
      </c>
      <c r="H1077" s="30" t="s">
        <v>31</v>
      </c>
      <c r="I1077" s="30">
        <f>(C1077-VLOOKUP(G1077,Riders!$A$2:$C$2000,2,FALSE))/365</f>
        <v>31.317808219178083</v>
      </c>
      <c r="J1077" s="30">
        <v>28</v>
      </c>
      <c r="K1077" s="30">
        <v>2</v>
      </c>
      <c r="L1077" s="30">
        <v>11.796999999999999</v>
      </c>
      <c r="M1077" s="59">
        <f>IF(OR(L1077="",L1077="REL"),"",3.6*200/L1077)</f>
        <v>61.032465881156234</v>
      </c>
      <c r="N1077" s="30"/>
      <c r="O1077" s="30"/>
      <c r="P1077" s="59" t="str">
        <f>IF(OR(O1077="",O1077="REL"),"",3.6*200/O1077)</f>
        <v/>
      </c>
      <c r="Q1077" s="30"/>
      <c r="R1077" s="30"/>
      <c r="S1077" s="59" t="str">
        <f>IF(OR(R1077="",R1077="REL"),"",3.6*200/R1077)</f>
        <v/>
      </c>
    </row>
    <row r="1078" spans="1:19" x14ac:dyDescent="0.3">
      <c r="A1078" s="47" t="s">
        <v>170</v>
      </c>
      <c r="B1078" s="47">
        <v>2019</v>
      </c>
      <c r="C1078" s="49">
        <v>43771</v>
      </c>
      <c r="D1078" s="47" t="s">
        <v>72</v>
      </c>
      <c r="E1078" s="47" t="s">
        <v>200</v>
      </c>
      <c r="F1078" s="47">
        <v>2</v>
      </c>
      <c r="G1078" s="47" t="s">
        <v>22</v>
      </c>
      <c r="H1078" s="47" t="s">
        <v>169</v>
      </c>
      <c r="I1078" s="47">
        <f>(C1078-VLOOKUP(G1078,Riders!$A$2:$C$2000,2,FALSE))/365</f>
        <v>21.813698630136987</v>
      </c>
      <c r="J1078" s="47">
        <v>11</v>
      </c>
      <c r="K1078" s="47">
        <v>1</v>
      </c>
      <c r="L1078" s="47">
        <v>11.198</v>
      </c>
      <c r="M1078" s="59">
        <f>IF(OR(L1078="",L1078="REL"),"",3.6*200/L1078)</f>
        <v>64.297195927844257</v>
      </c>
      <c r="N1078" s="47"/>
      <c r="O1078" s="47"/>
      <c r="P1078" s="59" t="str">
        <f>IF(OR(O1078="",O1078="REL"),"",3.6*200/O1078)</f>
        <v/>
      </c>
      <c r="Q1078" s="47"/>
      <c r="R1078" s="47"/>
      <c r="S1078" s="59" t="str">
        <f>IF(OR(R1078="",R1078="REL"),"",3.6*200/R1078)</f>
        <v/>
      </c>
    </row>
    <row r="1079" spans="1:19" x14ac:dyDescent="0.3">
      <c r="A1079" s="47" t="s">
        <v>170</v>
      </c>
      <c r="B1079" s="47">
        <v>2019</v>
      </c>
      <c r="C1079" s="49">
        <v>43771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47">
        <f>(C1079-VLOOKUP(G1079,Riders!$A$2:$C$2000,2,FALSE))/365</f>
        <v>29.583561643835615</v>
      </c>
      <c r="J1079" s="47">
        <v>27</v>
      </c>
      <c r="K1079" s="47">
        <v>2</v>
      </c>
      <c r="L1079" s="47">
        <v>11.341000000000001</v>
      </c>
      <c r="M1079" s="59">
        <f>IF(OR(L1079="",L1079="REL"),"",3.6*200/L1079)</f>
        <v>63.4864650383564</v>
      </c>
      <c r="N1079" s="47"/>
      <c r="O1079" s="47"/>
      <c r="P1079" s="59" t="str">
        <f>IF(OR(O1079="",O1079="REL"),"",3.6*200/O1079)</f>
        <v/>
      </c>
      <c r="Q1079" s="47"/>
      <c r="R1079" s="47"/>
      <c r="S1079" s="59" t="str">
        <f>IF(OR(R1079="",R1079="REL"),"",3.6*200/R1079)</f>
        <v/>
      </c>
    </row>
    <row r="1080" spans="1:19" x14ac:dyDescent="0.3">
      <c r="A1080" s="30" t="s">
        <v>170</v>
      </c>
      <c r="B1080" s="30">
        <v>2019</v>
      </c>
      <c r="C1080" s="132">
        <v>43771</v>
      </c>
      <c r="D1080" s="30" t="s">
        <v>72</v>
      </c>
      <c r="E1080" s="30" t="s">
        <v>200</v>
      </c>
      <c r="F1080" s="30">
        <v>3</v>
      </c>
      <c r="G1080" s="30" t="s">
        <v>16</v>
      </c>
      <c r="H1080" s="30" t="s">
        <v>17</v>
      </c>
      <c r="I1080" s="30">
        <f>(C1080-VLOOKUP(G1080,Riders!$A$2:$C$2000,2,FALSE))/365</f>
        <v>20.531506849315068</v>
      </c>
      <c r="J1080" s="30">
        <v>12</v>
      </c>
      <c r="K1080" s="30">
        <v>1</v>
      </c>
      <c r="L1080" s="30">
        <v>11.715</v>
      </c>
      <c r="M1080" s="59">
        <f>IF(OR(L1080="",L1080="REL"),"",3.6*200/L1080)</f>
        <v>61.459667093469911</v>
      </c>
      <c r="N1080" s="30"/>
      <c r="O1080" s="30"/>
      <c r="P1080" s="59" t="str">
        <f>IF(OR(O1080="",O1080="REL"),"",3.6*200/O1080)</f>
        <v/>
      </c>
      <c r="Q1080" s="30"/>
      <c r="R1080" s="30"/>
      <c r="S1080" s="59" t="str">
        <f>IF(OR(R1080="",R1080="REL"),"",3.6*200/R1080)</f>
        <v/>
      </c>
    </row>
    <row r="1081" spans="1:19" x14ac:dyDescent="0.3">
      <c r="A1081" s="47" t="s">
        <v>170</v>
      </c>
      <c r="B1081" s="47">
        <v>2019</v>
      </c>
      <c r="C1081" s="49">
        <v>43771</v>
      </c>
      <c r="D1081" s="47" t="s">
        <v>72</v>
      </c>
      <c r="E1081" s="47" t="s">
        <v>200</v>
      </c>
      <c r="F1081" s="47">
        <v>3</v>
      </c>
      <c r="G1081" s="47" t="s">
        <v>116</v>
      </c>
      <c r="H1081" s="47" t="s">
        <v>21</v>
      </c>
      <c r="I1081" s="47">
        <f>(C1081-VLOOKUP(G1081,Riders!$A$2:$C$2000,2,FALSE))/365</f>
        <v>28.610958904109587</v>
      </c>
      <c r="J1081" s="47">
        <v>26</v>
      </c>
      <c r="K1081" s="47">
        <v>2</v>
      </c>
      <c r="L1081" s="47">
        <v>12.05</v>
      </c>
      <c r="M1081" s="59">
        <f>IF(OR(L1081="",L1081="REL"),"",3.6*200/L1081)</f>
        <v>59.751037344398334</v>
      </c>
      <c r="N1081" s="47"/>
      <c r="O1081" s="47"/>
      <c r="P1081" s="59" t="str">
        <f>IF(OR(O1081="",O1081="REL"),"",3.6*200/O1081)</f>
        <v/>
      </c>
      <c r="Q1081" s="47"/>
      <c r="R1081" s="47"/>
      <c r="S1081" s="59" t="str">
        <f>IF(OR(R1081="",R1081="REL"),"",3.6*200/R1081)</f>
        <v/>
      </c>
    </row>
    <row r="1082" spans="1:19" x14ac:dyDescent="0.3">
      <c r="A1082" s="47" t="s">
        <v>170</v>
      </c>
      <c r="B1082" s="47">
        <v>2019</v>
      </c>
      <c r="C1082" s="49">
        <v>43771</v>
      </c>
      <c r="D1082" s="47" t="s">
        <v>72</v>
      </c>
      <c r="E1082" s="47" t="s">
        <v>200</v>
      </c>
      <c r="F1082" s="47">
        <v>4</v>
      </c>
      <c r="G1082" s="47" t="s">
        <v>30</v>
      </c>
      <c r="H1082" s="47" t="s">
        <v>31</v>
      </c>
      <c r="I1082" s="47">
        <f>(C1082-VLOOKUP(G1082,Riders!$A$2:$C$2000,2,FALSE))/365</f>
        <v>23.545205479452054</v>
      </c>
      <c r="J1082" s="47">
        <v>13</v>
      </c>
      <c r="K1082" s="47">
        <v>1</v>
      </c>
      <c r="L1082" s="47">
        <v>11.65</v>
      </c>
      <c r="M1082" s="59">
        <f>IF(OR(L1082="",L1082="REL"),"",3.6*200/L1082)</f>
        <v>61.802575107296136</v>
      </c>
      <c r="N1082" s="47"/>
      <c r="O1082" s="47"/>
      <c r="P1082" s="59" t="str">
        <f>IF(OR(O1082="",O1082="REL"),"",3.6*200/O1082)</f>
        <v/>
      </c>
      <c r="Q1082" s="47"/>
      <c r="R1082" s="47"/>
      <c r="S1082" s="59" t="str">
        <f>IF(OR(R1082="",R1082="REL"),"",3.6*200/R1082)</f>
        <v/>
      </c>
    </row>
    <row r="1083" spans="1:19" x14ac:dyDescent="0.3">
      <c r="A1083" s="30" t="s">
        <v>170</v>
      </c>
      <c r="B1083" s="30">
        <v>2019</v>
      </c>
      <c r="C1083" s="132">
        <v>43771</v>
      </c>
      <c r="D1083" s="30" t="s">
        <v>72</v>
      </c>
      <c r="E1083" s="30" t="s">
        <v>200</v>
      </c>
      <c r="F1083" s="30">
        <v>4</v>
      </c>
      <c r="G1083" s="30" t="s">
        <v>144</v>
      </c>
      <c r="H1083" s="30" t="s">
        <v>145</v>
      </c>
      <c r="I1083" s="30">
        <f>(C1083-VLOOKUP(G1083,Riders!$A$2:$C$2000,2,FALSE))/365</f>
        <v>21.542465753424658</v>
      </c>
      <c r="J1083" s="30">
        <v>25</v>
      </c>
      <c r="K1083" s="30">
        <v>2</v>
      </c>
      <c r="L1083" s="30">
        <v>11.784000000000001</v>
      </c>
      <c r="M1083" s="59">
        <f>IF(OR(L1083="",L1083="REL"),"",3.6*200/L1083)</f>
        <v>61.099796334012218</v>
      </c>
      <c r="N1083" s="30"/>
      <c r="O1083" s="30"/>
      <c r="P1083" s="59" t="str">
        <f>IF(OR(O1083="",O1083="REL"),"",3.6*200/O1083)</f>
        <v/>
      </c>
      <c r="Q1083" s="30"/>
      <c r="R1083" s="30"/>
      <c r="S1083" s="59" t="str">
        <f>IF(OR(R1083="",R1083="REL"),"",3.6*200/R1083)</f>
        <v/>
      </c>
    </row>
    <row r="1084" spans="1:19" x14ac:dyDescent="0.3">
      <c r="A1084" s="47" t="s">
        <v>170</v>
      </c>
      <c r="B1084" s="47">
        <v>2019</v>
      </c>
      <c r="C1084" s="49">
        <v>43771</v>
      </c>
      <c r="D1084" s="47" t="s">
        <v>72</v>
      </c>
      <c r="E1084" s="47" t="s">
        <v>200</v>
      </c>
      <c r="F1084" s="47">
        <v>5</v>
      </c>
      <c r="G1084" s="47" t="s">
        <v>109</v>
      </c>
      <c r="H1084" s="47" t="s">
        <v>118</v>
      </c>
      <c r="I1084" s="47">
        <f>(C1084-VLOOKUP(G1084,Riders!$A$2:$C$2000,2,FALSE))/365</f>
        <v>26.756164383561643</v>
      </c>
      <c r="J1084" s="47">
        <v>2</v>
      </c>
      <c r="K1084" s="47">
        <v>1</v>
      </c>
      <c r="L1084" s="47">
        <v>11.276999999999999</v>
      </c>
      <c r="M1084" s="59">
        <f>IF(OR(L1084="",L1084="REL"),"",3.6*200/L1084)</f>
        <v>63.846767757382288</v>
      </c>
      <c r="N1084" s="47"/>
      <c r="O1084" s="47"/>
      <c r="P1084" s="59" t="str">
        <f>IF(OR(O1084="",O1084="REL"),"",3.6*200/O1084)</f>
        <v/>
      </c>
      <c r="Q1084" s="47"/>
      <c r="R1084" s="47"/>
      <c r="S1084" s="59" t="str">
        <f>IF(OR(R1084="",R1084="REL"),"",3.6*200/R1084)</f>
        <v/>
      </c>
    </row>
    <row r="1085" spans="1:19" x14ac:dyDescent="0.3">
      <c r="A1085" s="47" t="s">
        <v>170</v>
      </c>
      <c r="B1085" s="47">
        <v>2019</v>
      </c>
      <c r="C1085" s="49">
        <v>43771</v>
      </c>
      <c r="D1085" s="47" t="s">
        <v>72</v>
      </c>
      <c r="E1085" s="47" t="s">
        <v>200</v>
      </c>
      <c r="F1085" s="47">
        <v>5</v>
      </c>
      <c r="G1085" s="47" t="s">
        <v>167</v>
      </c>
      <c r="H1085" s="47" t="s">
        <v>59</v>
      </c>
      <c r="I1085" s="47">
        <f>(C1085-VLOOKUP(G1085,Riders!$A$2:$C$2000,2,FALSE))/365</f>
        <v>30.663013698630138</v>
      </c>
      <c r="J1085" s="47">
        <v>24</v>
      </c>
      <c r="K1085" s="47">
        <v>2</v>
      </c>
      <c r="L1085" s="47">
        <v>11.517999999999999</v>
      </c>
      <c r="M1085" s="59">
        <f>IF(OR(L1085="",L1085="REL"),"",3.6*200/L1085)</f>
        <v>62.510852578572674</v>
      </c>
      <c r="N1085" s="47"/>
      <c r="O1085" s="47"/>
      <c r="P1085" s="59" t="str">
        <f>IF(OR(O1085="",O1085="REL"),"",3.6*200/O1085)</f>
        <v/>
      </c>
      <c r="Q1085" s="47"/>
      <c r="R1085" s="47"/>
      <c r="S1085" s="59" t="str">
        <f>IF(OR(R1085="",R1085="REL"),"",3.6*200/R1085)</f>
        <v/>
      </c>
    </row>
    <row r="1086" spans="1:19" x14ac:dyDescent="0.3">
      <c r="A1086" s="47" t="s">
        <v>170</v>
      </c>
      <c r="B1086" s="47">
        <v>2019</v>
      </c>
      <c r="C1086" s="49">
        <v>43771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47">
        <f>(C1086-VLOOKUP(G1086,Riders!$A$2:$C$2000,2,FALSE))/365</f>
        <v>28.479452054794521</v>
      </c>
      <c r="J1086" s="47">
        <v>6</v>
      </c>
      <c r="K1086" s="47">
        <v>1</v>
      </c>
      <c r="L1086" s="47">
        <v>11.308999999999999</v>
      </c>
      <c r="M1086" s="59">
        <f>IF(OR(L1086="",L1086="REL"),"",3.6*200/L1086)</f>
        <v>63.666106640728628</v>
      </c>
      <c r="N1086" s="47"/>
      <c r="O1086" s="47"/>
      <c r="P1086" s="59" t="str">
        <f>IF(OR(O1086="",O1086="REL"),"",3.6*200/O1086)</f>
        <v/>
      </c>
      <c r="Q1086" s="47"/>
      <c r="R1086" s="47"/>
      <c r="S1086" s="59" t="str">
        <f>IF(OR(R1086="",R1086="REL"),"",3.6*200/R1086)</f>
        <v/>
      </c>
    </row>
    <row r="1087" spans="1:19" x14ac:dyDescent="0.3">
      <c r="A1087" s="47" t="s">
        <v>170</v>
      </c>
      <c r="B1087" s="47">
        <v>2019</v>
      </c>
      <c r="C1087" s="49">
        <v>43771</v>
      </c>
      <c r="D1087" s="47" t="s">
        <v>72</v>
      </c>
      <c r="E1087" s="47" t="s">
        <v>200</v>
      </c>
      <c r="F1087" s="47">
        <v>6</v>
      </c>
      <c r="G1087" s="47" t="s">
        <v>39</v>
      </c>
      <c r="H1087" s="47" t="s">
        <v>40</v>
      </c>
      <c r="I1087" s="47">
        <f>(C1087-VLOOKUP(G1087,Riders!$A$2:$C$2000,2,FALSE))/365</f>
        <v>25.227397260273971</v>
      </c>
      <c r="J1087" s="47">
        <v>23</v>
      </c>
      <c r="K1087" s="47">
        <v>2</v>
      </c>
      <c r="L1087" s="47">
        <v>11.385999999999999</v>
      </c>
      <c r="M1087" s="59">
        <f>IF(OR(L1087="",L1087="REL"),"",3.6*200/L1087)</f>
        <v>63.235552432812227</v>
      </c>
      <c r="N1087" s="47"/>
      <c r="O1087" s="47"/>
      <c r="P1087" s="59" t="str">
        <f>IF(OR(O1087="",O1087="REL"),"",3.6*200/O1087)</f>
        <v/>
      </c>
      <c r="Q1087" s="47"/>
      <c r="R1087" s="47"/>
      <c r="S1087" s="59" t="str">
        <f>IF(OR(R1087="",R1087="REL"),"",3.6*200/R1087)</f>
        <v/>
      </c>
    </row>
    <row r="1088" spans="1:19" x14ac:dyDescent="0.3">
      <c r="A1088" s="47" t="s">
        <v>170</v>
      </c>
      <c r="B1088" s="47">
        <v>2019</v>
      </c>
      <c r="C1088" s="49">
        <v>43771</v>
      </c>
      <c r="D1088" s="47" t="s">
        <v>72</v>
      </c>
      <c r="E1088" s="47" t="s">
        <v>200</v>
      </c>
      <c r="F1088" s="47">
        <v>7</v>
      </c>
      <c r="G1088" s="47" t="s">
        <v>73</v>
      </c>
      <c r="H1088" s="47" t="s">
        <v>19</v>
      </c>
      <c r="I1088" s="47">
        <f>(C1088-VLOOKUP(G1088,Riders!$A$2:$C$2000,2,FALSE))/365</f>
        <v>32.252054794520546</v>
      </c>
      <c r="J1088" s="47">
        <v>7</v>
      </c>
      <c r="K1088" s="47">
        <v>1</v>
      </c>
      <c r="L1088" s="47">
        <v>11.536</v>
      </c>
      <c r="M1088" s="59">
        <f>IF(OR(L1088="",L1088="REL"),"",3.6*200/L1088)</f>
        <v>62.413314840499311</v>
      </c>
      <c r="N1088" s="47"/>
      <c r="O1088" s="47"/>
      <c r="P1088" s="59" t="str">
        <f>IF(OR(O1088="",O1088="REL"),"",3.6*200/O1088)</f>
        <v/>
      </c>
      <c r="Q1088" s="47"/>
      <c r="R1088" s="47"/>
      <c r="S1088" s="59" t="str">
        <f>IF(OR(R1088="",R1088="REL"),"",3.6*200/R1088)</f>
        <v/>
      </c>
    </row>
    <row r="1089" spans="1:19" x14ac:dyDescent="0.3">
      <c r="A1089" s="47" t="s">
        <v>170</v>
      </c>
      <c r="B1089" s="47">
        <v>2019</v>
      </c>
      <c r="C1089" s="49">
        <v>43771</v>
      </c>
      <c r="D1089" s="47" t="s">
        <v>72</v>
      </c>
      <c r="E1089" s="47" t="s">
        <v>200</v>
      </c>
      <c r="F1089" s="47">
        <v>7</v>
      </c>
      <c r="G1089" s="47" t="s">
        <v>100</v>
      </c>
      <c r="H1089" s="47" t="s">
        <v>47</v>
      </c>
      <c r="I1089" s="47">
        <f>(C1089-VLOOKUP(G1089,Riders!$A$2:$C$2000,2,FALSE))/365</f>
        <v>25.720547945205478</v>
      </c>
      <c r="J1089" s="47">
        <v>22</v>
      </c>
      <c r="K1089" s="47">
        <v>2</v>
      </c>
      <c r="L1089" s="47">
        <v>11.562999999999999</v>
      </c>
      <c r="M1089" s="59">
        <f>IF(OR(L1089="",L1089="REL"),"",3.6*200/L1089)</f>
        <v>62.267577618265165</v>
      </c>
      <c r="N1089" s="47"/>
      <c r="O1089" s="47"/>
      <c r="P1089" s="59" t="str">
        <f>IF(OR(O1089="",O1089="REL"),"",3.6*200/O1089)</f>
        <v/>
      </c>
      <c r="Q1089" s="47"/>
      <c r="R1089" s="47"/>
      <c r="S1089" s="59" t="str">
        <f>IF(OR(R1089="",R1089="REL"),"",3.6*200/R1089)</f>
        <v/>
      </c>
    </row>
    <row r="1090" spans="1:19" x14ac:dyDescent="0.3">
      <c r="A1090" s="47" t="s">
        <v>170</v>
      </c>
      <c r="B1090" s="47">
        <v>2019</v>
      </c>
      <c r="C1090" s="49">
        <v>43771</v>
      </c>
      <c r="D1090" s="47" t="s">
        <v>72</v>
      </c>
      <c r="E1090" s="47" t="s">
        <v>200</v>
      </c>
      <c r="F1090" s="47">
        <v>8</v>
      </c>
      <c r="G1090" s="47" t="s">
        <v>24</v>
      </c>
      <c r="H1090" s="47" t="s">
        <v>151</v>
      </c>
      <c r="I1090" s="47">
        <f>(C1090-VLOOKUP(G1090,Riders!$A$2:$C$2000,2,FALSE))/365</f>
        <v>21.175342465753424</v>
      </c>
      <c r="J1090" s="47">
        <v>14</v>
      </c>
      <c r="K1090" s="47">
        <v>1</v>
      </c>
      <c r="L1090" s="47">
        <v>11.552</v>
      </c>
      <c r="M1090" s="59">
        <f>IF(OR(L1090="",L1090="REL"),"",3.6*200/L1090)</f>
        <v>62.326869806094187</v>
      </c>
      <c r="N1090" s="47"/>
      <c r="O1090" s="47"/>
      <c r="P1090" s="59" t="str">
        <f>IF(OR(O1090="",O1090="REL"),"",3.6*200/O1090)</f>
        <v/>
      </c>
      <c r="Q1090" s="47"/>
      <c r="R1090" s="47"/>
      <c r="S1090" s="59" t="str">
        <f>IF(OR(R1090="",R1090="REL"),"",3.6*200/R1090)</f>
        <v/>
      </c>
    </row>
    <row r="1091" spans="1:19" x14ac:dyDescent="0.3">
      <c r="A1091" s="47" t="s">
        <v>170</v>
      </c>
      <c r="B1091" s="47">
        <v>2019</v>
      </c>
      <c r="C1091" s="49">
        <v>43771</v>
      </c>
      <c r="D1091" s="47" t="s">
        <v>72</v>
      </c>
      <c r="E1091" s="47" t="s">
        <v>200</v>
      </c>
      <c r="F1091" s="47">
        <v>8</v>
      </c>
      <c r="G1091" s="47" t="s">
        <v>139</v>
      </c>
      <c r="H1091" s="47" t="s">
        <v>61</v>
      </c>
      <c r="I1091" s="47">
        <f>(C1091-VLOOKUP(G1091,Riders!$A$2:$C$2000,2,FALSE))/365</f>
        <v>27.397260273972602</v>
      </c>
      <c r="J1091" s="47">
        <v>21</v>
      </c>
      <c r="K1091" s="47">
        <v>2</v>
      </c>
      <c r="L1091" s="47">
        <v>11.623999999999999</v>
      </c>
      <c r="M1091" s="59">
        <f>IF(OR(L1091="",L1091="REL"),"",3.6*200/L1091)</f>
        <v>61.940812112869928</v>
      </c>
      <c r="N1091" s="47"/>
      <c r="O1091" s="47"/>
      <c r="P1091" s="59" t="str">
        <f>IF(OR(O1091="",O1091="REL"),"",3.6*200/O1091)</f>
        <v/>
      </c>
      <c r="Q1091" s="47"/>
      <c r="R1091" s="47"/>
      <c r="S1091" s="59" t="str">
        <f>IF(OR(R1091="",R1091="REL"),"",3.6*200/R1091)</f>
        <v/>
      </c>
    </row>
    <row r="1092" spans="1:19" x14ac:dyDescent="0.3">
      <c r="A1092" s="47" t="s">
        <v>170</v>
      </c>
      <c r="B1092" s="47">
        <v>2019</v>
      </c>
      <c r="C1092" s="49">
        <v>43771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47">
        <f>(C1092-VLOOKUP(G1092,Riders!$A$2:$C$2000,2,FALSE))/365</f>
        <v>28.257534246575343</v>
      </c>
      <c r="J1092" s="47">
        <v>4</v>
      </c>
      <c r="K1092" s="47">
        <v>1</v>
      </c>
      <c r="L1092" s="47">
        <v>11.686</v>
      </c>
      <c r="M1092" s="59">
        <f>IF(OR(L1092="",L1092="REL"),"",3.6*200/L1092)</f>
        <v>61.612185521136404</v>
      </c>
      <c r="N1092" s="47"/>
      <c r="O1092" s="47"/>
      <c r="P1092" s="59" t="str">
        <f>IF(OR(O1092="",O1092="REL"),"",3.6*200/O1092)</f>
        <v/>
      </c>
      <c r="Q1092" s="47"/>
      <c r="R1092" s="47"/>
      <c r="S1092" s="59" t="str">
        <f>IF(OR(R1092="",R1092="REL"),"",3.6*200/R1092)</f>
        <v/>
      </c>
    </row>
    <row r="1093" spans="1:19" x14ac:dyDescent="0.3">
      <c r="A1093" s="47" t="s">
        <v>170</v>
      </c>
      <c r="B1093" s="47">
        <v>2019</v>
      </c>
      <c r="C1093" s="49">
        <v>43771</v>
      </c>
      <c r="D1093" s="47" t="s">
        <v>72</v>
      </c>
      <c r="E1093" s="47" t="s">
        <v>200</v>
      </c>
      <c r="F1093" s="47">
        <v>9</v>
      </c>
      <c r="G1093" s="47" t="s">
        <v>164</v>
      </c>
      <c r="H1093" s="47" t="s">
        <v>118</v>
      </c>
      <c r="I1093" s="47">
        <f>(C1093-VLOOKUP(G1093,Riders!$A$2:$C$2000,2,FALSE))/365</f>
        <v>26.909589041095892</v>
      </c>
      <c r="J1093" s="47">
        <v>20</v>
      </c>
      <c r="K1093" s="47">
        <v>2</v>
      </c>
      <c r="L1093" s="47">
        <v>11.734999999999999</v>
      </c>
      <c r="M1093" s="59">
        <f>IF(OR(L1093="",L1093="REL"),"",3.6*200/L1093)</f>
        <v>61.354921175969324</v>
      </c>
      <c r="N1093" s="47"/>
      <c r="O1093" s="47"/>
      <c r="P1093" s="59" t="str">
        <f>IF(OR(O1093="",O1093="REL"),"",3.6*200/O1093)</f>
        <v/>
      </c>
      <c r="Q1093" s="47"/>
      <c r="R1093" s="47"/>
      <c r="S1093" s="59" t="str">
        <f>IF(OR(R1093="",R1093="REL"),"",3.6*200/R1093)</f>
        <v/>
      </c>
    </row>
    <row r="1094" spans="1:19" x14ac:dyDescent="0.3">
      <c r="A1094" s="47" t="s">
        <v>170</v>
      </c>
      <c r="B1094" s="47">
        <v>2019</v>
      </c>
      <c r="C1094" s="49">
        <v>43771</v>
      </c>
      <c r="D1094" s="47" t="s">
        <v>72</v>
      </c>
      <c r="E1094" s="47" t="s">
        <v>200</v>
      </c>
      <c r="F1094" s="47">
        <v>10</v>
      </c>
      <c r="G1094" s="47" t="s">
        <v>20</v>
      </c>
      <c r="H1094" s="47" t="s">
        <v>21</v>
      </c>
      <c r="I1094" s="47">
        <f>(C1094-VLOOKUP(G1094,Riders!$A$2:$C$2000,2,FALSE))/365</f>
        <v>24.241095890410961</v>
      </c>
      <c r="J1094" s="47">
        <v>15</v>
      </c>
      <c r="K1094" s="47">
        <v>1</v>
      </c>
      <c r="L1094" s="47">
        <v>11.436</v>
      </c>
      <c r="M1094" s="59">
        <f>IF(OR(L1094="",L1094="REL"),"",3.6*200/L1094)</f>
        <v>62.959076600209862</v>
      </c>
      <c r="N1094" s="47"/>
      <c r="O1094" s="47"/>
      <c r="P1094" s="59" t="str">
        <f>IF(OR(O1094="",O1094="REL"),"",3.6*200/O1094)</f>
        <v/>
      </c>
      <c r="Q1094" s="47"/>
      <c r="R1094" s="47"/>
      <c r="S1094" s="59" t="str">
        <f>IF(OR(R1094="",R1094="REL"),"",3.6*200/R1094)</f>
        <v/>
      </c>
    </row>
    <row r="1095" spans="1:19" x14ac:dyDescent="0.3">
      <c r="A1095" s="47" t="s">
        <v>170</v>
      </c>
      <c r="B1095" s="47">
        <v>2019</v>
      </c>
      <c r="C1095" s="49">
        <v>43771</v>
      </c>
      <c r="D1095" s="47" t="s">
        <v>72</v>
      </c>
      <c r="E1095" s="47" t="s">
        <v>200</v>
      </c>
      <c r="F1095" s="47">
        <v>10</v>
      </c>
      <c r="G1095" s="47" t="s">
        <v>121</v>
      </c>
      <c r="H1095" s="47" t="s">
        <v>120</v>
      </c>
      <c r="I1095" s="47">
        <f>(C1095-VLOOKUP(G1095,Riders!$A$2:$C$2000,2,FALSE))/365</f>
        <v>23.663013698630138</v>
      </c>
      <c r="J1095" s="47">
        <v>19</v>
      </c>
      <c r="K1095" s="47">
        <v>2</v>
      </c>
      <c r="L1095" s="47">
        <v>11.574999999999999</v>
      </c>
      <c r="M1095" s="59">
        <f>IF(OR(L1095="",L1095="REL"),"",3.6*200/L1095)</f>
        <v>62.203023758099356</v>
      </c>
      <c r="N1095" s="47"/>
      <c r="O1095" s="47"/>
      <c r="P1095" s="59" t="str">
        <f>IF(OR(O1095="",O1095="REL"),"",3.6*200/O1095)</f>
        <v/>
      </c>
      <c r="Q1095" s="47"/>
      <c r="R1095" s="47"/>
      <c r="S1095" s="59" t="str">
        <f>IF(OR(R1095="",R1095="REL"),"",3.6*200/R1095)</f>
        <v/>
      </c>
    </row>
    <row r="1096" spans="1:19" x14ac:dyDescent="0.3">
      <c r="A1096" s="47" t="s">
        <v>170</v>
      </c>
      <c r="B1096" s="47">
        <v>2019</v>
      </c>
      <c r="C1096" s="49">
        <v>43771</v>
      </c>
      <c r="D1096" s="47" t="s">
        <v>72</v>
      </c>
      <c r="E1096" s="47" t="s">
        <v>200</v>
      </c>
      <c r="F1096" s="47">
        <v>11</v>
      </c>
      <c r="G1096" s="47" t="s">
        <v>52</v>
      </c>
      <c r="H1096" s="47" t="s">
        <v>53</v>
      </c>
      <c r="I1096" s="47">
        <f>(C1096-VLOOKUP(G1096,Riders!$A$2:$C$2000,2,FALSE))/365</f>
        <v>22.646575342465752</v>
      </c>
      <c r="J1096" s="47">
        <v>16</v>
      </c>
      <c r="K1096" s="47">
        <v>1</v>
      </c>
      <c r="L1096" s="47">
        <v>11.331</v>
      </c>
      <c r="M1096" s="59">
        <f>IF(OR(L1096="",L1096="REL"),"",3.6*200/L1096)</f>
        <v>63.542494042891185</v>
      </c>
      <c r="N1096" s="47"/>
      <c r="O1096" s="47"/>
      <c r="P1096" s="59" t="str">
        <f>IF(OR(O1096="",O1096="REL"),"",3.6*200/O1096)</f>
        <v/>
      </c>
      <c r="Q1096" s="47"/>
      <c r="R1096" s="47"/>
      <c r="S1096" s="59" t="str">
        <f>IF(OR(R1096="",R1096="REL"),"",3.6*200/R1096)</f>
        <v/>
      </c>
    </row>
    <row r="1097" spans="1:19" x14ac:dyDescent="0.3">
      <c r="A1097" s="47" t="s">
        <v>170</v>
      </c>
      <c r="B1097" s="47">
        <v>2019</v>
      </c>
      <c r="C1097" s="49">
        <v>43771</v>
      </c>
      <c r="D1097" s="47" t="s">
        <v>72</v>
      </c>
      <c r="E1097" s="47" t="s">
        <v>200</v>
      </c>
      <c r="F1097" s="47">
        <v>11</v>
      </c>
      <c r="G1097" s="47" t="s">
        <v>129</v>
      </c>
      <c r="H1097" s="47" t="s">
        <v>153</v>
      </c>
      <c r="I1097" s="47">
        <f>(C1097-VLOOKUP(G1097,Riders!$A$2:$C$2000,2,FALSE))/365</f>
        <v>29.304109589041097</v>
      </c>
      <c r="J1097" s="47">
        <v>17</v>
      </c>
      <c r="K1097" s="47">
        <v>2</v>
      </c>
      <c r="L1097" s="47">
        <v>11.418999999999999</v>
      </c>
      <c r="M1097" s="59">
        <f>IF(OR(L1097="",L1097="REL"),"",3.6*200/L1097)</f>
        <v>63.052806725632728</v>
      </c>
      <c r="N1097" s="47"/>
      <c r="O1097" s="47"/>
      <c r="P1097" s="59" t="str">
        <f>IF(OR(O1097="",O1097="REL"),"",3.6*200/O1097)</f>
        <v/>
      </c>
      <c r="Q1097" s="47"/>
      <c r="R1097" s="47"/>
      <c r="S1097" s="59" t="str">
        <f>IF(OR(R1097="",R1097="REL"),"",3.6*200/R1097)</f>
        <v/>
      </c>
    </row>
    <row r="1098" spans="1:19" x14ac:dyDescent="0.3">
      <c r="A1098" s="47" t="s">
        <v>170</v>
      </c>
      <c r="B1098" s="47">
        <v>2019</v>
      </c>
      <c r="C1098" s="49">
        <v>43771</v>
      </c>
      <c r="D1098" s="47" t="s">
        <v>72</v>
      </c>
      <c r="E1098" s="47" t="s">
        <v>200</v>
      </c>
      <c r="F1098" s="47">
        <v>12</v>
      </c>
      <c r="G1098" s="47" t="s">
        <v>655</v>
      </c>
      <c r="H1098" s="47" t="s">
        <v>120</v>
      </c>
      <c r="I1098" s="47">
        <f>(C1098-VLOOKUP(G1098,Riders!$A$2:$C$2000,2,FALSE))/365</f>
        <v>36.912328767123284</v>
      </c>
      <c r="J1098" s="47">
        <v>8</v>
      </c>
      <c r="K1098" s="47">
        <v>1</v>
      </c>
      <c r="L1098" s="47">
        <v>11.525</v>
      </c>
      <c r="M1098" s="59">
        <f>IF(OR(L1098="",L1098="REL"),"",3.6*200/L1098)</f>
        <v>62.47288503253796</v>
      </c>
      <c r="N1098" s="47"/>
      <c r="O1098" s="47"/>
      <c r="P1098" s="59" t="str">
        <f>IF(OR(O1098="",O1098="REL"),"",3.6*200/O1098)</f>
        <v/>
      </c>
      <c r="Q1098" s="47"/>
      <c r="R1098" s="47"/>
      <c r="S1098" s="59" t="str">
        <f>IF(OR(R1098="",R1098="REL"),"",3.6*200/R1098)</f>
        <v/>
      </c>
    </row>
    <row r="1099" spans="1:19" x14ac:dyDescent="0.3">
      <c r="A1099" s="47" t="s">
        <v>170</v>
      </c>
      <c r="B1099" s="47">
        <v>2019</v>
      </c>
      <c r="C1099" s="49">
        <v>43771</v>
      </c>
      <c r="D1099" s="47" t="s">
        <v>72</v>
      </c>
      <c r="E1099" s="47" t="s">
        <v>200</v>
      </c>
      <c r="F1099" s="47">
        <v>12</v>
      </c>
      <c r="G1099" s="47" t="s">
        <v>82</v>
      </c>
      <c r="H1099" s="47" t="s">
        <v>67</v>
      </c>
      <c r="I1099" s="47">
        <f>(C1099-VLOOKUP(G1099,Riders!$A$2:$C$2000,2,FALSE))/365</f>
        <v>27.175342465753424</v>
      </c>
      <c r="J1099" s="47">
        <v>18</v>
      </c>
      <c r="K1099" s="47">
        <v>2</v>
      </c>
      <c r="L1099" s="47">
        <v>11.566000000000001</v>
      </c>
      <c r="M1099" s="59">
        <f>IF(OR(L1099="",L1099="REL"),"",3.6*200/L1099)</f>
        <v>62.251426595192804</v>
      </c>
      <c r="N1099" s="47"/>
      <c r="O1099" s="47"/>
      <c r="P1099" s="59" t="str">
        <f>IF(OR(O1099="",O1099="REL"),"",3.6*200/O1099)</f>
        <v/>
      </c>
      <c r="Q1099" s="47"/>
      <c r="R1099" s="47"/>
      <c r="S1099" s="59" t="str">
        <f>IF(OR(R1099="",R1099="REL"),"",3.6*200/R1099)</f>
        <v/>
      </c>
    </row>
    <row r="1100" spans="1:19" x14ac:dyDescent="0.3">
      <c r="A1100" s="30" t="s">
        <v>170</v>
      </c>
      <c r="B1100" s="30">
        <v>2019</v>
      </c>
      <c r="C1100" s="132">
        <v>43771</v>
      </c>
      <c r="D1100" s="30" t="s">
        <v>72</v>
      </c>
      <c r="E1100" s="30" t="s">
        <v>201</v>
      </c>
      <c r="F1100" s="30">
        <v>1</v>
      </c>
      <c r="G1100" s="30" t="s">
        <v>655</v>
      </c>
      <c r="H1100" s="30" t="s">
        <v>120</v>
      </c>
      <c r="I1100" s="30">
        <f>(C1100-VLOOKUP(G1100,Riders!$A$2:$C$2000,2,FALSE))/365</f>
        <v>36.912328767123284</v>
      </c>
      <c r="J1100" s="30">
        <v>8</v>
      </c>
      <c r="K1100" s="30">
        <v>1</v>
      </c>
      <c r="L1100" s="30">
        <v>11.37</v>
      </c>
      <c r="M1100" s="59">
        <f>IF(OR(L1100="",L1100="REL"),"",3.6*200/L1100)</f>
        <v>63.324538258575203</v>
      </c>
      <c r="N1100" s="30"/>
      <c r="O1100" s="30"/>
      <c r="P1100" s="59" t="str">
        <f>IF(OR(O1100="",O1100="REL"),"",3.6*200/O1100)</f>
        <v/>
      </c>
      <c r="Q1100" s="30"/>
      <c r="R1100" s="30"/>
      <c r="S1100" s="59" t="str">
        <f>IF(OR(R1100="",R1100="REL"),"",3.6*200/R1100)</f>
        <v/>
      </c>
    </row>
    <row r="1101" spans="1:19" x14ac:dyDescent="0.3">
      <c r="A1101" s="30" t="s">
        <v>170</v>
      </c>
      <c r="B1101" s="30">
        <v>2019</v>
      </c>
      <c r="C1101" s="132">
        <v>43771</v>
      </c>
      <c r="D1101" s="30" t="s">
        <v>72</v>
      </c>
      <c r="E1101" s="30" t="s">
        <v>201</v>
      </c>
      <c r="F1101" s="30">
        <v>1</v>
      </c>
      <c r="G1101" s="30" t="s">
        <v>14</v>
      </c>
      <c r="H1101" s="30" t="s">
        <v>169</v>
      </c>
      <c r="I1101" s="30">
        <f>(C1101-VLOOKUP(G1101,Riders!$A$2:$C$2000,2,FALSE))/365</f>
        <v>19.832876712328765</v>
      </c>
      <c r="J1101" s="30">
        <v>9</v>
      </c>
      <c r="K1101" s="30">
        <v>2</v>
      </c>
      <c r="L1101" s="30">
        <v>11.399999999999999</v>
      </c>
      <c r="M1101" s="59">
        <f>IF(OR(L1101="",L1101="REL"),"",3.6*200/L1101)</f>
        <v>63.15789473684211</v>
      </c>
      <c r="N1101" s="30"/>
      <c r="O1101" s="30"/>
      <c r="P1101" s="59" t="str">
        <f>IF(OR(O1101="",O1101="REL"),"",3.6*200/O1101)</f>
        <v/>
      </c>
      <c r="Q1101" s="30"/>
      <c r="R1101" s="30"/>
      <c r="S1101" s="59" t="str">
        <f>IF(OR(R1101="",R1101="REL"),"",3.6*200/R1101)</f>
        <v/>
      </c>
    </row>
    <row r="1102" spans="1:19" x14ac:dyDescent="0.3">
      <c r="A1102" s="30" t="s">
        <v>170</v>
      </c>
      <c r="B1102" s="30">
        <v>2019</v>
      </c>
      <c r="C1102" s="132">
        <v>43771</v>
      </c>
      <c r="D1102" s="30" t="s">
        <v>72</v>
      </c>
      <c r="E1102" s="30" t="s">
        <v>201</v>
      </c>
      <c r="F1102" s="30">
        <v>2</v>
      </c>
      <c r="G1102" s="30" t="s">
        <v>79</v>
      </c>
      <c r="H1102" s="30" t="s">
        <v>65</v>
      </c>
      <c r="I1102" s="30">
        <f>(C1102-VLOOKUP(G1102,Riders!$A$2:$C$2000,2,FALSE))/365</f>
        <v>32.4986301369863</v>
      </c>
      <c r="J1102" s="30">
        <v>1</v>
      </c>
      <c r="K1102" s="30">
        <v>1</v>
      </c>
      <c r="L1102" s="30">
        <v>11.321999999999999</v>
      </c>
      <c r="M1102" s="59">
        <f>IF(OR(L1102="",L1102="REL"),"",3.6*200/L1102)</f>
        <v>63.593004769475364</v>
      </c>
      <c r="N1102" s="30"/>
      <c r="O1102" s="30"/>
      <c r="P1102" s="59" t="str">
        <f>IF(OR(O1102="",O1102="REL"),"",3.6*200/O1102)</f>
        <v/>
      </c>
      <c r="Q1102" s="30"/>
      <c r="R1102" s="30"/>
      <c r="S1102" s="59" t="str">
        <f>IF(OR(R1102="",R1102="REL"),"",3.6*200/R1102)</f>
        <v/>
      </c>
    </row>
    <row r="1103" spans="1:19" x14ac:dyDescent="0.3">
      <c r="A1103" s="30" t="s">
        <v>170</v>
      </c>
      <c r="B1103" s="30">
        <v>2019</v>
      </c>
      <c r="C1103" s="132">
        <v>43771</v>
      </c>
      <c r="D1103" s="30" t="s">
        <v>72</v>
      </c>
      <c r="E1103" s="30" t="s">
        <v>201</v>
      </c>
      <c r="F1103" s="30">
        <v>2</v>
      </c>
      <c r="G1103" s="30" t="s">
        <v>52</v>
      </c>
      <c r="H1103" s="30" t="s">
        <v>53</v>
      </c>
      <c r="I1103" s="30">
        <f>(C1103-VLOOKUP(G1103,Riders!$A$2:$C$2000,2,FALSE))/365</f>
        <v>22.646575342465752</v>
      </c>
      <c r="J1103" s="30">
        <v>16</v>
      </c>
      <c r="K1103" s="30">
        <v>2</v>
      </c>
      <c r="L1103" s="30">
        <v>11.943</v>
      </c>
      <c r="M1103" s="59">
        <f>IF(OR(L1103="",L1103="REL"),"",3.6*200/L1103)</f>
        <v>60.286360211002261</v>
      </c>
      <c r="N1103" s="30"/>
      <c r="O1103" s="30"/>
      <c r="P1103" s="59" t="str">
        <f>IF(OR(O1103="",O1103="REL"),"",3.6*200/O1103)</f>
        <v/>
      </c>
      <c r="Q1103" s="30"/>
      <c r="R1103" s="30"/>
      <c r="S1103" s="59" t="str">
        <f>IF(OR(R1103="",R1103="REL"),"",3.6*200/R1103)</f>
        <v/>
      </c>
    </row>
    <row r="1104" spans="1:19" x14ac:dyDescent="0.3">
      <c r="A1104" s="30" t="s">
        <v>170</v>
      </c>
      <c r="B1104" s="30">
        <v>2019</v>
      </c>
      <c r="C1104" s="132">
        <v>43771</v>
      </c>
      <c r="D1104" s="30" t="s">
        <v>72</v>
      </c>
      <c r="E1104" s="30" t="s">
        <v>201</v>
      </c>
      <c r="F1104" s="30">
        <v>3</v>
      </c>
      <c r="G1104" s="30" t="s">
        <v>23</v>
      </c>
      <c r="H1104" s="30" t="s">
        <v>15</v>
      </c>
      <c r="I1104" s="30">
        <f>(C1104-VLOOKUP(G1104,Riders!$A$2:$C$2000,2,FALSE))/365</f>
        <v>22.139726027397259</v>
      </c>
      <c r="J1104" s="30">
        <v>3</v>
      </c>
      <c r="K1104" s="30">
        <v>1</v>
      </c>
      <c r="L1104" s="30">
        <v>10.997</v>
      </c>
      <c r="M1104" s="59">
        <f>IF(OR(L1104="",L1104="REL"),"",3.6*200/L1104)</f>
        <v>65.47240156406292</v>
      </c>
      <c r="N1104" s="30"/>
      <c r="O1104" s="30"/>
      <c r="P1104" s="59" t="str">
        <f>IF(OR(O1104="",O1104="REL"),"",3.6*200/O1104)</f>
        <v/>
      </c>
      <c r="Q1104" s="30"/>
      <c r="R1104" s="30"/>
      <c r="S1104" s="59" t="str">
        <f>IF(OR(R1104="",R1104="REL"),"",3.6*200/R1104)</f>
        <v/>
      </c>
    </row>
    <row r="1105" spans="1:19" x14ac:dyDescent="0.3">
      <c r="A1105" s="30" t="s">
        <v>170</v>
      </c>
      <c r="B1105" s="30">
        <v>2019</v>
      </c>
      <c r="C1105" s="132">
        <v>43771</v>
      </c>
      <c r="D1105" s="30" t="s">
        <v>72</v>
      </c>
      <c r="E1105" s="30" t="s">
        <v>201</v>
      </c>
      <c r="F1105" s="30">
        <v>3</v>
      </c>
      <c r="G1105" s="30" t="s">
        <v>20</v>
      </c>
      <c r="H1105" s="30" t="s">
        <v>21</v>
      </c>
      <c r="I1105" s="30">
        <f>(C1105-VLOOKUP(G1105,Riders!$A$2:$C$2000,2,FALSE))/365</f>
        <v>24.241095890410961</v>
      </c>
      <c r="J1105" s="30">
        <v>15</v>
      </c>
      <c r="K1105" s="30">
        <v>2</v>
      </c>
      <c r="L1105" s="30">
        <v>11.087999999999999</v>
      </c>
      <c r="M1105" s="59">
        <f>IF(OR(L1105="",L1105="REL"),"",3.6*200/L1105)</f>
        <v>64.935064935064943</v>
      </c>
      <c r="N1105" s="30"/>
      <c r="O1105" s="30"/>
      <c r="P1105" s="59" t="str">
        <f>IF(OR(O1105="",O1105="REL"),"",3.6*200/O1105)</f>
        <v/>
      </c>
      <c r="Q1105" s="30"/>
      <c r="R1105" s="30"/>
      <c r="S1105" s="59" t="str">
        <f>IF(OR(R1105="",R1105="REL"),"",3.6*200/R1105)</f>
        <v/>
      </c>
    </row>
    <row r="1106" spans="1:19" x14ac:dyDescent="0.3">
      <c r="A1106" s="30" t="s">
        <v>170</v>
      </c>
      <c r="B1106" s="30">
        <v>2019</v>
      </c>
      <c r="C1106" s="132">
        <v>43771</v>
      </c>
      <c r="D1106" s="30" t="s">
        <v>72</v>
      </c>
      <c r="E1106" s="30" t="s">
        <v>201</v>
      </c>
      <c r="F1106" s="30">
        <v>4</v>
      </c>
      <c r="G1106" s="30" t="s">
        <v>98</v>
      </c>
      <c r="H1106" s="30" t="s">
        <v>67</v>
      </c>
      <c r="I1106" s="30">
        <f>(C1106-VLOOKUP(G1106,Riders!$A$2:$C$2000,2,FALSE))/365</f>
        <v>28.257534246575343</v>
      </c>
      <c r="J1106" s="30">
        <v>4</v>
      </c>
      <c r="K1106" s="30">
        <v>1</v>
      </c>
      <c r="L1106" s="30">
        <v>11.345000000000001</v>
      </c>
      <c r="M1106" s="59">
        <f>IF(OR(L1106="",L1106="REL"),"",3.6*200/L1106)</f>
        <v>63.464081092992501</v>
      </c>
      <c r="N1106" s="30"/>
      <c r="O1106" s="30"/>
      <c r="P1106" s="59" t="str">
        <f>IF(OR(O1106="",O1106="REL"),"",3.6*200/O1106)</f>
        <v/>
      </c>
      <c r="Q1106" s="30"/>
      <c r="R1106" s="30"/>
      <c r="S1106" s="59" t="str">
        <f>IF(OR(R1106="",R1106="REL"),"",3.6*200/R1106)</f>
        <v/>
      </c>
    </row>
    <row r="1107" spans="1:19" x14ac:dyDescent="0.3">
      <c r="A1107" s="30" t="s">
        <v>170</v>
      </c>
      <c r="B1107" s="30">
        <v>2019</v>
      </c>
      <c r="C1107" s="132">
        <v>43771</v>
      </c>
      <c r="D1107" s="30" t="s">
        <v>72</v>
      </c>
      <c r="E1107" s="30" t="s">
        <v>201</v>
      </c>
      <c r="F1107" s="30">
        <v>4</v>
      </c>
      <c r="G1107" s="30" t="s">
        <v>134</v>
      </c>
      <c r="H1107" s="30" t="s">
        <v>38</v>
      </c>
      <c r="I1107" s="30">
        <f>(C1107-VLOOKUP(G1107,Riders!$A$2:$C$2000,2,FALSE))/365</f>
        <v>28.767123287671232</v>
      </c>
      <c r="J1107" s="30">
        <v>10</v>
      </c>
      <c r="K1107" s="30">
        <v>2</v>
      </c>
      <c r="L1107" s="30">
        <v>11.345000000000001</v>
      </c>
      <c r="M1107" s="59">
        <f>IF(OR(L1107="",L1107="REL"),"",3.6*200/L1107)</f>
        <v>63.464081092992501</v>
      </c>
      <c r="N1107" s="30"/>
      <c r="O1107" s="30"/>
      <c r="P1107" s="59" t="str">
        <f>IF(OR(O1107="",O1107="REL"),"",3.6*200/O1107)</f>
        <v/>
      </c>
      <c r="Q1107" s="30"/>
      <c r="R1107" s="30"/>
      <c r="S1107" s="59" t="str">
        <f>IF(OR(R1107="",R1107="REL"),"",3.6*200/R1107)</f>
        <v/>
      </c>
    </row>
    <row r="1108" spans="1:19" x14ac:dyDescent="0.3">
      <c r="A1108" s="30" t="s">
        <v>170</v>
      </c>
      <c r="B1108" s="30">
        <v>2019</v>
      </c>
      <c r="C1108" s="132">
        <v>43771</v>
      </c>
      <c r="D1108" s="30" t="s">
        <v>72</v>
      </c>
      <c r="E1108" s="30" t="s">
        <v>201</v>
      </c>
      <c r="F1108" s="30">
        <v>5</v>
      </c>
      <c r="G1108" s="30" t="s">
        <v>133</v>
      </c>
      <c r="H1108" s="30" t="s">
        <v>25</v>
      </c>
      <c r="I1108" s="30">
        <f>(C1108-VLOOKUP(G1108,Riders!$A$2:$C$2000,2,FALSE))/365</f>
        <v>26.772602739726029</v>
      </c>
      <c r="J1108" s="30">
        <v>5</v>
      </c>
      <c r="K1108" s="30">
        <v>1</v>
      </c>
      <c r="L1108" s="30">
        <v>11.449</v>
      </c>
      <c r="M1108" s="59">
        <f>IF(OR(L1108="",L1108="REL"),"",3.6*200/L1108)</f>
        <v>62.88758843567124</v>
      </c>
      <c r="N1108" s="30"/>
      <c r="O1108" s="30"/>
      <c r="P1108" s="59" t="str">
        <f>IF(OR(O1108="",O1108="REL"),"",3.6*200/O1108)</f>
        <v/>
      </c>
      <c r="Q1108" s="30"/>
      <c r="R1108" s="30"/>
      <c r="S1108" s="59" t="str">
        <f>IF(OR(R1108="",R1108="REL"),"",3.6*200/R1108)</f>
        <v/>
      </c>
    </row>
    <row r="1109" spans="1:19" x14ac:dyDescent="0.3">
      <c r="A1109" s="30" t="s">
        <v>170</v>
      </c>
      <c r="B1109" s="30">
        <v>2019</v>
      </c>
      <c r="C1109" s="132">
        <v>43771</v>
      </c>
      <c r="D1109" s="30" t="s">
        <v>72</v>
      </c>
      <c r="E1109" s="30" t="s">
        <v>201</v>
      </c>
      <c r="F1109" s="30">
        <v>5</v>
      </c>
      <c r="G1109" s="30" t="s">
        <v>24</v>
      </c>
      <c r="H1109" s="30" t="s">
        <v>151</v>
      </c>
      <c r="I1109" s="30">
        <f>(C1109-VLOOKUP(G1109,Riders!$A$2:$C$2000,2,FALSE))/365</f>
        <v>21.175342465753424</v>
      </c>
      <c r="J1109" s="30">
        <v>14</v>
      </c>
      <c r="K1109" s="30">
        <v>2</v>
      </c>
      <c r="L1109" s="30">
        <v>11.766</v>
      </c>
      <c r="M1109" s="59">
        <f>IF(OR(L1109="",L1109="REL"),"",3.6*200/L1109)</f>
        <v>61.193268740438555</v>
      </c>
      <c r="N1109" s="30"/>
      <c r="O1109" s="30"/>
      <c r="P1109" s="59" t="str">
        <f>IF(OR(O1109="",O1109="REL"),"",3.6*200/O1109)</f>
        <v/>
      </c>
      <c r="Q1109" s="30"/>
      <c r="R1109" s="30"/>
      <c r="S1109" s="59" t="str">
        <f>IF(OR(R1109="",R1109="REL"),"",3.6*200/R1109)</f>
        <v/>
      </c>
    </row>
    <row r="1110" spans="1:19" x14ac:dyDescent="0.3">
      <c r="A1110" s="30" t="s">
        <v>170</v>
      </c>
      <c r="B1110" s="30">
        <v>2019</v>
      </c>
      <c r="C1110" s="132">
        <v>43771</v>
      </c>
      <c r="D1110" s="30" t="s">
        <v>72</v>
      </c>
      <c r="E1110" s="30" t="s">
        <v>201</v>
      </c>
      <c r="F1110" s="30">
        <v>6</v>
      </c>
      <c r="G1110" s="30" t="s">
        <v>73</v>
      </c>
      <c r="H1110" s="30" t="s">
        <v>19</v>
      </c>
      <c r="I1110" s="30">
        <f>(C1110-VLOOKUP(G1110,Riders!$A$2:$C$2000,2,FALSE))/365</f>
        <v>32.252054794520546</v>
      </c>
      <c r="J1110" s="30">
        <v>7</v>
      </c>
      <c r="K1110" s="30">
        <v>1</v>
      </c>
      <c r="L1110" s="30">
        <v>11.433</v>
      </c>
      <c r="M1110" s="59">
        <f>IF(OR(L1110="",L1110="REL"),"",3.6*200/L1110)</f>
        <v>62.97559695617948</v>
      </c>
      <c r="N1110" s="30"/>
      <c r="O1110" s="30"/>
      <c r="P1110" s="59" t="str">
        <f>IF(OR(O1110="",O1110="REL"),"",3.6*200/O1110)</f>
        <v/>
      </c>
      <c r="Q1110" s="30"/>
      <c r="R1110" s="30"/>
      <c r="S1110" s="59" t="str">
        <f>IF(OR(R1110="",R1110="REL"),"",3.6*200/R1110)</f>
        <v/>
      </c>
    </row>
    <row r="1111" spans="1:19" x14ac:dyDescent="0.3">
      <c r="A1111" s="30" t="s">
        <v>170</v>
      </c>
      <c r="B1111" s="30">
        <v>2019</v>
      </c>
      <c r="C1111" s="132">
        <v>43771</v>
      </c>
      <c r="D1111" s="30" t="s">
        <v>72</v>
      </c>
      <c r="E1111" s="30" t="s">
        <v>201</v>
      </c>
      <c r="F1111" s="30">
        <v>6</v>
      </c>
      <c r="G1111" s="30" t="s">
        <v>22</v>
      </c>
      <c r="H1111" s="30" t="s">
        <v>169</v>
      </c>
      <c r="I1111" s="30">
        <f>(C1111-VLOOKUP(G1111,Riders!$A$2:$C$2000,2,FALSE))/365</f>
        <v>21.813698630136987</v>
      </c>
      <c r="J1111" s="30">
        <v>11</v>
      </c>
      <c r="K1111" s="30">
        <v>2</v>
      </c>
      <c r="L1111" s="30">
        <v>11.507999999999999</v>
      </c>
      <c r="M1111" s="59">
        <f>IF(OR(L1111="",L1111="REL"),"",3.6*200/L1111)</f>
        <v>62.565172054223154</v>
      </c>
      <c r="N1111" s="30"/>
      <c r="O1111" s="30"/>
      <c r="P1111" s="59" t="str">
        <f>IF(OR(O1111="",O1111="REL"),"",3.6*200/O1111)</f>
        <v/>
      </c>
      <c r="Q1111" s="30"/>
      <c r="R1111" s="30"/>
      <c r="S1111" s="59" t="str">
        <f>IF(OR(R1111="",R1111="REL"),"",3.6*200/R1111)</f>
        <v/>
      </c>
    </row>
    <row r="1112" spans="1:19" x14ac:dyDescent="0.3">
      <c r="A1112" s="30" t="s">
        <v>170</v>
      </c>
      <c r="B1112" s="30">
        <v>2019</v>
      </c>
      <c r="C1112" s="132">
        <v>43771</v>
      </c>
      <c r="D1112" s="30" t="s">
        <v>72</v>
      </c>
      <c r="E1112" s="30" t="s">
        <v>201</v>
      </c>
      <c r="F1112" s="30">
        <v>7</v>
      </c>
      <c r="G1112" s="30" t="s">
        <v>77</v>
      </c>
      <c r="H1112" s="30" t="s">
        <v>19</v>
      </c>
      <c r="I1112" s="30">
        <f>(C1112-VLOOKUP(G1112,Riders!$A$2:$C$2000,2,FALSE))/365</f>
        <v>28.479452054794521</v>
      </c>
      <c r="J1112" s="30">
        <v>6</v>
      </c>
      <c r="K1112" s="30">
        <v>1</v>
      </c>
      <c r="L1112" s="30">
        <v>11.395</v>
      </c>
      <c r="M1112" s="59">
        <f>IF(OR(L1112="",L1112="REL"),"",3.6*200/L1112)</f>
        <v>63.18560772268539</v>
      </c>
      <c r="N1112" s="30"/>
      <c r="O1112" s="30"/>
      <c r="P1112" s="59" t="str">
        <f>IF(OR(O1112="",O1112="REL"),"",3.6*200/O1112)</f>
        <v/>
      </c>
      <c r="Q1112" s="30"/>
      <c r="R1112" s="30"/>
      <c r="S1112" s="59" t="str">
        <f>IF(OR(R1112="",R1112="REL"),"",3.6*200/R1112)</f>
        <v/>
      </c>
    </row>
    <row r="1113" spans="1:19" x14ac:dyDescent="0.3">
      <c r="A1113" s="30" t="s">
        <v>170</v>
      </c>
      <c r="B1113" s="30">
        <v>2019</v>
      </c>
      <c r="C1113" s="132">
        <v>43771</v>
      </c>
      <c r="D1113" s="30" t="s">
        <v>72</v>
      </c>
      <c r="E1113" s="30" t="s">
        <v>201</v>
      </c>
      <c r="F1113" s="30">
        <v>7</v>
      </c>
      <c r="G1113" s="30" t="s">
        <v>16</v>
      </c>
      <c r="H1113" s="30" t="s">
        <v>17</v>
      </c>
      <c r="I1113" s="30">
        <f>(C1113-VLOOKUP(G1113,Riders!$A$2:$C$2000,2,FALSE))/365</f>
        <v>20.531506849315068</v>
      </c>
      <c r="J1113" s="30">
        <v>12</v>
      </c>
      <c r="K1113" s="30">
        <v>2</v>
      </c>
      <c r="L1113" s="30" t="s">
        <v>207</v>
      </c>
      <c r="M1113" s="59" t="str">
        <f>IF(OR(L1113="",L1113="REL"),"",3.6*200/L1113)</f>
        <v/>
      </c>
      <c r="N1113" s="30"/>
      <c r="O1113" s="30"/>
      <c r="P1113" s="59" t="str">
        <f>IF(OR(O1113="",O1113="REL"),"",3.6*200/O1113)</f>
        <v/>
      </c>
      <c r="Q1113" s="30"/>
      <c r="R1113" s="30"/>
      <c r="S1113" s="59" t="str">
        <f>IF(OR(R1113="",R1113="REL"),"",3.6*200/R1113)</f>
        <v/>
      </c>
    </row>
    <row r="1114" spans="1:19" x14ac:dyDescent="0.3">
      <c r="A1114" s="30" t="s">
        <v>170</v>
      </c>
      <c r="B1114" s="30">
        <v>2019</v>
      </c>
      <c r="C1114" s="132">
        <v>43771</v>
      </c>
      <c r="D1114" s="30" t="s">
        <v>72</v>
      </c>
      <c r="E1114" s="30" t="s">
        <v>201</v>
      </c>
      <c r="F1114" s="30">
        <v>8</v>
      </c>
      <c r="G1114" s="30" t="s">
        <v>109</v>
      </c>
      <c r="H1114" s="30" t="s">
        <v>118</v>
      </c>
      <c r="I1114" s="30">
        <f>(C1114-VLOOKUP(G1114,Riders!$A$2:$C$2000,2,FALSE))/365</f>
        <v>26.756164383561643</v>
      </c>
      <c r="J1114" s="30">
        <v>2</v>
      </c>
      <c r="K1114" s="30">
        <v>1</v>
      </c>
      <c r="L1114" s="30">
        <v>11.058</v>
      </c>
      <c r="M1114" s="59">
        <f>IF(OR(L1114="",L1114="REL"),"",3.6*200/L1114)</f>
        <v>65.111231687466088</v>
      </c>
      <c r="N1114" s="30"/>
      <c r="O1114" s="30"/>
      <c r="P1114" s="59" t="str">
        <f>IF(OR(O1114="",O1114="REL"),"",3.6*200/O1114)</f>
        <v/>
      </c>
      <c r="Q1114" s="30"/>
      <c r="R1114" s="30"/>
      <c r="S1114" s="59" t="str">
        <f>IF(OR(R1114="",R1114="REL"),"",3.6*200/R1114)</f>
        <v/>
      </c>
    </row>
    <row r="1115" spans="1:19" x14ac:dyDescent="0.3">
      <c r="A1115" s="30" t="s">
        <v>170</v>
      </c>
      <c r="B1115" s="30">
        <v>2019</v>
      </c>
      <c r="C1115" s="132">
        <v>43771</v>
      </c>
      <c r="D1115" s="30" t="s">
        <v>72</v>
      </c>
      <c r="E1115" s="30" t="s">
        <v>201</v>
      </c>
      <c r="F1115" s="30">
        <v>8</v>
      </c>
      <c r="G1115" s="30" t="s">
        <v>30</v>
      </c>
      <c r="H1115" s="30" t="s">
        <v>31</v>
      </c>
      <c r="I1115" s="30">
        <f>(C1115-VLOOKUP(G1115,Riders!$A$2:$C$2000,2,FALSE))/365</f>
        <v>23.545205479452054</v>
      </c>
      <c r="J1115" s="30">
        <v>13</v>
      </c>
      <c r="K1115" s="30">
        <v>2</v>
      </c>
      <c r="L1115" s="30">
        <v>11.065999999999999</v>
      </c>
      <c r="M1115" s="59">
        <f>IF(OR(L1115="",L1115="REL"),"",3.6*200/L1115)</f>
        <v>65.064160491595885</v>
      </c>
      <c r="N1115" s="30"/>
      <c r="O1115" s="30"/>
      <c r="P1115" s="59" t="str">
        <f>IF(OR(O1115="",O1115="REL"),"",3.6*200/O1115)</f>
        <v/>
      </c>
      <c r="Q1115" s="30"/>
      <c r="R1115" s="30"/>
      <c r="S1115" s="59" t="str">
        <f>IF(OR(R1115="",R1115="REL"),"",3.6*200/R1115)</f>
        <v/>
      </c>
    </row>
    <row r="1116" spans="1:19" x14ac:dyDescent="0.3">
      <c r="A1116" s="30" t="s">
        <v>170</v>
      </c>
      <c r="B1116" s="30">
        <v>2019</v>
      </c>
      <c r="C1116" s="132">
        <v>43771</v>
      </c>
      <c r="D1116" s="30" t="s">
        <v>72</v>
      </c>
      <c r="E1116" s="30" t="s">
        <v>202</v>
      </c>
      <c r="F1116" s="30">
        <v>1</v>
      </c>
      <c r="G1116" s="30" t="s">
        <v>109</v>
      </c>
      <c r="H1116" s="30" t="s">
        <v>118</v>
      </c>
      <c r="I1116" s="30">
        <f>(C1116-VLOOKUP(G1116,Riders!$A$2:$C$2000,2,FALSE))/365</f>
        <v>26.756164383561643</v>
      </c>
      <c r="J1116" s="30">
        <v>2</v>
      </c>
      <c r="K1116" s="30">
        <v>1</v>
      </c>
      <c r="L1116" s="30">
        <v>11.103999999999999</v>
      </c>
      <c r="M1116" s="59">
        <f>IF(OR(L1116="",L1116="REL"),"",3.6*200/L1116)</f>
        <v>64.84149855907782</v>
      </c>
      <c r="N1116" s="30">
        <v>1</v>
      </c>
      <c r="O1116" s="30">
        <v>11.089</v>
      </c>
      <c r="P1116" s="59">
        <f>IF(OR(O1116="",O1116="REL"),"",3.6*200/O1116)</f>
        <v>64.929209126161055</v>
      </c>
      <c r="Q1116" s="30"/>
      <c r="R1116" s="30"/>
      <c r="S1116" s="59" t="str">
        <f>IF(OR(R1116="",R1116="REL"),"",3.6*200/R1116)</f>
        <v/>
      </c>
    </row>
    <row r="1117" spans="1:19" x14ac:dyDescent="0.3">
      <c r="A1117" s="30" t="s">
        <v>170</v>
      </c>
      <c r="B1117" s="30">
        <v>2019</v>
      </c>
      <c r="C1117" s="132">
        <v>43771</v>
      </c>
      <c r="D1117" s="30" t="s">
        <v>72</v>
      </c>
      <c r="E1117" s="30" t="s">
        <v>202</v>
      </c>
      <c r="F1117" s="30">
        <v>1</v>
      </c>
      <c r="G1117" s="30" t="s">
        <v>655</v>
      </c>
      <c r="H1117" s="30" t="s">
        <v>120</v>
      </c>
      <c r="I1117" s="30">
        <f>(C1117-VLOOKUP(G1117,Riders!$A$2:$C$2000,2,FALSE))/365</f>
        <v>36.912328767123284</v>
      </c>
      <c r="J1117" s="30">
        <v>8</v>
      </c>
      <c r="K1117" s="30">
        <v>2</v>
      </c>
      <c r="L1117" s="30">
        <v>11.744999999999999</v>
      </c>
      <c r="M1117" s="59">
        <f>IF(OR(L1117="",L1117="REL"),"",3.6*200/L1117)</f>
        <v>61.30268199233717</v>
      </c>
      <c r="N1117" s="30">
        <v>2</v>
      </c>
      <c r="O1117" s="30">
        <v>11.16</v>
      </c>
      <c r="P1117" s="59">
        <f>IF(OR(O1117="",O1117="REL"),"",3.6*200/O1117)</f>
        <v>64.516129032258064</v>
      </c>
      <c r="Q1117" s="30"/>
      <c r="R1117" s="30"/>
      <c r="S1117" s="59" t="str">
        <f>IF(OR(R1117="",R1117="REL"),"",3.6*200/R1117)</f>
        <v/>
      </c>
    </row>
    <row r="1118" spans="1:19" x14ac:dyDescent="0.3">
      <c r="A1118" s="30" t="s">
        <v>170</v>
      </c>
      <c r="B1118" s="30">
        <v>2019</v>
      </c>
      <c r="C1118" s="132">
        <v>43771</v>
      </c>
      <c r="D1118" s="30" t="s">
        <v>72</v>
      </c>
      <c r="E1118" s="30" t="s">
        <v>202</v>
      </c>
      <c r="F1118" s="30">
        <v>2</v>
      </c>
      <c r="G1118" s="30" t="s">
        <v>79</v>
      </c>
      <c r="H1118" s="30" t="s">
        <v>65</v>
      </c>
      <c r="I1118" s="30">
        <f>(C1118-VLOOKUP(G1118,Riders!$A$2:$C$2000,2,FALSE))/365</f>
        <v>32.4986301369863</v>
      </c>
      <c r="J1118" s="30">
        <v>1</v>
      </c>
      <c r="K1118" s="30">
        <v>1</v>
      </c>
      <c r="L1118" s="30">
        <v>11.22</v>
      </c>
      <c r="M1118" s="59">
        <f>IF(OR(L1118="",L1118="REL"),"",3.6*200/L1118)</f>
        <v>64.171122994652407</v>
      </c>
      <c r="N1118" s="30">
        <v>1</v>
      </c>
      <c r="O1118" s="30">
        <v>10.977</v>
      </c>
      <c r="P1118" s="59">
        <f>IF(OR(O1118="",O1118="REL"),"",3.6*200/O1118)</f>
        <v>65.591691719048924</v>
      </c>
      <c r="Q1118" s="30"/>
      <c r="R1118" s="30"/>
      <c r="S1118" s="59" t="str">
        <f>IF(OR(R1118="",R1118="REL"),"",3.6*200/R1118)</f>
        <v/>
      </c>
    </row>
    <row r="1119" spans="1:19" x14ac:dyDescent="0.3">
      <c r="A1119" s="30" t="s">
        <v>170</v>
      </c>
      <c r="B1119" s="30">
        <v>2019</v>
      </c>
      <c r="C1119" s="132">
        <v>43771</v>
      </c>
      <c r="D1119" s="30" t="s">
        <v>72</v>
      </c>
      <c r="E1119" s="30" t="s">
        <v>202</v>
      </c>
      <c r="F1119" s="30">
        <v>2</v>
      </c>
      <c r="G1119" s="30" t="s">
        <v>77</v>
      </c>
      <c r="H1119" s="30" t="s">
        <v>19</v>
      </c>
      <c r="I1119" s="30">
        <f>(C1119-VLOOKUP(G1119,Riders!$A$2:$C$2000,2,FALSE))/365</f>
        <v>28.479452054794521</v>
      </c>
      <c r="J1119" s="30">
        <v>6</v>
      </c>
      <c r="K1119" s="30">
        <v>2</v>
      </c>
      <c r="L1119" s="30">
        <v>11.388</v>
      </c>
      <c r="M1119" s="59">
        <f>IF(OR(L1119="",L1119="REL"),"",3.6*200/L1119)</f>
        <v>63.224446786090624</v>
      </c>
      <c r="N1119" s="30">
        <v>2</v>
      </c>
      <c r="O1119" s="30">
        <v>11.092000000000001</v>
      </c>
      <c r="P1119" s="59">
        <f>IF(OR(O1119="",O1119="REL"),"",3.6*200/O1119)</f>
        <v>64.911648034619546</v>
      </c>
      <c r="Q1119" s="30"/>
      <c r="R1119" s="30"/>
      <c r="S1119" s="59" t="str">
        <f>IF(OR(R1119="",R1119="REL"),"",3.6*200/R1119)</f>
        <v/>
      </c>
    </row>
    <row r="1120" spans="1:19" x14ac:dyDescent="0.3">
      <c r="A1120" s="30" t="s">
        <v>170</v>
      </c>
      <c r="B1120" s="30">
        <v>2019</v>
      </c>
      <c r="C1120" s="132">
        <v>43771</v>
      </c>
      <c r="D1120" s="30" t="s">
        <v>72</v>
      </c>
      <c r="E1120" s="30" t="s">
        <v>202</v>
      </c>
      <c r="F1120" s="30">
        <v>3</v>
      </c>
      <c r="G1120" s="30" t="s">
        <v>23</v>
      </c>
      <c r="H1120" s="30" t="s">
        <v>15</v>
      </c>
      <c r="I1120" s="30">
        <f>(C1120-VLOOKUP(G1120,Riders!$A$2:$C$2000,2,FALSE))/365</f>
        <v>22.139726027397259</v>
      </c>
      <c r="J1120" s="30">
        <v>3</v>
      </c>
      <c r="K1120" s="30">
        <v>1</v>
      </c>
      <c r="L1120" s="30">
        <v>11.154</v>
      </c>
      <c r="M1120" s="59">
        <f>IF(OR(L1120="",L1120="REL"),"",3.6*200/L1120)</f>
        <v>64.550833781603018</v>
      </c>
      <c r="N1120" s="30">
        <v>2</v>
      </c>
      <c r="O1120" s="30">
        <v>11.211</v>
      </c>
      <c r="P1120" s="59">
        <f>IF(OR(O1120="",O1120="REL"),"",3.6*200/O1120)</f>
        <v>64.222638480064219</v>
      </c>
      <c r="Q1120" s="30">
        <v>1</v>
      </c>
      <c r="R1120" s="30">
        <v>11.346</v>
      </c>
      <c r="S1120" s="59">
        <f>IF(OR(R1120="",R1120="REL"),"",3.6*200/R1120)</f>
        <v>63.458487572712848</v>
      </c>
    </row>
    <row r="1121" spans="1:19" x14ac:dyDescent="0.3">
      <c r="A1121" s="30" t="s">
        <v>170</v>
      </c>
      <c r="B1121" s="30">
        <v>2019</v>
      </c>
      <c r="C1121" s="132">
        <v>43771</v>
      </c>
      <c r="D1121" s="30" t="s">
        <v>72</v>
      </c>
      <c r="E1121" s="30" t="s">
        <v>202</v>
      </c>
      <c r="F1121" s="30">
        <v>3</v>
      </c>
      <c r="G1121" s="30" t="s">
        <v>73</v>
      </c>
      <c r="H1121" s="30" t="s">
        <v>19</v>
      </c>
      <c r="I1121" s="30">
        <f>(C1121-VLOOKUP(G1121,Riders!$A$2:$C$2000,2,FALSE))/365</f>
        <v>32.252054794520546</v>
      </c>
      <c r="J1121" s="30">
        <v>7</v>
      </c>
      <c r="K1121" s="30">
        <v>2</v>
      </c>
      <c r="L1121" s="30">
        <v>11.536999999999999</v>
      </c>
      <c r="M1121" s="59">
        <f>IF(OR(L1121="",L1121="REL"),"",3.6*200/L1121)</f>
        <v>62.407905001300172</v>
      </c>
      <c r="N1121" s="30">
        <v>1</v>
      </c>
      <c r="O1121" s="30">
        <v>11.207000000000001</v>
      </c>
      <c r="P1121" s="59">
        <f>IF(OR(O1121="",O1121="REL"),"",3.6*200/O1121)</f>
        <v>64.245560810207905</v>
      </c>
      <c r="Q1121" s="30">
        <v>2</v>
      </c>
      <c r="R1121" s="30">
        <v>11.856</v>
      </c>
      <c r="S1121" s="59">
        <f>IF(OR(R1121="",R1121="REL"),"",3.6*200/R1121)</f>
        <v>60.728744939271259</v>
      </c>
    </row>
    <row r="1122" spans="1:19" x14ac:dyDescent="0.3">
      <c r="A1122" s="30" t="s">
        <v>170</v>
      </c>
      <c r="B1122" s="30">
        <v>2019</v>
      </c>
      <c r="C1122" s="132">
        <v>43771</v>
      </c>
      <c r="D1122" s="30" t="s">
        <v>72</v>
      </c>
      <c r="E1122" s="30" t="s">
        <v>202</v>
      </c>
      <c r="F1122" s="30">
        <v>4</v>
      </c>
      <c r="G1122" s="30" t="s">
        <v>98</v>
      </c>
      <c r="H1122" s="30" t="s">
        <v>67</v>
      </c>
      <c r="I1122" s="30">
        <f>(C1122-VLOOKUP(G1122,Riders!$A$2:$C$2000,2,FALSE))/365</f>
        <v>28.257534246575343</v>
      </c>
      <c r="J1122" s="30">
        <v>4</v>
      </c>
      <c r="K1122" s="30">
        <v>1</v>
      </c>
      <c r="L1122" s="30">
        <v>11.387</v>
      </c>
      <c r="M1122" s="59">
        <f>IF(OR(L1122="",L1122="REL"),"",3.6*200/L1122)</f>
        <v>63.229999121805562</v>
      </c>
      <c r="N1122" s="30">
        <v>1</v>
      </c>
      <c r="O1122" s="30">
        <v>11.462</v>
      </c>
      <c r="P1122" s="59">
        <f>IF(OR(O1122="",O1122="REL"),"",3.6*200/O1122)</f>
        <v>62.816262432385273</v>
      </c>
      <c r="Q1122" s="30"/>
      <c r="R1122" s="30"/>
      <c r="S1122" s="59" t="str">
        <f>IF(OR(R1122="",R1122="REL"),"",3.6*200/R1122)</f>
        <v/>
      </c>
    </row>
    <row r="1123" spans="1:19" x14ac:dyDescent="0.3">
      <c r="A1123" s="30" t="s">
        <v>170</v>
      </c>
      <c r="B1123" s="30">
        <v>2019</v>
      </c>
      <c r="C1123" s="132">
        <v>43771</v>
      </c>
      <c r="D1123" s="30" t="s">
        <v>72</v>
      </c>
      <c r="E1123" s="30" t="s">
        <v>202</v>
      </c>
      <c r="F1123" s="30">
        <v>4</v>
      </c>
      <c r="G1123" s="30" t="s">
        <v>133</v>
      </c>
      <c r="H1123" s="30" t="s">
        <v>25</v>
      </c>
      <c r="I1123" s="30">
        <f>(C1123-VLOOKUP(G1123,Riders!$A$2:$C$2000,2,FALSE))/365</f>
        <v>26.772602739726029</v>
      </c>
      <c r="J1123" s="30">
        <v>5</v>
      </c>
      <c r="K1123" s="30">
        <v>2</v>
      </c>
      <c r="L1123" s="30">
        <v>11.393000000000001</v>
      </c>
      <c r="M1123" s="59">
        <f>IF(OR(L1123="",L1123="REL"),"",3.6*200/L1123)</f>
        <v>63.196699727903095</v>
      </c>
      <c r="N1123" s="30">
        <v>2</v>
      </c>
      <c r="O1123" s="30">
        <v>11.516999999999999</v>
      </c>
      <c r="P1123" s="59">
        <f>IF(OR(O1123="",O1123="REL"),"",3.6*200/O1123)</f>
        <v>62.516280281323262</v>
      </c>
      <c r="Q1123" s="30"/>
      <c r="R1123" s="30"/>
      <c r="S1123" s="59" t="str">
        <f>IF(OR(R1123="",R1123="REL"),"",3.6*200/R1123)</f>
        <v/>
      </c>
    </row>
    <row r="1124" spans="1:19" x14ac:dyDescent="0.3">
      <c r="A1124" s="30" t="s">
        <v>170</v>
      </c>
      <c r="B1124" s="30">
        <v>2019</v>
      </c>
      <c r="C1124" s="132">
        <v>43771</v>
      </c>
      <c r="D1124" s="30" t="s">
        <v>72</v>
      </c>
      <c r="E1124" s="30" t="s">
        <v>203</v>
      </c>
      <c r="F1124" s="30">
        <v>1</v>
      </c>
      <c r="G1124" s="30" t="s">
        <v>109</v>
      </c>
      <c r="H1124" s="30" t="s">
        <v>118</v>
      </c>
      <c r="I1124" s="30">
        <f>(C1124-VLOOKUP(G1124,Riders!$A$2:$C$2000,2,FALSE))/365</f>
        <v>26.756164383561643</v>
      </c>
      <c r="J1124" s="30">
        <v>2</v>
      </c>
      <c r="K1124" s="30">
        <v>1</v>
      </c>
      <c r="L1124" s="30">
        <v>11.231999999999999</v>
      </c>
      <c r="M1124" s="59">
        <f>IF(OR(L1124="",L1124="REL"),"",3.6*200/L1124)</f>
        <v>64.102564102564102</v>
      </c>
      <c r="N1124" s="30">
        <v>1</v>
      </c>
      <c r="O1124" s="30">
        <v>11.316000000000001</v>
      </c>
      <c r="P1124" s="59">
        <f>IF(OR(O1124="",O1124="REL"),"",3.6*200/O1124)</f>
        <v>63.62672322375397</v>
      </c>
      <c r="Q1124" s="30"/>
      <c r="R1124" s="30"/>
      <c r="S1124" s="59" t="str">
        <f>IF(OR(R1124="",R1124="REL"),"",3.6*200/R1124)</f>
        <v/>
      </c>
    </row>
    <row r="1125" spans="1:19" x14ac:dyDescent="0.3">
      <c r="A1125" s="47" t="s">
        <v>170</v>
      </c>
      <c r="B1125" s="47">
        <v>2019</v>
      </c>
      <c r="C1125" s="49">
        <v>43771</v>
      </c>
      <c r="D1125" s="47" t="s">
        <v>72</v>
      </c>
      <c r="E1125" s="47" t="s">
        <v>203</v>
      </c>
      <c r="F1125" s="47">
        <v>1</v>
      </c>
      <c r="G1125" s="47" t="s">
        <v>98</v>
      </c>
      <c r="H1125" s="47" t="s">
        <v>67</v>
      </c>
      <c r="I1125" s="47">
        <f>(C1125-VLOOKUP(G1125,Riders!$A$2:$C$2000,2,FALSE))/365</f>
        <v>28.257534246575343</v>
      </c>
      <c r="J1125" s="47">
        <v>4</v>
      </c>
      <c r="K1125" s="47">
        <v>2</v>
      </c>
      <c r="L1125" s="47">
        <v>11.485999999999999</v>
      </c>
      <c r="M1125" s="59">
        <f>IF(OR(L1125="",L1125="REL"),"",3.6*200/L1125)</f>
        <v>62.685007835625989</v>
      </c>
      <c r="N1125" s="47">
        <v>2</v>
      </c>
      <c r="O1125" s="47">
        <v>11.862</v>
      </c>
      <c r="P1125" s="59">
        <f>IF(OR(O1125="",O1125="REL"),"",3.6*200/O1125)</f>
        <v>60.698027314112288</v>
      </c>
      <c r="Q1125" s="47"/>
      <c r="R1125" s="47"/>
      <c r="S1125" s="59" t="str">
        <f>IF(OR(R1125="",R1125="REL"),"",3.6*200/R1125)</f>
        <v/>
      </c>
    </row>
    <row r="1126" spans="1:19" x14ac:dyDescent="0.3">
      <c r="A1126" s="47" t="s">
        <v>170</v>
      </c>
      <c r="B1126" s="47">
        <v>2019</v>
      </c>
      <c r="C1126" s="49">
        <v>43771</v>
      </c>
      <c r="D1126" s="47" t="s">
        <v>72</v>
      </c>
      <c r="E1126" s="47" t="s">
        <v>203</v>
      </c>
      <c r="F1126" s="47">
        <v>2</v>
      </c>
      <c r="G1126" s="47" t="s">
        <v>79</v>
      </c>
      <c r="H1126" s="47" t="s">
        <v>65</v>
      </c>
      <c r="I1126" s="47">
        <f>(C1126-VLOOKUP(G1126,Riders!$A$2:$C$2000,2,FALSE))/365</f>
        <v>32.4986301369863</v>
      </c>
      <c r="J1126" s="47">
        <v>1</v>
      </c>
      <c r="K1126" s="47">
        <v>1</v>
      </c>
      <c r="L1126" s="47">
        <v>10.996</v>
      </c>
      <c r="M1126" s="59">
        <f>IF(OR(L1126="",L1126="REL"),"",3.6*200/L1126)</f>
        <v>65.478355765732985</v>
      </c>
      <c r="N1126" s="47">
        <v>1</v>
      </c>
      <c r="O1126" s="47">
        <v>11.282</v>
      </c>
      <c r="P1126" s="59">
        <f>IF(OR(O1126="",O1126="REL"),"",3.6*200/O1126)</f>
        <v>63.818471902145006</v>
      </c>
      <c r="Q1126" s="47"/>
      <c r="R1126" s="47"/>
      <c r="S1126" s="59" t="str">
        <f>IF(OR(R1126="",R1126="REL"),"",3.6*200/R1126)</f>
        <v/>
      </c>
    </row>
    <row r="1127" spans="1:19" x14ac:dyDescent="0.3">
      <c r="A1127" s="30" t="s">
        <v>170</v>
      </c>
      <c r="B1127" s="30">
        <v>2019</v>
      </c>
      <c r="C1127" s="132">
        <v>43771</v>
      </c>
      <c r="D1127" s="30" t="s">
        <v>72</v>
      </c>
      <c r="E1127" s="30" t="s">
        <v>203</v>
      </c>
      <c r="F1127" s="30">
        <v>2</v>
      </c>
      <c r="G1127" s="30" t="s">
        <v>23</v>
      </c>
      <c r="H1127" s="30" t="s">
        <v>15</v>
      </c>
      <c r="I1127" s="30">
        <f>(C1127-VLOOKUP(G1127,Riders!$A$2:$C$2000,2,FALSE))/365</f>
        <v>22.139726027397259</v>
      </c>
      <c r="J1127" s="30">
        <v>3</v>
      </c>
      <c r="K1127" s="30">
        <v>2</v>
      </c>
      <c r="L1127" s="30">
        <v>11.037000000000001</v>
      </c>
      <c r="M1127" s="59">
        <f>IF(OR(L1127="",L1127="REL"),"",3.6*200/L1127)</f>
        <v>65.235118238651808</v>
      </c>
      <c r="N1127" s="30">
        <v>2</v>
      </c>
      <c r="O1127" s="30">
        <v>11.311</v>
      </c>
      <c r="P1127" s="59">
        <f>IF(OR(O1127="",O1127="REL"),"",3.6*200/O1127)</f>
        <v>63.654849261780569</v>
      </c>
      <c r="Q1127" s="30"/>
      <c r="R1127" s="30"/>
      <c r="S1127" s="59" t="str">
        <f>IF(OR(R1127="",R1127="REL"),"",3.6*200/R1127)</f>
        <v/>
      </c>
    </row>
    <row r="1128" spans="1:19" x14ac:dyDescent="0.3">
      <c r="A1128" s="47" t="s">
        <v>170</v>
      </c>
      <c r="B1128" s="47">
        <v>2019</v>
      </c>
      <c r="C1128" s="49">
        <v>43771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32.4986301369863</v>
      </c>
      <c r="J1128" s="47">
        <v>1</v>
      </c>
      <c r="K1128" s="47">
        <v>1</v>
      </c>
      <c r="L1128" s="47">
        <v>10.948</v>
      </c>
      <c r="M1128" s="59">
        <f>IF(OR(L1128="",L1128="REL"),"",3.6*200/L1128)</f>
        <v>65.765436609426374</v>
      </c>
      <c r="N1128" s="47">
        <v>1</v>
      </c>
      <c r="O1128" s="47">
        <v>11.340999999999999</v>
      </c>
      <c r="P1128" s="59">
        <f>IF(OR(O1128="",O1128="REL"),"",3.6*200/O1128)</f>
        <v>63.486465038356407</v>
      </c>
      <c r="Q1128" s="47"/>
      <c r="R1128" s="47"/>
      <c r="S1128" s="59" t="str">
        <f>IF(OR(R1128="",R1128="REL"),"",3.6*200/R1128)</f>
        <v/>
      </c>
    </row>
    <row r="1129" spans="1:19" x14ac:dyDescent="0.3">
      <c r="A1129" s="47" t="s">
        <v>170</v>
      </c>
      <c r="B1129" s="47">
        <v>2019</v>
      </c>
      <c r="C1129" s="49">
        <v>43771</v>
      </c>
      <c r="D1129" s="47" t="s">
        <v>72</v>
      </c>
      <c r="E1129" s="47" t="s">
        <v>204</v>
      </c>
      <c r="F1129" s="47" t="s">
        <v>205</v>
      </c>
      <c r="G1129" s="47" t="s">
        <v>109</v>
      </c>
      <c r="H1129" s="47" t="s">
        <v>118</v>
      </c>
      <c r="I1129" s="47">
        <f>(C1129-VLOOKUP(G1129,Riders!$A$2:$C$2000,2,FALSE))/365</f>
        <v>26.756164383561643</v>
      </c>
      <c r="J1129" s="47">
        <v>2</v>
      </c>
      <c r="K1129" s="47">
        <v>2</v>
      </c>
      <c r="L1129" s="47">
        <v>10.96</v>
      </c>
      <c r="M1129" s="59">
        <f>IF(OR(L1129="",L1129="REL"),"",3.6*200/L1129)</f>
        <v>65.693430656934297</v>
      </c>
      <c r="N1129" s="47">
        <v>2</v>
      </c>
      <c r="O1129" s="47">
        <v>11.516</v>
      </c>
      <c r="P1129" s="59">
        <f>IF(OR(O1129="",O1129="REL"),"",3.6*200/O1129)</f>
        <v>62.521708926710666</v>
      </c>
      <c r="Q1129" s="47"/>
      <c r="R1129" s="47"/>
      <c r="S1129" s="59" t="str">
        <f>IF(OR(R1129="",R1129="REL"),"",3.6*200/R1129)</f>
        <v/>
      </c>
    </row>
    <row r="1130" spans="1:19" x14ac:dyDescent="0.3">
      <c r="A1130" s="30" t="s">
        <v>170</v>
      </c>
      <c r="B1130" s="30">
        <v>2019</v>
      </c>
      <c r="C1130" s="132">
        <v>43771</v>
      </c>
      <c r="D1130" s="30" t="s">
        <v>72</v>
      </c>
      <c r="E1130" s="30" t="s">
        <v>204</v>
      </c>
      <c r="F1130" s="30" t="s">
        <v>206</v>
      </c>
      <c r="G1130" s="30" t="s">
        <v>23</v>
      </c>
      <c r="H1130" s="30" t="s">
        <v>15</v>
      </c>
      <c r="I1130" s="30">
        <f>(C1130-VLOOKUP(G1130,Riders!$A$2:$C$2000,2,FALSE))/365</f>
        <v>22.139726027397259</v>
      </c>
      <c r="J1130" s="30">
        <v>3</v>
      </c>
      <c r="K1130" s="30">
        <v>1</v>
      </c>
      <c r="L1130" s="30">
        <v>11.010999999999999</v>
      </c>
      <c r="M1130" s="59">
        <f>IF(OR(L1130="",L1130="REL"),"",3.6*200/L1130)</f>
        <v>65.389156298247215</v>
      </c>
      <c r="N1130" s="30">
        <v>1</v>
      </c>
      <c r="O1130" s="30">
        <v>11.218</v>
      </c>
      <c r="P1130" s="59">
        <f>IF(OR(O1130="",O1130="REL"),"",3.6*200/O1130)</f>
        <v>64.182563736851492</v>
      </c>
      <c r="Q1130" s="30"/>
      <c r="R1130" s="30"/>
      <c r="S1130" s="59" t="str">
        <f>IF(OR(R1130="",R1130="REL"),"",3.6*200/R1130)</f>
        <v/>
      </c>
    </row>
    <row r="1131" spans="1:19" x14ac:dyDescent="0.3">
      <c r="A1131" s="47" t="s">
        <v>170</v>
      </c>
      <c r="B1131" s="47">
        <v>2019</v>
      </c>
      <c r="C1131" s="49">
        <v>43771</v>
      </c>
      <c r="D1131" s="47" t="s">
        <v>72</v>
      </c>
      <c r="E1131" s="47" t="s">
        <v>204</v>
      </c>
      <c r="F1131" s="47" t="s">
        <v>206</v>
      </c>
      <c r="G1131" s="47" t="s">
        <v>98</v>
      </c>
      <c r="H1131" s="47" t="s">
        <v>67</v>
      </c>
      <c r="I1131" s="47">
        <f>(C1131-VLOOKUP(G1131,Riders!$A$2:$C$2000,2,FALSE))/365</f>
        <v>28.257534246575343</v>
      </c>
      <c r="J1131" s="47">
        <v>4</v>
      </c>
      <c r="K1131" s="47">
        <v>2</v>
      </c>
      <c r="L1131" s="47">
        <v>11.347</v>
      </c>
      <c r="M1131" s="59">
        <f>IF(OR(L1131="",L1131="REL"),"",3.6*200/L1131)</f>
        <v>63.452895038336123</v>
      </c>
      <c r="N1131" s="47">
        <v>2</v>
      </c>
      <c r="O1131" s="47">
        <v>11.523999999999999</v>
      </c>
      <c r="P1131" s="59">
        <f>IF(OR(O1131="",O1131="REL"),"",3.6*200/O1131)</f>
        <v>62.478306143700109</v>
      </c>
      <c r="Q1131" s="47"/>
      <c r="R1131" s="47"/>
      <c r="S1131" s="59" t="str">
        <f>IF(OR(R1131="",R1131="REL"),"",3.6*200/R1131)</f>
        <v/>
      </c>
    </row>
    <row r="1132" spans="1:19" x14ac:dyDescent="0.3">
      <c r="A1132" s="47" t="s">
        <v>173</v>
      </c>
      <c r="B1132" s="47">
        <v>2019</v>
      </c>
      <c r="C1132" s="49">
        <v>43525</v>
      </c>
      <c r="D1132" s="47" t="s">
        <v>13</v>
      </c>
      <c r="E1132" s="47" t="s">
        <v>203</v>
      </c>
      <c r="F1132" s="47">
        <v>1</v>
      </c>
      <c r="G1132" s="47" t="s">
        <v>132</v>
      </c>
      <c r="H1132" s="47" t="s">
        <v>36</v>
      </c>
      <c r="I1132" s="47">
        <f>(C1132-VLOOKUP(G1132,Riders!$A$2:$C$2000,2,FALSE))/365</f>
        <v>28.273972602739725</v>
      </c>
      <c r="J1132" s="47">
        <v>2</v>
      </c>
      <c r="K1132" s="47">
        <v>1</v>
      </c>
      <c r="L1132" s="47">
        <v>11.324999999999999</v>
      </c>
      <c r="M1132" s="59">
        <f>IF(OR(L1132="",L1132="REL"),"",3.6*200/L1132)</f>
        <v>63.576158940397356</v>
      </c>
      <c r="N1132" s="47">
        <v>1</v>
      </c>
      <c r="O1132" s="47">
        <v>11.132999999999999</v>
      </c>
      <c r="P1132" s="59">
        <f>IF(OR(O1132="",O1132="REL"),"",3.6*200/O1132)</f>
        <v>64.672594987873893</v>
      </c>
      <c r="Q1132" s="47"/>
      <c r="R1132" s="47"/>
      <c r="S1132" s="59" t="str">
        <f>IF(OR(R1132="",R1132="REL"),"",3.6*200/R1132)</f>
        <v/>
      </c>
    </row>
    <row r="1133" spans="1:19" x14ac:dyDescent="0.3">
      <c r="A1133" s="30" t="s">
        <v>173</v>
      </c>
      <c r="B1133" s="30">
        <v>2019</v>
      </c>
      <c r="C1133" s="132">
        <v>43525</v>
      </c>
      <c r="D1133" s="30" t="s">
        <v>13</v>
      </c>
      <c r="E1133" s="30" t="s">
        <v>203</v>
      </c>
      <c r="F1133" s="30">
        <v>1</v>
      </c>
      <c r="G1133" s="30" t="s">
        <v>14</v>
      </c>
      <c r="H1133" s="30" t="s">
        <v>15</v>
      </c>
      <c r="I1133" s="30">
        <f>(C1133-VLOOKUP(G1133,Riders!$A$2:$C$2000,2,FALSE))/365</f>
        <v>19.158904109589042</v>
      </c>
      <c r="J1133" s="30">
        <v>4</v>
      </c>
      <c r="K1133" s="30">
        <v>2</v>
      </c>
      <c r="L1133" s="30">
        <v>11.481</v>
      </c>
      <c r="M1133" s="59">
        <f>IF(OR(L1133="",L1133="REL"),"",3.6*200/L1133)</f>
        <v>62.712307290305723</v>
      </c>
      <c r="N1133" s="30">
        <v>2</v>
      </c>
      <c r="O1133" s="30">
        <v>11.286999999999999</v>
      </c>
      <c r="P1133" s="59">
        <f>IF(OR(O1133="",O1133="REL"),"",3.6*200/O1133)</f>
        <v>63.790201116328525</v>
      </c>
      <c r="Q1133" s="30"/>
      <c r="R1133" s="30"/>
      <c r="S1133" s="59" t="str">
        <f>IF(OR(R1133="",R1133="REL"),"",3.6*200/R1133)</f>
        <v/>
      </c>
    </row>
    <row r="1134" spans="1:19" x14ac:dyDescent="0.3">
      <c r="A1134" s="47" t="s">
        <v>173</v>
      </c>
      <c r="B1134" s="47">
        <v>2019</v>
      </c>
      <c r="C1134" s="49">
        <v>43525</v>
      </c>
      <c r="D1134" s="47" t="s">
        <v>13</v>
      </c>
      <c r="E1134" s="47" t="s">
        <v>203</v>
      </c>
      <c r="F1134" s="47">
        <v>2</v>
      </c>
      <c r="G1134" s="47" t="s">
        <v>79</v>
      </c>
      <c r="H1134" s="47" t="s">
        <v>65</v>
      </c>
      <c r="I1134" s="47">
        <f>(C1134-VLOOKUP(G1134,Riders!$A$2:$C$2000,2,FALSE))/365</f>
        <v>31.824657534246576</v>
      </c>
      <c r="J1134" s="47">
        <v>1</v>
      </c>
      <c r="K1134" s="47">
        <v>1</v>
      </c>
      <c r="L1134" s="47">
        <v>11.177</v>
      </c>
      <c r="M1134" s="59">
        <f>IF(OR(L1134="",L1134="REL"),"",3.6*200/L1134)</f>
        <v>64.418001252572253</v>
      </c>
      <c r="N1134" s="47">
        <v>1</v>
      </c>
      <c r="O1134" s="47">
        <v>11.215999999999999</v>
      </c>
      <c r="P1134" s="59">
        <f>IF(OR(O1134="",O1134="REL"),"",3.6*200/O1134)</f>
        <v>64.194008559201151</v>
      </c>
      <c r="Q1134" s="47"/>
      <c r="R1134" s="47"/>
      <c r="S1134" s="59" t="str">
        <f>IF(OR(R1134="",R1134="REL"),"",3.6*200/R1134)</f>
        <v/>
      </c>
    </row>
    <row r="1135" spans="1:19" x14ac:dyDescent="0.3">
      <c r="A1135" s="47" t="s">
        <v>173</v>
      </c>
      <c r="B1135" s="47">
        <v>2019</v>
      </c>
      <c r="C1135" s="49">
        <v>43525</v>
      </c>
      <c r="D1135" s="47" t="s">
        <v>13</v>
      </c>
      <c r="E1135" s="47" t="s">
        <v>203</v>
      </c>
      <c r="F1135" s="47">
        <v>2</v>
      </c>
      <c r="G1135" s="47" t="s">
        <v>16</v>
      </c>
      <c r="H1135" s="47" t="s">
        <v>17</v>
      </c>
      <c r="I1135" s="47">
        <f>(C1135-VLOOKUP(G1135,Riders!$A$2:$C$2000,2,FALSE))/365</f>
        <v>19.857534246575341</v>
      </c>
      <c r="J1135" s="47">
        <v>3</v>
      </c>
      <c r="K1135" s="47">
        <v>2</v>
      </c>
      <c r="L1135" s="47">
        <v>11.224</v>
      </c>
      <c r="M1135" s="59">
        <f>IF(OR(L1135="",L1135="REL"),"",3.6*200/L1135)</f>
        <v>64.148253741981463</v>
      </c>
      <c r="N1135" s="47">
        <v>2</v>
      </c>
      <c r="O1135" s="47">
        <v>11.267999999999999</v>
      </c>
      <c r="P1135" s="59">
        <f>IF(OR(O1135="",O1135="REL"),"",3.6*200/O1135)</f>
        <v>63.89776357827477</v>
      </c>
      <c r="Q1135" s="47"/>
      <c r="R1135" s="47"/>
      <c r="S1135" s="59" t="str">
        <f>IF(OR(R1135="",R1135="REL"),"",3.6*200/R1135)</f>
        <v/>
      </c>
    </row>
    <row r="1136" spans="1:19" x14ac:dyDescent="0.3">
      <c r="A1136" s="30" t="s">
        <v>173</v>
      </c>
      <c r="B1136" s="30">
        <v>2019</v>
      </c>
      <c r="C1136" s="132">
        <v>43525</v>
      </c>
      <c r="D1136" s="30" t="s">
        <v>13</v>
      </c>
      <c r="E1136" s="30" t="s">
        <v>204</v>
      </c>
      <c r="F1136" s="30" t="s">
        <v>205</v>
      </c>
      <c r="G1136" s="30" t="s">
        <v>79</v>
      </c>
      <c r="H1136" s="30" t="s">
        <v>65</v>
      </c>
      <c r="I1136" s="30">
        <f>(C1136-VLOOKUP(G1136,Riders!$A$2:$C$2000,2,FALSE))/365</f>
        <v>31.824657534246576</v>
      </c>
      <c r="J1136" s="30">
        <v>1</v>
      </c>
      <c r="K1136" s="30">
        <v>1</v>
      </c>
      <c r="L1136" s="30">
        <v>11.276</v>
      </c>
      <c r="M1136" s="59">
        <f>IF(OR(L1136="",L1136="REL"),"",3.6*200/L1136)</f>
        <v>63.852429939694929</v>
      </c>
      <c r="N1136" s="30">
        <v>1</v>
      </c>
      <c r="O1136" s="30">
        <v>11.112</v>
      </c>
      <c r="P1136" s="59">
        <f>IF(OR(O1136="",O1136="REL"),"",3.6*200/O1136)</f>
        <v>64.794816414686821</v>
      </c>
      <c r="Q1136" s="30"/>
      <c r="R1136" s="30"/>
      <c r="S1136" s="59" t="str">
        <f>IF(OR(R1136="",R1136="REL"),"",3.6*200/R1136)</f>
        <v/>
      </c>
    </row>
    <row r="1137" spans="1:19" x14ac:dyDescent="0.3">
      <c r="A1137" s="47" t="s">
        <v>173</v>
      </c>
      <c r="B1137" s="47">
        <v>2019</v>
      </c>
      <c r="C1137" s="49">
        <v>43525</v>
      </c>
      <c r="D1137" s="47" t="s">
        <v>13</v>
      </c>
      <c r="E1137" s="47" t="s">
        <v>204</v>
      </c>
      <c r="F1137" s="47" t="s">
        <v>205</v>
      </c>
      <c r="G1137" s="47" t="s">
        <v>132</v>
      </c>
      <c r="H1137" s="47" t="s">
        <v>36</v>
      </c>
      <c r="I1137" s="47">
        <f>(C1137-VLOOKUP(G1137,Riders!$A$2:$C$2000,2,FALSE))/365</f>
        <v>28.273972602739725</v>
      </c>
      <c r="J1137" s="47">
        <v>2</v>
      </c>
      <c r="K1137" s="47">
        <v>2</v>
      </c>
      <c r="L1137" s="47">
        <v>11.33</v>
      </c>
      <c r="M1137" s="59">
        <f>IF(OR(L1137="",L1137="REL"),"",3.6*200/L1137)</f>
        <v>63.548102383053838</v>
      </c>
      <c r="N1137" s="47">
        <v>2</v>
      </c>
      <c r="O1137" s="47">
        <v>11.247</v>
      </c>
      <c r="P1137" s="59">
        <f>IF(OR(O1137="",O1137="REL"),"",3.6*200/O1137)</f>
        <v>64.017071218991731</v>
      </c>
      <c r="Q1137" s="47"/>
      <c r="R1137" s="47"/>
      <c r="S1137" s="59" t="str">
        <f>IF(OR(R1137="",R1137="REL"),"",3.6*200/R1137)</f>
        <v/>
      </c>
    </row>
    <row r="1138" spans="1:19" x14ac:dyDescent="0.3">
      <c r="A1138" s="47" t="s">
        <v>173</v>
      </c>
      <c r="B1138" s="47">
        <v>2019</v>
      </c>
      <c r="C1138" s="49">
        <v>43525</v>
      </c>
      <c r="D1138" s="47" t="s">
        <v>13</v>
      </c>
      <c r="E1138" s="47" t="s">
        <v>204</v>
      </c>
      <c r="F1138" s="47" t="s">
        <v>206</v>
      </c>
      <c r="G1138" s="47" t="s">
        <v>16</v>
      </c>
      <c r="H1138" s="47" t="s">
        <v>17</v>
      </c>
      <c r="I1138" s="47">
        <f>(C1138-VLOOKUP(G1138,Riders!$A$2:$C$2000,2,FALSE))/365</f>
        <v>19.857534246575341</v>
      </c>
      <c r="J1138" s="47">
        <v>3</v>
      </c>
      <c r="K1138" s="47">
        <v>1</v>
      </c>
      <c r="L1138" s="47">
        <v>11.349</v>
      </c>
      <c r="M1138" s="59">
        <f>IF(OR(L1138="",L1138="REL"),"",3.6*200/L1138)</f>
        <v>63.441712926249011</v>
      </c>
      <c r="N1138" s="47">
        <v>1</v>
      </c>
      <c r="O1138" s="47">
        <v>11.167999999999999</v>
      </c>
      <c r="P1138" s="59">
        <f>IF(OR(O1138="",O1138="REL"),"",3.6*200/O1138)</f>
        <v>64.469914040114617</v>
      </c>
      <c r="Q1138" s="47"/>
      <c r="R1138" s="47"/>
      <c r="S1138" s="59" t="str">
        <f>IF(OR(R1138="",R1138="REL"),"",3.6*200/R1138)</f>
        <v/>
      </c>
    </row>
    <row r="1139" spans="1:19" x14ac:dyDescent="0.3">
      <c r="A1139" s="30" t="s">
        <v>173</v>
      </c>
      <c r="B1139" s="30">
        <v>2019</v>
      </c>
      <c r="C1139" s="132">
        <v>43525</v>
      </c>
      <c r="D1139" s="30" t="s">
        <v>13</v>
      </c>
      <c r="E1139" s="30" t="s">
        <v>204</v>
      </c>
      <c r="F1139" s="30" t="s">
        <v>206</v>
      </c>
      <c r="G1139" s="30" t="s">
        <v>14</v>
      </c>
      <c r="H1139" s="30" t="s">
        <v>15</v>
      </c>
      <c r="I1139" s="30">
        <f>(C1139-VLOOKUP(G1139,Riders!$A$2:$C$2000,2,FALSE))/365</f>
        <v>19.158904109589042</v>
      </c>
      <c r="J1139" s="30">
        <v>4</v>
      </c>
      <c r="K1139" s="30">
        <v>2</v>
      </c>
      <c r="L1139" s="30">
        <v>11.44</v>
      </c>
      <c r="M1139" s="59">
        <f>IF(OR(L1139="",L1139="REL"),"",3.6*200/L1139)</f>
        <v>62.93706293706294</v>
      </c>
      <c r="N1139" s="30">
        <v>2</v>
      </c>
      <c r="O1139" s="30">
        <v>11.331999999999999</v>
      </c>
      <c r="P1139" s="59">
        <f>IF(OR(O1139="",O1139="REL"),"",3.6*200/O1139)</f>
        <v>63.536886692552073</v>
      </c>
      <c r="Q1139" s="30"/>
      <c r="R1139" s="30"/>
      <c r="S1139" s="59" t="str">
        <f>IF(OR(R1139="",R1139="REL"),"",3.6*200/R1139)</f>
        <v/>
      </c>
    </row>
    <row r="1140" spans="1:19" x14ac:dyDescent="0.3">
      <c r="A1140" s="47" t="s">
        <v>173</v>
      </c>
      <c r="B1140" s="47">
        <v>2019</v>
      </c>
      <c r="C1140" s="49">
        <v>43524</v>
      </c>
      <c r="D1140" s="47" t="s">
        <v>13</v>
      </c>
      <c r="E1140" s="47" t="s">
        <v>200</v>
      </c>
      <c r="F1140" s="47">
        <v>1</v>
      </c>
      <c r="G1140" s="47" t="s">
        <v>111</v>
      </c>
      <c r="H1140" s="47" t="s">
        <v>118</v>
      </c>
      <c r="I1140" s="47">
        <f>(C1140-VLOOKUP(G1140,Riders!$A$2:$C$2000,2,FALSE))/365</f>
        <v>24.358904109589041</v>
      </c>
      <c r="J1140" s="47">
        <v>9</v>
      </c>
      <c r="K1140" s="47">
        <v>1</v>
      </c>
      <c r="L1140" s="47">
        <v>12.292</v>
      </c>
      <c r="M1140" s="59">
        <f>IF(OR(L1140="",L1140="REL"),"",3.6*200/L1140)</f>
        <v>58.574682720468601</v>
      </c>
      <c r="N1140" s="47"/>
      <c r="O1140" s="47"/>
      <c r="P1140" s="59" t="str">
        <f>IF(OR(O1140="",O1140="REL"),"",3.6*200/O1140)</f>
        <v/>
      </c>
      <c r="Q1140" s="47"/>
      <c r="R1140" s="47"/>
      <c r="S1140" s="59" t="str">
        <f>IF(OR(R1140="",R1140="REL"),"",3.6*200/R1140)</f>
        <v/>
      </c>
    </row>
    <row r="1141" spans="1:19" x14ac:dyDescent="0.3">
      <c r="A1141" s="47" t="s">
        <v>173</v>
      </c>
      <c r="B1141" s="47">
        <v>2019</v>
      </c>
      <c r="C1141" s="49">
        <v>43524</v>
      </c>
      <c r="D1141" s="47" t="s">
        <v>13</v>
      </c>
      <c r="E1141" s="47" t="s">
        <v>200</v>
      </c>
      <c r="F1141" s="47">
        <v>1</v>
      </c>
      <c r="G1141" s="47" t="s">
        <v>163</v>
      </c>
      <c r="H1141" s="47" t="s">
        <v>118</v>
      </c>
      <c r="I1141" s="47" t="e">
        <f>(C1141-VLOOKUP(G1141,Riders!$A$2:$C$2000,2,FALSE))/365</f>
        <v>#N/A</v>
      </c>
      <c r="J1141" s="47">
        <v>28</v>
      </c>
      <c r="K1141" s="47">
        <v>2</v>
      </c>
      <c r="L1141" s="47">
        <v>12.298</v>
      </c>
      <c r="M1141" s="59">
        <f>IF(OR(L1141="",L1141="REL"),"",3.6*200/L1141)</f>
        <v>58.546105057732966</v>
      </c>
      <c r="N1141" s="47"/>
      <c r="O1141" s="47"/>
      <c r="P1141" s="59" t="str">
        <f>IF(OR(O1141="",O1141="REL"),"",3.6*200/O1141)</f>
        <v/>
      </c>
      <c r="Q1141" s="47"/>
      <c r="R1141" s="47"/>
      <c r="S1141" s="59" t="str">
        <f>IF(OR(R1141="",R1141="REL"),"",3.6*200/R1141)</f>
        <v/>
      </c>
    </row>
    <row r="1142" spans="1:19" x14ac:dyDescent="0.3">
      <c r="A1142" s="47" t="s">
        <v>173</v>
      </c>
      <c r="B1142" s="47">
        <v>2019</v>
      </c>
      <c r="C1142" s="49">
        <v>43524</v>
      </c>
      <c r="D1142" s="47" t="s">
        <v>13</v>
      </c>
      <c r="E1142" s="47" t="s">
        <v>200</v>
      </c>
      <c r="F1142" s="47">
        <v>2</v>
      </c>
      <c r="G1142" s="47" t="s">
        <v>136</v>
      </c>
      <c r="H1142" s="47" t="s">
        <v>36</v>
      </c>
      <c r="I1142" s="47">
        <f>(C1142-VLOOKUP(G1142,Riders!$A$2:$C$2000,2,FALSE))/365</f>
        <v>31.12876712328767</v>
      </c>
      <c r="J1142" s="47">
        <v>10</v>
      </c>
      <c r="K1142" s="47">
        <v>1</v>
      </c>
      <c r="L1142" s="47">
        <v>11.722</v>
      </c>
      <c r="M1142" s="59">
        <f>IF(OR(L1142="",L1142="REL"),"",3.6*200/L1142)</f>
        <v>61.422965364272308</v>
      </c>
      <c r="N1142" s="47"/>
      <c r="O1142" s="47"/>
      <c r="P1142" s="59" t="str">
        <f>IF(OR(O1142="",O1142="REL"),"",3.6*200/O1142)</f>
        <v/>
      </c>
      <c r="Q1142" s="47"/>
      <c r="R1142" s="47"/>
      <c r="S1142" s="59" t="str">
        <f>IF(OR(R1142="",R1142="REL"),"",3.6*200/R1142)</f>
        <v/>
      </c>
    </row>
    <row r="1143" spans="1:19" x14ac:dyDescent="0.3">
      <c r="A1143" s="47" t="s">
        <v>173</v>
      </c>
      <c r="B1143" s="47">
        <v>2019</v>
      </c>
      <c r="C1143" s="49">
        <v>43524</v>
      </c>
      <c r="D1143" s="47" t="s">
        <v>13</v>
      </c>
      <c r="E1143" s="47" t="s">
        <v>200</v>
      </c>
      <c r="F1143" s="47">
        <v>2</v>
      </c>
      <c r="G1143" s="47" t="s">
        <v>98</v>
      </c>
      <c r="H1143" s="47" t="s">
        <v>67</v>
      </c>
      <c r="I1143" s="47">
        <f>(C1143-VLOOKUP(G1143,Riders!$A$2:$C$2000,2,FALSE))/365</f>
        <v>27.580821917808219</v>
      </c>
      <c r="J1143" s="47">
        <v>27</v>
      </c>
      <c r="K1143" s="47">
        <v>2</v>
      </c>
      <c r="L1143" s="47">
        <v>11.888</v>
      </c>
      <c r="M1143" s="59">
        <f>IF(OR(L1143="",L1143="REL"),"",3.6*200/L1143)</f>
        <v>60.565275908479137</v>
      </c>
      <c r="N1143" s="47"/>
      <c r="O1143" s="47"/>
      <c r="P1143" s="59" t="str">
        <f>IF(OR(O1143="",O1143="REL"),"",3.6*200/O1143)</f>
        <v/>
      </c>
      <c r="Q1143" s="47"/>
      <c r="R1143" s="47"/>
      <c r="S1143" s="59" t="str">
        <f>IF(OR(R1143="",R1143="REL"),"",3.6*200/R1143)</f>
        <v/>
      </c>
    </row>
    <row r="1144" spans="1:19" x14ac:dyDescent="0.3">
      <c r="A1144" s="47" t="s">
        <v>173</v>
      </c>
      <c r="B1144" s="47">
        <v>2019</v>
      </c>
      <c r="C1144" s="49">
        <v>43524</v>
      </c>
      <c r="D1144" s="47" t="s">
        <v>13</v>
      </c>
      <c r="E1144" s="47" t="s">
        <v>200</v>
      </c>
      <c r="F1144" s="47">
        <v>3</v>
      </c>
      <c r="G1144" s="47" t="s">
        <v>23</v>
      </c>
      <c r="H1144" s="47" t="s">
        <v>15</v>
      </c>
      <c r="I1144" s="47">
        <f>(C1144-VLOOKUP(G1144,Riders!$A$2:$C$2000,2,FALSE))/365</f>
        <v>21.463013698630139</v>
      </c>
      <c r="J1144" s="47">
        <v>11</v>
      </c>
      <c r="K1144" s="47">
        <v>1</v>
      </c>
      <c r="L1144" s="47">
        <v>11.347</v>
      </c>
      <c r="M1144" s="59">
        <f>IF(OR(L1144="",L1144="REL"),"",3.6*200/L1144)</f>
        <v>63.452895038336123</v>
      </c>
      <c r="N1144" s="47"/>
      <c r="O1144" s="47"/>
      <c r="P1144" s="59" t="str">
        <f>IF(OR(O1144="",O1144="REL"),"",3.6*200/O1144)</f>
        <v/>
      </c>
      <c r="Q1144" s="47"/>
      <c r="R1144" s="47"/>
      <c r="S1144" s="59" t="str">
        <f>IF(OR(R1144="",R1144="REL"),"",3.6*200/R1144)</f>
        <v/>
      </c>
    </row>
    <row r="1145" spans="1:19" x14ac:dyDescent="0.3">
      <c r="A1145" s="47" t="s">
        <v>173</v>
      </c>
      <c r="B1145" s="47">
        <v>2019</v>
      </c>
      <c r="C1145" s="49">
        <v>43524</v>
      </c>
      <c r="D1145" s="47" t="s">
        <v>13</v>
      </c>
      <c r="E1145" s="47" t="s">
        <v>200</v>
      </c>
      <c r="F1145" s="47">
        <v>3</v>
      </c>
      <c r="G1145" s="47" t="s">
        <v>50</v>
      </c>
      <c r="H1145" s="47" t="s">
        <v>51</v>
      </c>
      <c r="I1145" s="47">
        <f>(C1145-VLOOKUP(G1145,Riders!$A$2:$C$2000,2,FALSE))/365</f>
        <v>22.397260273972602</v>
      </c>
      <c r="J1145" s="47">
        <v>26</v>
      </c>
      <c r="K1145" s="47">
        <v>2</v>
      </c>
      <c r="L1145" s="47">
        <v>11.891</v>
      </c>
      <c r="M1145" s="59">
        <f>IF(OR(L1145="",L1145="REL"),"",3.6*200/L1145)</f>
        <v>60.549995795139182</v>
      </c>
      <c r="N1145" s="47"/>
      <c r="O1145" s="47"/>
      <c r="P1145" s="59" t="str">
        <f>IF(OR(O1145="",O1145="REL"),"",3.6*200/O1145)</f>
        <v/>
      </c>
      <c r="Q1145" s="47"/>
      <c r="R1145" s="47"/>
      <c r="S1145" s="59" t="str">
        <f>IF(OR(R1145="",R1145="REL"),"",3.6*200/R1145)</f>
        <v/>
      </c>
    </row>
    <row r="1146" spans="1:19" x14ac:dyDescent="0.3">
      <c r="A1146" s="47" t="s">
        <v>173</v>
      </c>
      <c r="B1146" s="47">
        <v>2019</v>
      </c>
      <c r="C1146" s="49">
        <v>43524</v>
      </c>
      <c r="D1146" s="47" t="s">
        <v>13</v>
      </c>
      <c r="E1146" s="47" t="s">
        <v>200</v>
      </c>
      <c r="F1146" s="47">
        <v>4</v>
      </c>
      <c r="G1146" s="47" t="s">
        <v>30</v>
      </c>
      <c r="H1146" s="47" t="s">
        <v>31</v>
      </c>
      <c r="I1146" s="47">
        <f>(C1146-VLOOKUP(G1146,Riders!$A$2:$C$2000,2,FALSE))/365</f>
        <v>22.86849315068493</v>
      </c>
      <c r="J1146" s="47">
        <v>5</v>
      </c>
      <c r="K1146" s="47">
        <v>1</v>
      </c>
      <c r="L1146" s="47">
        <v>11.704000000000001</v>
      </c>
      <c r="M1146" s="59">
        <f>IF(OR(L1146="",L1146="REL"),"",3.6*200/L1146)</f>
        <v>61.517429938482564</v>
      </c>
      <c r="N1146" s="47"/>
      <c r="O1146" s="47"/>
      <c r="P1146" s="59" t="str">
        <f>IF(OR(O1146="",O1146="REL"),"",3.6*200/O1146)</f>
        <v/>
      </c>
      <c r="Q1146" s="47"/>
      <c r="R1146" s="47"/>
      <c r="S1146" s="59" t="str">
        <f>IF(OR(R1146="",R1146="REL"),"",3.6*200/R1146)</f>
        <v/>
      </c>
    </row>
    <row r="1147" spans="1:19" x14ac:dyDescent="0.3">
      <c r="A1147" s="47" t="s">
        <v>173</v>
      </c>
      <c r="B1147" s="47">
        <v>2019</v>
      </c>
      <c r="C1147" s="49">
        <v>43524</v>
      </c>
      <c r="D1147" s="47" t="s">
        <v>13</v>
      </c>
      <c r="E1147" s="47" t="s">
        <v>200</v>
      </c>
      <c r="F1147" s="47">
        <v>4</v>
      </c>
      <c r="G1147" s="47" t="s">
        <v>20</v>
      </c>
      <c r="H1147" s="47" t="s">
        <v>21</v>
      </c>
      <c r="I1147" s="47">
        <f>(C1147-VLOOKUP(G1147,Riders!$A$2:$C$2000,2,FALSE))/365</f>
        <v>23.564383561643837</v>
      </c>
      <c r="J1147" s="47">
        <v>25</v>
      </c>
      <c r="K1147" s="47">
        <v>2</v>
      </c>
      <c r="L1147" s="47">
        <v>11.781000000000001</v>
      </c>
      <c r="M1147" s="59">
        <f>IF(OR(L1147="",L1147="REL"),"",3.6*200/L1147)</f>
        <v>61.11535523300229</v>
      </c>
      <c r="N1147" s="47"/>
      <c r="O1147" s="47"/>
      <c r="P1147" s="59" t="str">
        <f>IF(OR(O1147="",O1147="REL"),"",3.6*200/O1147)</f>
        <v/>
      </c>
      <c r="Q1147" s="47"/>
      <c r="R1147" s="47"/>
      <c r="S1147" s="59" t="str">
        <f>IF(OR(R1147="",R1147="REL"),"",3.6*200/R1147)</f>
        <v/>
      </c>
    </row>
    <row r="1148" spans="1:19" x14ac:dyDescent="0.3">
      <c r="A1148" s="47" t="s">
        <v>173</v>
      </c>
      <c r="B1148" s="47">
        <v>2019</v>
      </c>
      <c r="C1148" s="49">
        <v>43524</v>
      </c>
      <c r="D1148" s="47" t="s">
        <v>13</v>
      </c>
      <c r="E1148" s="47" t="s">
        <v>200</v>
      </c>
      <c r="F1148" s="47">
        <v>5</v>
      </c>
      <c r="G1148" s="47" t="s">
        <v>135</v>
      </c>
      <c r="H1148" s="47" t="s">
        <v>29</v>
      </c>
      <c r="I1148" s="47">
        <f>(C1148-VLOOKUP(G1148,Riders!$A$2:$C$2000,2,FALSE))/365</f>
        <v>29.306849315068494</v>
      </c>
      <c r="J1148" s="47">
        <v>12</v>
      </c>
      <c r="K1148" s="47">
        <v>1</v>
      </c>
      <c r="L1148" s="47">
        <v>11.577999999999999</v>
      </c>
      <c r="M1148" s="59">
        <f>IF(OR(L1148="",L1148="REL"),"",3.6*200/L1148)</f>
        <v>62.186906201416484</v>
      </c>
      <c r="N1148" s="47"/>
      <c r="O1148" s="47"/>
      <c r="P1148" s="59" t="str">
        <f>IF(OR(O1148="",O1148="REL"),"",3.6*200/O1148)</f>
        <v/>
      </c>
      <c r="Q1148" s="47"/>
      <c r="R1148" s="47"/>
      <c r="S1148" s="59" t="str">
        <f>IF(OR(R1148="",R1148="REL"),"",3.6*200/R1148)</f>
        <v/>
      </c>
    </row>
    <row r="1149" spans="1:19" x14ac:dyDescent="0.3">
      <c r="A1149" s="47" t="s">
        <v>173</v>
      </c>
      <c r="B1149" s="47">
        <v>2019</v>
      </c>
      <c r="C1149" s="49">
        <v>43524</v>
      </c>
      <c r="D1149" s="47" t="s">
        <v>13</v>
      </c>
      <c r="E1149" s="47" t="s">
        <v>200</v>
      </c>
      <c r="F1149" s="47">
        <v>5</v>
      </c>
      <c r="G1149" s="47" t="s">
        <v>96</v>
      </c>
      <c r="H1149" s="47" t="s">
        <v>40</v>
      </c>
      <c r="I1149" s="47">
        <f>(C1149-VLOOKUP(G1149,Riders!$A$2:$C$2000,2,FALSE))/365</f>
        <v>25.12876712328767</v>
      </c>
      <c r="J1149" s="47">
        <v>24</v>
      </c>
      <c r="K1149" s="47">
        <v>2</v>
      </c>
      <c r="L1149" s="47">
        <v>12.136999999999999</v>
      </c>
      <c r="M1149" s="59">
        <f>IF(OR(L1149="",L1149="REL"),"",3.6*200/L1149)</f>
        <v>59.322732141385849</v>
      </c>
      <c r="N1149" s="47"/>
      <c r="O1149" s="47"/>
      <c r="P1149" s="59" t="str">
        <f>IF(OR(O1149="",O1149="REL"),"",3.6*200/O1149)</f>
        <v/>
      </c>
      <c r="Q1149" s="47"/>
      <c r="R1149" s="47"/>
      <c r="S1149" s="59" t="str">
        <f>IF(OR(R1149="",R1149="REL"),"",3.6*200/R1149)</f>
        <v/>
      </c>
    </row>
    <row r="1150" spans="1:19" x14ac:dyDescent="0.3">
      <c r="A1150" s="47" t="s">
        <v>173</v>
      </c>
      <c r="B1150" s="47">
        <v>2019</v>
      </c>
      <c r="C1150" s="49">
        <v>43524</v>
      </c>
      <c r="D1150" s="47" t="s">
        <v>13</v>
      </c>
      <c r="E1150" s="47" t="s">
        <v>200</v>
      </c>
      <c r="F1150" s="47">
        <v>6</v>
      </c>
      <c r="G1150" s="47" t="s">
        <v>109</v>
      </c>
      <c r="H1150" s="47" t="s">
        <v>118</v>
      </c>
      <c r="I1150" s="47">
        <f>(C1150-VLOOKUP(G1150,Riders!$A$2:$C$2000,2,FALSE))/365</f>
        <v>26.079452054794519</v>
      </c>
      <c r="J1150" s="47">
        <v>6</v>
      </c>
      <c r="K1150" s="47">
        <v>1</v>
      </c>
      <c r="L1150" s="47">
        <v>11.536</v>
      </c>
      <c r="M1150" s="59">
        <f>IF(OR(L1150="",L1150="REL"),"",3.6*200/L1150)</f>
        <v>62.413314840499311</v>
      </c>
      <c r="N1150" s="47"/>
      <c r="O1150" s="47"/>
      <c r="P1150" s="59" t="str">
        <f>IF(OR(O1150="",O1150="REL"),"",3.6*200/O1150)</f>
        <v/>
      </c>
      <c r="Q1150" s="47"/>
      <c r="R1150" s="47"/>
      <c r="S1150" s="59" t="str">
        <f>IF(OR(R1150="",R1150="REL"),"",3.6*200/R1150)</f>
        <v/>
      </c>
    </row>
    <row r="1151" spans="1:19" x14ac:dyDescent="0.3">
      <c r="A1151" s="47" t="s">
        <v>173</v>
      </c>
      <c r="B1151" s="47">
        <v>2019</v>
      </c>
      <c r="C1151" s="49">
        <v>43524</v>
      </c>
      <c r="D1151" s="47" t="s">
        <v>13</v>
      </c>
      <c r="E1151" s="47" t="s">
        <v>200</v>
      </c>
      <c r="F1151" s="47">
        <v>6</v>
      </c>
      <c r="G1151" s="47" t="s">
        <v>137</v>
      </c>
      <c r="H1151" s="47" t="s">
        <v>29</v>
      </c>
      <c r="I1151" s="47">
        <f>(C1151-VLOOKUP(G1151,Riders!$A$2:$C$2000,2,FALSE))/365</f>
        <v>21.780821917808218</v>
      </c>
      <c r="J1151" s="47">
        <v>23</v>
      </c>
      <c r="K1151" s="47">
        <v>2</v>
      </c>
      <c r="L1151" s="47">
        <v>11.84</v>
      </c>
      <c r="M1151" s="59">
        <f>IF(OR(L1151="",L1151="REL"),"",3.6*200/L1151)</f>
        <v>60.810810810810814</v>
      </c>
      <c r="N1151" s="47"/>
      <c r="O1151" s="47"/>
      <c r="P1151" s="59" t="str">
        <f>IF(OR(O1151="",O1151="REL"),"",3.6*200/O1151)</f>
        <v/>
      </c>
      <c r="Q1151" s="47"/>
      <c r="R1151" s="47"/>
      <c r="S1151" s="59" t="str">
        <f>IF(OR(R1151="",R1151="REL"),"",3.6*200/R1151)</f>
        <v/>
      </c>
    </row>
    <row r="1152" spans="1:19" x14ac:dyDescent="0.3">
      <c r="A1152" s="47" t="s">
        <v>173</v>
      </c>
      <c r="B1152" s="47">
        <v>2019</v>
      </c>
      <c r="C1152" s="49">
        <v>43524</v>
      </c>
      <c r="D1152" s="47" t="s">
        <v>13</v>
      </c>
      <c r="E1152" s="47" t="s">
        <v>200</v>
      </c>
      <c r="F1152" s="47">
        <v>7</v>
      </c>
      <c r="G1152" s="47" t="s">
        <v>73</v>
      </c>
      <c r="H1152" s="47" t="s">
        <v>19</v>
      </c>
      <c r="I1152" s="47">
        <f>(C1152-VLOOKUP(G1152,Riders!$A$2:$C$2000,2,FALSE))/365</f>
        <v>31.575342465753426</v>
      </c>
      <c r="J1152" s="47">
        <v>7</v>
      </c>
      <c r="K1152" s="47">
        <v>1</v>
      </c>
      <c r="L1152" s="47">
        <v>11.488</v>
      </c>
      <c r="M1152" s="59">
        <f>IF(OR(L1152="",L1152="REL"),"",3.6*200/L1152)</f>
        <v>62.674094707520894</v>
      </c>
      <c r="N1152" s="47"/>
      <c r="O1152" s="47"/>
      <c r="P1152" s="59" t="str">
        <f>IF(OR(O1152="",O1152="REL"),"",3.6*200/O1152)</f>
        <v/>
      </c>
      <c r="Q1152" s="47"/>
      <c r="R1152" s="47"/>
      <c r="S1152" s="59" t="str">
        <f>IF(OR(R1152="",R1152="REL"),"",3.6*200/R1152)</f>
        <v/>
      </c>
    </row>
    <row r="1153" spans="1:19" x14ac:dyDescent="0.3">
      <c r="A1153" s="47" t="s">
        <v>173</v>
      </c>
      <c r="B1153" s="47">
        <v>2019</v>
      </c>
      <c r="C1153" s="49">
        <v>43524</v>
      </c>
      <c r="D1153" s="47" t="s">
        <v>13</v>
      </c>
      <c r="E1153" s="47" t="s">
        <v>200</v>
      </c>
      <c r="F1153" s="47">
        <v>7</v>
      </c>
      <c r="G1153" s="47" t="s">
        <v>174</v>
      </c>
      <c r="H1153" s="47" t="s">
        <v>156</v>
      </c>
      <c r="I1153" s="47">
        <f>(C1153-VLOOKUP(G1153,Riders!$A$2:$C$2000,2,FALSE))/365</f>
        <v>27.117808219178084</v>
      </c>
      <c r="J1153" s="47">
        <v>22</v>
      </c>
      <c r="K1153" s="47">
        <v>2</v>
      </c>
      <c r="L1153" s="47">
        <v>11.536999999999999</v>
      </c>
      <c r="M1153" s="59">
        <f>IF(OR(L1153="",L1153="REL"),"",3.6*200/L1153)</f>
        <v>62.407905001300172</v>
      </c>
      <c r="N1153" s="47"/>
      <c r="O1153" s="47"/>
      <c r="P1153" s="59" t="str">
        <f>IF(OR(O1153="",O1153="REL"),"",3.6*200/O1153)</f>
        <v/>
      </c>
      <c r="Q1153" s="47"/>
      <c r="R1153" s="47"/>
      <c r="S1153" s="59" t="str">
        <f>IF(OR(R1153="",R1153="REL"),"",3.6*200/R1153)</f>
        <v/>
      </c>
    </row>
    <row r="1154" spans="1:19" x14ac:dyDescent="0.3">
      <c r="A1154" s="47" t="s">
        <v>173</v>
      </c>
      <c r="B1154" s="47">
        <v>2019</v>
      </c>
      <c r="C1154" s="49">
        <v>43524</v>
      </c>
      <c r="D1154" s="47" t="s">
        <v>13</v>
      </c>
      <c r="E1154" s="47" t="s">
        <v>200</v>
      </c>
      <c r="F1154" s="47">
        <v>8</v>
      </c>
      <c r="G1154" s="47" t="s">
        <v>139</v>
      </c>
      <c r="H1154" s="47" t="s">
        <v>61</v>
      </c>
      <c r="I1154" s="47">
        <f>(C1154-VLOOKUP(G1154,Riders!$A$2:$C$2000,2,FALSE))/365</f>
        <v>26.720547945205478</v>
      </c>
      <c r="J1154" s="47">
        <v>8</v>
      </c>
      <c r="K1154" s="47">
        <v>1</v>
      </c>
      <c r="L1154" s="47">
        <v>11.507</v>
      </c>
      <c r="M1154" s="59">
        <f>IF(OR(L1154="",L1154="REL"),"",3.6*200/L1154)</f>
        <v>62.57060919440341</v>
      </c>
      <c r="N1154" s="47"/>
      <c r="O1154" s="47"/>
      <c r="P1154" s="59" t="str">
        <f>IF(OR(O1154="",O1154="REL"),"",3.6*200/O1154)</f>
        <v/>
      </c>
      <c r="Q1154" s="47"/>
      <c r="R1154" s="47"/>
      <c r="S1154" s="59" t="str">
        <f>IF(OR(R1154="",R1154="REL"),"",3.6*200/R1154)</f>
        <v/>
      </c>
    </row>
    <row r="1155" spans="1:19" x14ac:dyDescent="0.3">
      <c r="A1155" s="47" t="s">
        <v>173</v>
      </c>
      <c r="B1155" s="47">
        <v>2019</v>
      </c>
      <c r="C1155" s="49">
        <v>43524</v>
      </c>
      <c r="D1155" s="47" t="s">
        <v>13</v>
      </c>
      <c r="E1155" s="47" t="s">
        <v>200</v>
      </c>
      <c r="F1155" s="47">
        <v>8</v>
      </c>
      <c r="G1155" s="47" t="s">
        <v>26</v>
      </c>
      <c r="H1155" s="47" t="s">
        <v>27</v>
      </c>
      <c r="I1155" s="47">
        <f>(C1155-VLOOKUP(G1155,Riders!$A$2:$C$2000,2,FALSE))/365</f>
        <v>20.769863013698629</v>
      </c>
      <c r="J1155" s="47">
        <v>17</v>
      </c>
      <c r="K1155" s="47">
        <v>2</v>
      </c>
      <c r="L1155" s="47">
        <v>11.565</v>
      </c>
      <c r="M1155" s="59">
        <f>IF(OR(L1155="",L1155="REL"),"",3.6*200/L1155)</f>
        <v>62.256809338521407</v>
      </c>
      <c r="N1155" s="47"/>
      <c r="O1155" s="47"/>
      <c r="P1155" s="59" t="str">
        <f>IF(OR(O1155="",O1155="REL"),"",3.6*200/O1155)</f>
        <v/>
      </c>
      <c r="Q1155" s="47"/>
      <c r="R1155" s="47"/>
      <c r="S1155" s="59" t="str">
        <f>IF(OR(R1155="",R1155="REL"),"",3.6*200/R1155)</f>
        <v/>
      </c>
    </row>
    <row r="1156" spans="1:19" x14ac:dyDescent="0.3">
      <c r="A1156" s="47" t="s">
        <v>173</v>
      </c>
      <c r="B1156" s="47">
        <v>2019</v>
      </c>
      <c r="C1156" s="49">
        <v>43524</v>
      </c>
      <c r="D1156" s="47" t="s">
        <v>13</v>
      </c>
      <c r="E1156" s="47" t="s">
        <v>200</v>
      </c>
      <c r="F1156" s="47">
        <v>9</v>
      </c>
      <c r="G1156" s="47" t="s">
        <v>133</v>
      </c>
      <c r="H1156" s="47" t="s">
        <v>25</v>
      </c>
      <c r="I1156" s="47">
        <f>(C1156-VLOOKUP(G1156,Riders!$A$2:$C$2000,2,FALSE))/365</f>
        <v>26.095890410958905</v>
      </c>
      <c r="J1156" s="47">
        <v>13</v>
      </c>
      <c r="K1156" s="47">
        <v>1</v>
      </c>
      <c r="L1156" s="47">
        <v>11.617000000000001</v>
      </c>
      <c r="M1156" s="59">
        <f>IF(OR(L1156="",L1156="REL"),"",3.6*200/L1156)</f>
        <v>61.97813549109064</v>
      </c>
      <c r="N1156" s="47"/>
      <c r="O1156" s="47"/>
      <c r="P1156" s="59" t="str">
        <f>IF(OR(O1156="",O1156="REL"),"",3.6*200/O1156)</f>
        <v/>
      </c>
      <c r="Q1156" s="47"/>
      <c r="R1156" s="47"/>
      <c r="S1156" s="59" t="str">
        <f>IF(OR(R1156="",R1156="REL"),"",3.6*200/R1156)</f>
        <v/>
      </c>
    </row>
    <row r="1157" spans="1:19" x14ac:dyDescent="0.3">
      <c r="A1157" s="47" t="s">
        <v>173</v>
      </c>
      <c r="B1157" s="47">
        <v>2019</v>
      </c>
      <c r="C1157" s="49">
        <v>43524</v>
      </c>
      <c r="D1157" s="47" t="s">
        <v>13</v>
      </c>
      <c r="E1157" s="47" t="s">
        <v>200</v>
      </c>
      <c r="F1157" s="47">
        <v>9</v>
      </c>
      <c r="G1157" s="47" t="s">
        <v>121</v>
      </c>
      <c r="H1157" s="47" t="s">
        <v>120</v>
      </c>
      <c r="I1157" s="47">
        <f>(C1157-VLOOKUP(G1157,Riders!$A$2:$C$2000,2,FALSE))/365</f>
        <v>22.986301369863014</v>
      </c>
      <c r="J1157" s="47">
        <v>21</v>
      </c>
      <c r="K1157" s="47">
        <v>2</v>
      </c>
      <c r="L1157" s="47">
        <v>11.714</v>
      </c>
      <c r="M1157" s="59">
        <f>IF(OR(L1157="",L1157="REL"),"",3.6*200/L1157)</f>
        <v>61.464913778384833</v>
      </c>
      <c r="N1157" s="47"/>
      <c r="O1157" s="47"/>
      <c r="P1157" s="59" t="str">
        <f>IF(OR(O1157="",O1157="REL"),"",3.6*200/O1157)</f>
        <v/>
      </c>
      <c r="Q1157" s="47"/>
      <c r="R1157" s="47"/>
      <c r="S1157" s="59" t="str">
        <f>IF(OR(R1157="",R1157="REL"),"",3.6*200/R1157)</f>
        <v/>
      </c>
    </row>
    <row r="1158" spans="1:19" x14ac:dyDescent="0.3">
      <c r="A1158" s="47" t="s">
        <v>173</v>
      </c>
      <c r="B1158" s="47">
        <v>2019</v>
      </c>
      <c r="C1158" s="49">
        <v>43524</v>
      </c>
      <c r="D1158" s="47" t="s">
        <v>13</v>
      </c>
      <c r="E1158" s="47" t="s">
        <v>200</v>
      </c>
      <c r="F1158" s="47">
        <v>10</v>
      </c>
      <c r="G1158" s="47" t="s">
        <v>655</v>
      </c>
      <c r="H1158" s="47" t="s">
        <v>120</v>
      </c>
      <c r="I1158" s="47">
        <f>(C1158-VLOOKUP(G1158,Riders!$A$2:$C$2000,2,FALSE))/365</f>
        <v>36.235616438356168</v>
      </c>
      <c r="J1158" s="47">
        <v>14</v>
      </c>
      <c r="K1158" s="47">
        <v>1</v>
      </c>
      <c r="L1158" s="47">
        <v>11.279</v>
      </c>
      <c r="M1158" s="59">
        <f>IF(OR(L1158="",L1158="REL"),"",3.6*200/L1158)</f>
        <v>63.835446404823124</v>
      </c>
      <c r="N1158" s="47"/>
      <c r="O1158" s="47"/>
      <c r="P1158" s="59" t="str">
        <f>IF(OR(O1158="",O1158="REL"),"",3.6*200/O1158)</f>
        <v/>
      </c>
      <c r="Q1158" s="47"/>
      <c r="R1158" s="47"/>
      <c r="S1158" s="59" t="str">
        <f>IF(OR(R1158="",R1158="REL"),"",3.6*200/R1158)</f>
        <v/>
      </c>
    </row>
    <row r="1159" spans="1:19" x14ac:dyDescent="0.3">
      <c r="A1159" s="47" t="s">
        <v>173</v>
      </c>
      <c r="B1159" s="47">
        <v>2019</v>
      </c>
      <c r="C1159" s="49">
        <v>43524</v>
      </c>
      <c r="D1159" s="47" t="s">
        <v>13</v>
      </c>
      <c r="E1159" s="47" t="s">
        <v>200</v>
      </c>
      <c r="F1159" s="47">
        <v>10</v>
      </c>
      <c r="G1159" s="47" t="s">
        <v>154</v>
      </c>
      <c r="H1159" s="47" t="s">
        <v>38</v>
      </c>
      <c r="I1159" s="47">
        <f>(C1159-VLOOKUP(G1159,Riders!$A$2:$C$2000,2,FALSE))/365</f>
        <v>28.241095890410961</v>
      </c>
      <c r="J1159" s="47">
        <v>20</v>
      </c>
      <c r="K1159" s="47">
        <v>2</v>
      </c>
      <c r="L1159" s="47">
        <v>11.334999999999999</v>
      </c>
      <c r="M1159" s="59">
        <f>IF(OR(L1159="",L1159="REL"),"",3.6*200/L1159)</f>
        <v>63.520070577856202</v>
      </c>
      <c r="N1159" s="47"/>
      <c r="O1159" s="47"/>
      <c r="P1159" s="59" t="str">
        <f>IF(OR(O1159="",O1159="REL"),"",3.6*200/O1159)</f>
        <v/>
      </c>
      <c r="Q1159" s="47"/>
      <c r="R1159" s="47"/>
      <c r="S1159" s="59" t="str">
        <f>IF(OR(R1159="",R1159="REL"),"",3.6*200/R1159)</f>
        <v/>
      </c>
    </row>
    <row r="1160" spans="1:19" x14ac:dyDescent="0.3">
      <c r="A1160" s="47" t="s">
        <v>173</v>
      </c>
      <c r="B1160" s="47">
        <v>2019</v>
      </c>
      <c r="C1160" s="49">
        <v>43524</v>
      </c>
      <c r="D1160" s="47" t="s">
        <v>13</v>
      </c>
      <c r="E1160" s="47" t="s">
        <v>200</v>
      </c>
      <c r="F1160" s="47">
        <v>11</v>
      </c>
      <c r="G1160" s="47" t="s">
        <v>43</v>
      </c>
      <c r="H1160" s="47" t="s">
        <v>44</v>
      </c>
      <c r="I1160" s="47">
        <f>(C1160-VLOOKUP(G1160,Riders!$A$2:$C$2000,2,FALSE))/365</f>
        <v>26.276712328767122</v>
      </c>
      <c r="J1160" s="47">
        <v>15</v>
      </c>
      <c r="K1160" s="47">
        <v>1</v>
      </c>
      <c r="L1160" s="47">
        <v>11.641</v>
      </c>
      <c r="M1160" s="59">
        <f>IF(OR(L1160="",L1160="REL"),"",3.6*200/L1160)</f>
        <v>61.850356498582599</v>
      </c>
      <c r="N1160" s="47"/>
      <c r="O1160" s="47"/>
      <c r="P1160" s="59" t="str">
        <f>IF(OR(O1160="",O1160="REL"),"",3.6*200/O1160)</f>
        <v/>
      </c>
      <c r="Q1160" s="47"/>
      <c r="R1160" s="47"/>
      <c r="S1160" s="59" t="str">
        <f>IF(OR(R1160="",R1160="REL"),"",3.6*200/R1160)</f>
        <v/>
      </c>
    </row>
    <row r="1161" spans="1:19" x14ac:dyDescent="0.3">
      <c r="A1161" s="47" t="s">
        <v>173</v>
      </c>
      <c r="B1161" s="47">
        <v>2019</v>
      </c>
      <c r="C1161" s="49">
        <v>43524</v>
      </c>
      <c r="D1161" s="47" t="s">
        <v>13</v>
      </c>
      <c r="E1161" s="47" t="s">
        <v>200</v>
      </c>
      <c r="F1161" s="47">
        <v>11</v>
      </c>
      <c r="G1161" s="47" t="s">
        <v>18</v>
      </c>
      <c r="H1161" s="47" t="s">
        <v>19</v>
      </c>
      <c r="I1161" s="47">
        <f>(C1161-VLOOKUP(G1161,Riders!$A$2:$C$2000,2,FALSE))/365</f>
        <v>20.767123287671232</v>
      </c>
      <c r="J1161" s="47">
        <v>19</v>
      </c>
      <c r="K1161" s="47">
        <v>2</v>
      </c>
      <c r="L1161" s="47">
        <v>11.75</v>
      </c>
      <c r="M1161" s="59">
        <f>IF(OR(L1161="",L1161="REL"),"",3.6*200/L1161)</f>
        <v>61.276595744680854</v>
      </c>
      <c r="N1161" s="47"/>
      <c r="O1161" s="47"/>
      <c r="P1161" s="59" t="str">
        <f>IF(OR(O1161="",O1161="REL"),"",3.6*200/O1161)</f>
        <v/>
      </c>
      <c r="Q1161" s="47"/>
      <c r="R1161" s="47"/>
      <c r="S1161" s="59" t="str">
        <f>IF(OR(R1161="",R1161="REL"),"",3.6*200/R1161)</f>
        <v/>
      </c>
    </row>
    <row r="1162" spans="1:19" x14ac:dyDescent="0.3">
      <c r="A1162" s="47" t="s">
        <v>173</v>
      </c>
      <c r="B1162" s="47">
        <v>2019</v>
      </c>
      <c r="C1162" s="49">
        <v>43524</v>
      </c>
      <c r="D1162" s="47" t="s">
        <v>13</v>
      </c>
      <c r="E1162" s="47" t="s">
        <v>200</v>
      </c>
      <c r="F1162" s="47">
        <v>12</v>
      </c>
      <c r="G1162" s="47" t="s">
        <v>82</v>
      </c>
      <c r="H1162" s="47" t="s">
        <v>67</v>
      </c>
      <c r="I1162" s="47">
        <f>(C1162-VLOOKUP(G1162,Riders!$A$2:$C$2000,2,FALSE))/365</f>
        <v>26.4986301369863</v>
      </c>
      <c r="J1162" s="47">
        <v>16</v>
      </c>
      <c r="K1162" s="47">
        <v>1</v>
      </c>
      <c r="L1162" s="47">
        <v>11.491</v>
      </c>
      <c r="M1162" s="59">
        <f>IF(OR(L1162="",L1162="REL"),"",3.6*200/L1162)</f>
        <v>62.657732138195108</v>
      </c>
      <c r="N1162" s="47"/>
      <c r="O1162" s="47"/>
      <c r="P1162" s="59" t="str">
        <f>IF(OR(O1162="",O1162="REL"),"",3.6*200/O1162)</f>
        <v/>
      </c>
      <c r="Q1162" s="47"/>
      <c r="R1162" s="47"/>
      <c r="S1162" s="59" t="str">
        <f>IF(OR(R1162="",R1162="REL"),"",3.6*200/R1162)</f>
        <v/>
      </c>
    </row>
    <row r="1163" spans="1:19" x14ac:dyDescent="0.3">
      <c r="A1163" s="47" t="s">
        <v>173</v>
      </c>
      <c r="B1163" s="47">
        <v>2019</v>
      </c>
      <c r="C1163" s="49">
        <v>43524</v>
      </c>
      <c r="D1163" s="47" t="s">
        <v>13</v>
      </c>
      <c r="E1163" s="47" t="s">
        <v>200</v>
      </c>
      <c r="F1163" s="47">
        <v>12</v>
      </c>
      <c r="G1163" s="47" t="s">
        <v>129</v>
      </c>
      <c r="H1163" s="47" t="s">
        <v>65</v>
      </c>
      <c r="I1163" s="47">
        <f>(C1163-VLOOKUP(G1163,Riders!$A$2:$C$2000,2,FALSE))/365</f>
        <v>28.627397260273973</v>
      </c>
      <c r="J1163" s="47">
        <v>18</v>
      </c>
      <c r="K1163" s="47">
        <v>2</v>
      </c>
      <c r="L1163" s="47">
        <v>11.510999999999999</v>
      </c>
      <c r="M1163" s="59">
        <f>IF(OR(L1163="",L1163="REL"),"",3.6*200/L1163)</f>
        <v>62.548866301798284</v>
      </c>
      <c r="N1163" s="47"/>
      <c r="O1163" s="47"/>
      <c r="P1163" s="59" t="str">
        <f>IF(OR(O1163="",O1163="REL"),"",3.6*200/O1163)</f>
        <v/>
      </c>
      <c r="Q1163" s="47"/>
      <c r="R1163" s="47"/>
      <c r="S1163" s="59" t="str">
        <f>IF(OR(R1163="",R1163="REL"),"",3.6*200/R1163)</f>
        <v/>
      </c>
    </row>
    <row r="1164" spans="1:19" x14ac:dyDescent="0.3">
      <c r="A1164" s="47" t="s">
        <v>173</v>
      </c>
      <c r="B1164" s="47">
        <v>2019</v>
      </c>
      <c r="C1164" s="49">
        <v>43524</v>
      </c>
      <c r="D1164" s="47" t="s">
        <v>13</v>
      </c>
      <c r="E1164" s="47" t="s">
        <v>201</v>
      </c>
      <c r="F1164" s="47">
        <v>1</v>
      </c>
      <c r="G1164" s="47" t="s">
        <v>132</v>
      </c>
      <c r="H1164" s="47" t="s">
        <v>36</v>
      </c>
      <c r="I1164" s="47">
        <f>(C1164-VLOOKUP(G1164,Riders!$A$2:$C$2000,2,FALSE))/365</f>
        <v>28.271232876712329</v>
      </c>
      <c r="J1164" s="47">
        <v>2</v>
      </c>
      <c r="K1164" s="47">
        <v>1</v>
      </c>
      <c r="L1164" s="47">
        <v>11.397</v>
      </c>
      <c r="M1164" s="59">
        <f>IF(OR(L1164="",L1164="REL"),"",3.6*200/L1164)</f>
        <v>63.174519610423793</v>
      </c>
      <c r="N1164" s="47"/>
      <c r="O1164" s="47"/>
      <c r="P1164" s="59" t="str">
        <f>IF(OR(O1164="",O1164="REL"),"",3.6*200/O1164)</f>
        <v/>
      </c>
      <c r="Q1164" s="47"/>
      <c r="R1164" s="47"/>
      <c r="S1164" s="59" t="str">
        <f>IF(OR(R1164="",R1164="REL"),"",3.6*200/R1164)</f>
        <v/>
      </c>
    </row>
    <row r="1165" spans="1:19" x14ac:dyDescent="0.3">
      <c r="A1165" s="47" t="s">
        <v>173</v>
      </c>
      <c r="B1165" s="47">
        <v>2019</v>
      </c>
      <c r="C1165" s="49">
        <v>43524</v>
      </c>
      <c r="D1165" s="47" t="s">
        <v>13</v>
      </c>
      <c r="E1165" s="47" t="s">
        <v>201</v>
      </c>
      <c r="F1165" s="47">
        <v>1</v>
      </c>
      <c r="G1165" s="47" t="s">
        <v>82</v>
      </c>
      <c r="H1165" s="47" t="s">
        <v>67</v>
      </c>
      <c r="I1165" s="47">
        <f>(C1165-VLOOKUP(G1165,Riders!$A$2:$C$2000,2,FALSE))/365</f>
        <v>26.4986301369863</v>
      </c>
      <c r="J1165" s="47">
        <v>16</v>
      </c>
      <c r="K1165" s="47">
        <v>2</v>
      </c>
      <c r="L1165" s="47">
        <v>11.576000000000001</v>
      </c>
      <c r="M1165" s="59">
        <f>IF(OR(L1165="",L1165="REL"),"",3.6*200/L1165)</f>
        <v>62.197650310988251</v>
      </c>
      <c r="N1165" s="47"/>
      <c r="O1165" s="47"/>
      <c r="P1165" s="59" t="str">
        <f>IF(OR(O1165="",O1165="REL"),"",3.6*200/O1165)</f>
        <v/>
      </c>
      <c r="Q1165" s="47"/>
      <c r="R1165" s="47"/>
      <c r="S1165" s="59" t="str">
        <f>IF(OR(R1165="",R1165="REL"),"",3.6*200/R1165)</f>
        <v/>
      </c>
    </row>
    <row r="1166" spans="1:19" x14ac:dyDescent="0.3">
      <c r="A1166" s="47" t="s">
        <v>173</v>
      </c>
      <c r="B1166" s="47">
        <v>2019</v>
      </c>
      <c r="C1166" s="49">
        <v>43524</v>
      </c>
      <c r="D1166" s="47" t="s">
        <v>13</v>
      </c>
      <c r="E1166" s="47" t="s">
        <v>201</v>
      </c>
      <c r="F1166" s="47">
        <v>2</v>
      </c>
      <c r="G1166" s="47" t="s">
        <v>79</v>
      </c>
      <c r="H1166" s="47" t="s">
        <v>65</v>
      </c>
      <c r="I1166" s="47">
        <f>(C1166-VLOOKUP(G1166,Riders!$A$2:$C$2000,2,FALSE))/365</f>
        <v>31.82191780821918</v>
      </c>
      <c r="J1166" s="47">
        <v>1</v>
      </c>
      <c r="K1166" s="47">
        <v>1</v>
      </c>
      <c r="L1166" s="47">
        <v>11.297000000000001</v>
      </c>
      <c r="M1166" s="59">
        <f>IF(OR(L1166="",L1166="REL"),"",3.6*200/L1166)</f>
        <v>63.733734619810569</v>
      </c>
      <c r="N1166" s="47"/>
      <c r="O1166" s="47"/>
      <c r="P1166" s="59" t="str">
        <f>IF(OR(O1166="",O1166="REL"),"",3.6*200/O1166)</f>
        <v/>
      </c>
      <c r="Q1166" s="47"/>
      <c r="R1166" s="47"/>
      <c r="S1166" s="59" t="str">
        <f>IF(OR(R1166="",R1166="REL"),"",3.6*200/R1166)</f>
        <v/>
      </c>
    </row>
    <row r="1167" spans="1:19" x14ac:dyDescent="0.3">
      <c r="A1167" s="47" t="s">
        <v>173</v>
      </c>
      <c r="B1167" s="47">
        <v>2019</v>
      </c>
      <c r="C1167" s="49">
        <v>43524</v>
      </c>
      <c r="D1167" s="47" t="s">
        <v>13</v>
      </c>
      <c r="E1167" s="47" t="s">
        <v>201</v>
      </c>
      <c r="F1167" s="47">
        <v>2</v>
      </c>
      <c r="G1167" s="47" t="s">
        <v>43</v>
      </c>
      <c r="H1167" s="47" t="s">
        <v>44</v>
      </c>
      <c r="I1167" s="47">
        <f>(C1167-VLOOKUP(G1167,Riders!$A$2:$C$2000,2,FALSE))/365</f>
        <v>26.276712328767122</v>
      </c>
      <c r="J1167" s="47">
        <v>15</v>
      </c>
      <c r="K1167" s="47">
        <v>2</v>
      </c>
      <c r="L1167" s="47">
        <v>11.518000000000001</v>
      </c>
      <c r="M1167" s="59">
        <f>IF(OR(L1167="",L1167="REL"),"",3.6*200/L1167)</f>
        <v>62.510852578572667</v>
      </c>
      <c r="N1167" s="47"/>
      <c r="O1167" s="47"/>
      <c r="P1167" s="59" t="str">
        <f>IF(OR(O1167="",O1167="REL"),"",3.6*200/O1167)</f>
        <v/>
      </c>
      <c r="Q1167" s="47"/>
      <c r="R1167" s="47"/>
      <c r="S1167" s="59" t="str">
        <f>IF(OR(R1167="",R1167="REL"),"",3.6*200/R1167)</f>
        <v/>
      </c>
    </row>
    <row r="1168" spans="1:19" x14ac:dyDescent="0.3">
      <c r="A1168" s="47" t="s">
        <v>173</v>
      </c>
      <c r="B1168" s="47">
        <v>2019</v>
      </c>
      <c r="C1168" s="49">
        <v>43524</v>
      </c>
      <c r="D1168" s="47" t="s">
        <v>13</v>
      </c>
      <c r="E1168" s="47" t="s">
        <v>201</v>
      </c>
      <c r="F1168" s="47">
        <v>3</v>
      </c>
      <c r="G1168" s="47" t="s">
        <v>16</v>
      </c>
      <c r="H1168" s="47" t="s">
        <v>17</v>
      </c>
      <c r="I1168" s="47">
        <f>(C1168-VLOOKUP(G1168,Riders!$A$2:$C$2000,2,FALSE))/365</f>
        <v>19.854794520547944</v>
      </c>
      <c r="J1168" s="47">
        <v>3</v>
      </c>
      <c r="K1168" s="47">
        <v>1</v>
      </c>
      <c r="L1168" s="47">
        <v>11.7</v>
      </c>
      <c r="M1168" s="59">
        <f>IF(OR(L1168="",L1168="REL"),"",3.6*200/L1168)</f>
        <v>61.53846153846154</v>
      </c>
      <c r="N1168" s="47"/>
      <c r="O1168" s="47"/>
      <c r="P1168" s="59" t="str">
        <f>IF(OR(O1168="",O1168="REL"),"",3.6*200/O1168)</f>
        <v/>
      </c>
      <c r="Q1168" s="47"/>
      <c r="R1168" s="47"/>
      <c r="S1168" s="59" t="str">
        <f>IF(OR(R1168="",R1168="REL"),"",3.6*200/R1168)</f>
        <v/>
      </c>
    </row>
    <row r="1169" spans="1:19" x14ac:dyDescent="0.3">
      <c r="A1169" s="47" t="s">
        <v>173</v>
      </c>
      <c r="B1169" s="47">
        <v>2019</v>
      </c>
      <c r="C1169" s="49">
        <v>43524</v>
      </c>
      <c r="D1169" s="47" t="s">
        <v>13</v>
      </c>
      <c r="E1169" s="47" t="s">
        <v>201</v>
      </c>
      <c r="F1169" s="47">
        <v>3</v>
      </c>
      <c r="G1169" s="47" t="s">
        <v>655</v>
      </c>
      <c r="H1169" s="47" t="s">
        <v>120</v>
      </c>
      <c r="I1169" s="47">
        <f>(C1169-VLOOKUP(G1169,Riders!$A$2:$C$2000,2,FALSE))/365</f>
        <v>36.235616438356168</v>
      </c>
      <c r="J1169" s="47">
        <v>14</v>
      </c>
      <c r="K1169" s="47">
        <v>2</v>
      </c>
      <c r="L1169" s="47">
        <v>11.926</v>
      </c>
      <c r="M1169" s="59">
        <f>IF(OR(L1169="",L1169="REL"),"",3.6*200/L1169)</f>
        <v>60.372295824249541</v>
      </c>
      <c r="N1169" s="47"/>
      <c r="O1169" s="47"/>
      <c r="P1169" s="59" t="str">
        <f>IF(OR(O1169="",O1169="REL"),"",3.6*200/O1169)</f>
        <v/>
      </c>
      <c r="Q1169" s="47"/>
      <c r="R1169" s="47"/>
      <c r="S1169" s="59" t="str">
        <f>IF(OR(R1169="",R1169="REL"),"",3.6*200/R1169)</f>
        <v/>
      </c>
    </row>
    <row r="1170" spans="1:19" x14ac:dyDescent="0.3">
      <c r="A1170" s="47" t="s">
        <v>173</v>
      </c>
      <c r="B1170" s="47">
        <v>2019</v>
      </c>
      <c r="C1170" s="49">
        <v>43524</v>
      </c>
      <c r="D1170" s="47" t="s">
        <v>13</v>
      </c>
      <c r="E1170" s="47" t="s">
        <v>201</v>
      </c>
      <c r="F1170" s="47">
        <v>4</v>
      </c>
      <c r="G1170" s="47" t="s">
        <v>14</v>
      </c>
      <c r="H1170" s="47" t="s">
        <v>15</v>
      </c>
      <c r="I1170" s="47">
        <f>(C1170-VLOOKUP(G1170,Riders!$A$2:$C$2000,2,FALSE))/365</f>
        <v>19.156164383561645</v>
      </c>
      <c r="J1170" s="47">
        <v>4</v>
      </c>
      <c r="K1170" s="47">
        <v>1</v>
      </c>
      <c r="L1170" s="47">
        <v>11.311</v>
      </c>
      <c r="M1170" s="59">
        <f>IF(OR(L1170="",L1170="REL"),"",3.6*200/L1170)</f>
        <v>63.654849261780569</v>
      </c>
      <c r="N1170" s="47"/>
      <c r="O1170" s="47"/>
      <c r="P1170" s="59" t="str">
        <f>IF(OR(O1170="",O1170="REL"),"",3.6*200/O1170)</f>
        <v/>
      </c>
      <c r="Q1170" s="47"/>
      <c r="R1170" s="47"/>
      <c r="S1170" s="59" t="str">
        <f>IF(OR(R1170="",R1170="REL"),"",3.6*200/R1170)</f>
        <v/>
      </c>
    </row>
    <row r="1171" spans="1:19" x14ac:dyDescent="0.3">
      <c r="A1171" s="47" t="s">
        <v>173</v>
      </c>
      <c r="B1171" s="47">
        <v>2019</v>
      </c>
      <c r="C1171" s="49">
        <v>43524</v>
      </c>
      <c r="D1171" s="47" t="s">
        <v>13</v>
      </c>
      <c r="E1171" s="47" t="s">
        <v>201</v>
      </c>
      <c r="F1171" s="47">
        <v>4</v>
      </c>
      <c r="G1171" s="47" t="s">
        <v>133</v>
      </c>
      <c r="H1171" s="47" t="s">
        <v>25</v>
      </c>
      <c r="I1171" s="47">
        <f>(C1171-VLOOKUP(G1171,Riders!$A$2:$C$2000,2,FALSE))/365</f>
        <v>26.095890410958905</v>
      </c>
      <c r="J1171" s="47">
        <v>13</v>
      </c>
      <c r="K1171" s="47">
        <v>2</v>
      </c>
      <c r="L1171" s="47">
        <v>11.443999999999999</v>
      </c>
      <c r="M1171" s="59">
        <f>IF(OR(L1171="",L1171="REL"),"",3.6*200/L1171)</f>
        <v>62.915064662705355</v>
      </c>
      <c r="N1171" s="47"/>
      <c r="O1171" s="47"/>
      <c r="P1171" s="59" t="str">
        <f>IF(OR(O1171="",O1171="REL"),"",3.6*200/O1171)</f>
        <v/>
      </c>
      <c r="Q1171" s="47"/>
      <c r="R1171" s="47"/>
      <c r="S1171" s="59" t="str">
        <f>IF(OR(R1171="",R1171="REL"),"",3.6*200/R1171)</f>
        <v/>
      </c>
    </row>
    <row r="1172" spans="1:19" x14ac:dyDescent="0.3">
      <c r="A1172" s="47" t="s">
        <v>173</v>
      </c>
      <c r="B1172" s="47">
        <v>2019</v>
      </c>
      <c r="C1172" s="49">
        <v>43524</v>
      </c>
      <c r="D1172" s="47" t="s">
        <v>13</v>
      </c>
      <c r="E1172" s="47" t="s">
        <v>201</v>
      </c>
      <c r="F1172" s="47">
        <v>5</v>
      </c>
      <c r="G1172" s="47" t="s">
        <v>139</v>
      </c>
      <c r="H1172" s="47" t="s">
        <v>61</v>
      </c>
      <c r="I1172" s="47">
        <f>(C1172-VLOOKUP(G1172,Riders!$A$2:$C$2000,2,FALSE))/365</f>
        <v>26.720547945205478</v>
      </c>
      <c r="J1172" s="47">
        <v>8</v>
      </c>
      <c r="K1172" s="47">
        <v>1</v>
      </c>
      <c r="L1172" s="47">
        <v>11.551</v>
      </c>
      <c r="M1172" s="59">
        <f>IF(OR(L1172="",L1172="REL"),"",3.6*200/L1172)</f>
        <v>62.332265604709548</v>
      </c>
      <c r="N1172" s="47"/>
      <c r="O1172" s="47"/>
      <c r="P1172" s="59" t="str">
        <f>IF(OR(O1172="",O1172="REL"),"",3.6*200/O1172)</f>
        <v/>
      </c>
      <c r="Q1172" s="47"/>
      <c r="R1172" s="47"/>
      <c r="S1172" s="59" t="str">
        <f>IF(OR(R1172="",R1172="REL"),"",3.6*200/R1172)</f>
        <v/>
      </c>
    </row>
    <row r="1173" spans="1:19" x14ac:dyDescent="0.3">
      <c r="A1173" s="47" t="s">
        <v>173</v>
      </c>
      <c r="B1173" s="47">
        <v>2019</v>
      </c>
      <c r="C1173" s="49">
        <v>43524</v>
      </c>
      <c r="D1173" s="47" t="s">
        <v>13</v>
      </c>
      <c r="E1173" s="47" t="s">
        <v>201</v>
      </c>
      <c r="F1173" s="47">
        <v>5</v>
      </c>
      <c r="G1173" s="47" t="s">
        <v>111</v>
      </c>
      <c r="H1173" s="47" t="s">
        <v>118</v>
      </c>
      <c r="I1173" s="47">
        <f>(C1173-VLOOKUP(G1173,Riders!$A$2:$C$2000,2,FALSE))/365</f>
        <v>24.358904109589041</v>
      </c>
      <c r="J1173" s="47">
        <v>9</v>
      </c>
      <c r="K1173" s="47">
        <v>2</v>
      </c>
      <c r="L1173" s="47" t="s">
        <v>207</v>
      </c>
      <c r="M1173" s="59" t="str">
        <f>IF(OR(L1173="",L1173="REL"),"",3.6*200/L1173)</f>
        <v/>
      </c>
      <c r="N1173" s="47"/>
      <c r="O1173" s="47"/>
      <c r="P1173" s="59" t="str">
        <f>IF(OR(O1173="",O1173="REL"),"",3.6*200/O1173)</f>
        <v/>
      </c>
      <c r="Q1173" s="47"/>
      <c r="R1173" s="47"/>
      <c r="S1173" s="59" t="str">
        <f>IF(OR(R1173="",R1173="REL"),"",3.6*200/R1173)</f>
        <v/>
      </c>
    </row>
    <row r="1174" spans="1:19" x14ac:dyDescent="0.3">
      <c r="A1174" s="47" t="s">
        <v>173</v>
      </c>
      <c r="B1174" s="47">
        <v>2019</v>
      </c>
      <c r="C1174" s="49">
        <v>43524</v>
      </c>
      <c r="D1174" s="47" t="s">
        <v>13</v>
      </c>
      <c r="E1174" s="47" t="s">
        <v>201</v>
      </c>
      <c r="F1174" s="47">
        <v>6</v>
      </c>
      <c r="G1174" s="47" t="s">
        <v>73</v>
      </c>
      <c r="H1174" s="47" t="s">
        <v>19</v>
      </c>
      <c r="I1174" s="47">
        <f>(C1174-VLOOKUP(G1174,Riders!$A$2:$C$2000,2,FALSE))/365</f>
        <v>31.575342465753426</v>
      </c>
      <c r="J1174" s="47">
        <v>7</v>
      </c>
      <c r="K1174" s="47">
        <v>1</v>
      </c>
      <c r="L1174" s="47">
        <v>11.372</v>
      </c>
      <c r="M1174" s="59">
        <f>IF(OR(L1174="",L1174="REL"),"",3.6*200/L1174)</f>
        <v>63.313401336616252</v>
      </c>
      <c r="N1174" s="47"/>
      <c r="O1174" s="47"/>
      <c r="P1174" s="59" t="str">
        <f>IF(OR(O1174="",O1174="REL"),"",3.6*200/O1174)</f>
        <v/>
      </c>
      <c r="Q1174" s="47"/>
      <c r="R1174" s="47"/>
      <c r="S1174" s="59" t="str">
        <f>IF(OR(R1174="",R1174="REL"),"",3.6*200/R1174)</f>
        <v/>
      </c>
    </row>
    <row r="1175" spans="1:19" x14ac:dyDescent="0.3">
      <c r="A1175" s="47" t="s">
        <v>173</v>
      </c>
      <c r="B1175" s="47">
        <v>2019</v>
      </c>
      <c r="C1175" s="49">
        <v>43524</v>
      </c>
      <c r="D1175" s="47" t="s">
        <v>13</v>
      </c>
      <c r="E1175" s="47" t="s">
        <v>201</v>
      </c>
      <c r="F1175" s="47">
        <v>6</v>
      </c>
      <c r="G1175" s="47" t="s">
        <v>136</v>
      </c>
      <c r="H1175" s="47" t="s">
        <v>36</v>
      </c>
      <c r="I1175" s="47">
        <f>(C1175-VLOOKUP(G1175,Riders!$A$2:$C$2000,2,FALSE))/365</f>
        <v>31.12876712328767</v>
      </c>
      <c r="J1175" s="47">
        <v>10</v>
      </c>
      <c r="K1175" s="47">
        <v>2</v>
      </c>
      <c r="L1175" s="47">
        <v>11.420999999999999</v>
      </c>
      <c r="M1175" s="59">
        <f>IF(OR(L1175="",L1175="REL"),"",3.6*200/L1175)</f>
        <v>63.04176516942475</v>
      </c>
      <c r="N1175" s="47"/>
      <c r="O1175" s="47"/>
      <c r="P1175" s="59" t="str">
        <f>IF(OR(O1175="",O1175="REL"),"",3.6*200/O1175)</f>
        <v/>
      </c>
      <c r="Q1175" s="47"/>
      <c r="R1175" s="47"/>
      <c r="S1175" s="59" t="str">
        <f>IF(OR(R1175="",R1175="REL"),"",3.6*200/R1175)</f>
        <v/>
      </c>
    </row>
    <row r="1176" spans="1:19" x14ac:dyDescent="0.3">
      <c r="A1176" s="47" t="s">
        <v>173</v>
      </c>
      <c r="B1176" s="47">
        <v>2019</v>
      </c>
      <c r="C1176" s="49">
        <v>43524</v>
      </c>
      <c r="D1176" s="47" t="s">
        <v>13</v>
      </c>
      <c r="E1176" s="47" t="s">
        <v>201</v>
      </c>
      <c r="F1176" s="47">
        <v>7</v>
      </c>
      <c r="G1176" s="47" t="s">
        <v>109</v>
      </c>
      <c r="H1176" s="47" t="s">
        <v>118</v>
      </c>
      <c r="I1176" s="47">
        <f>(C1176-VLOOKUP(G1176,Riders!$A$2:$C$2000,2,FALSE))/365</f>
        <v>26.079452054794519</v>
      </c>
      <c r="J1176" s="47">
        <v>6</v>
      </c>
      <c r="K1176" s="47">
        <v>1</v>
      </c>
      <c r="L1176" s="47">
        <v>11.387</v>
      </c>
      <c r="M1176" s="59">
        <f>IF(OR(L1176="",L1176="REL"),"",3.6*200/L1176)</f>
        <v>63.229999121805562</v>
      </c>
      <c r="N1176" s="47"/>
      <c r="O1176" s="47"/>
      <c r="P1176" s="59" t="str">
        <f>IF(OR(O1176="",O1176="REL"),"",3.6*200/O1176)</f>
        <v/>
      </c>
      <c r="Q1176" s="47"/>
      <c r="R1176" s="47"/>
      <c r="S1176" s="59" t="str">
        <f>IF(OR(R1176="",R1176="REL"),"",3.6*200/R1176)</f>
        <v/>
      </c>
    </row>
    <row r="1177" spans="1:19" x14ac:dyDescent="0.3">
      <c r="A1177" s="47" t="s">
        <v>173</v>
      </c>
      <c r="B1177" s="47">
        <v>2019</v>
      </c>
      <c r="C1177" s="49">
        <v>43524</v>
      </c>
      <c r="D1177" s="47" t="s">
        <v>13</v>
      </c>
      <c r="E1177" s="47" t="s">
        <v>201</v>
      </c>
      <c r="F1177" s="47">
        <v>7</v>
      </c>
      <c r="G1177" s="47" t="s">
        <v>23</v>
      </c>
      <c r="H1177" s="47" t="s">
        <v>15</v>
      </c>
      <c r="I1177" s="47">
        <f>(C1177-VLOOKUP(G1177,Riders!$A$2:$C$2000,2,FALSE))/365</f>
        <v>21.463013698630139</v>
      </c>
      <c r="J1177" s="47">
        <v>11</v>
      </c>
      <c r="K1177" s="47">
        <v>2</v>
      </c>
      <c r="L1177" s="47">
        <v>11.4</v>
      </c>
      <c r="M1177" s="59">
        <f>IF(OR(L1177="",L1177="REL"),"",3.6*200/L1177)</f>
        <v>63.157894736842103</v>
      </c>
      <c r="N1177" s="47"/>
      <c r="O1177" s="47"/>
      <c r="P1177" s="59" t="str">
        <f>IF(OR(O1177="",O1177="REL"),"",3.6*200/O1177)</f>
        <v/>
      </c>
      <c r="Q1177" s="47"/>
      <c r="R1177" s="47"/>
      <c r="S1177" s="59" t="str">
        <f>IF(OR(R1177="",R1177="REL"),"",3.6*200/R1177)</f>
        <v/>
      </c>
    </row>
    <row r="1178" spans="1:19" x14ac:dyDescent="0.3">
      <c r="A1178" s="47" t="s">
        <v>173</v>
      </c>
      <c r="B1178" s="47">
        <v>2019</v>
      </c>
      <c r="C1178" s="49">
        <v>43524</v>
      </c>
      <c r="D1178" s="47" t="s">
        <v>13</v>
      </c>
      <c r="E1178" s="47" t="s">
        <v>201</v>
      </c>
      <c r="F1178" s="47">
        <v>8</v>
      </c>
      <c r="G1178" s="47" t="s">
        <v>30</v>
      </c>
      <c r="H1178" s="47" t="s">
        <v>31</v>
      </c>
      <c r="I1178" s="47">
        <f>(C1178-VLOOKUP(G1178,Riders!$A$2:$C$2000,2,FALSE))/365</f>
        <v>22.86849315068493</v>
      </c>
      <c r="J1178" s="47">
        <v>5</v>
      </c>
      <c r="K1178" s="47">
        <v>1</v>
      </c>
      <c r="L1178" s="47">
        <v>11.225</v>
      </c>
      <c r="M1178" s="59">
        <f>IF(OR(L1178="",L1178="REL"),"",3.6*200/L1178)</f>
        <v>64.142538975501111</v>
      </c>
      <c r="N1178" s="47"/>
      <c r="O1178" s="47"/>
      <c r="P1178" s="59" t="str">
        <f>IF(OR(O1178="",O1178="REL"),"",3.6*200/O1178)</f>
        <v/>
      </c>
      <c r="Q1178" s="47"/>
      <c r="R1178" s="47"/>
      <c r="S1178" s="59" t="str">
        <f>IF(OR(R1178="",R1178="REL"),"",3.6*200/R1178)</f>
        <v/>
      </c>
    </row>
    <row r="1179" spans="1:19" x14ac:dyDescent="0.3">
      <c r="A1179" s="47" t="s">
        <v>173</v>
      </c>
      <c r="B1179" s="47">
        <v>2019</v>
      </c>
      <c r="C1179" s="49">
        <v>43524</v>
      </c>
      <c r="D1179" s="47" t="s">
        <v>13</v>
      </c>
      <c r="E1179" s="47" t="s">
        <v>201</v>
      </c>
      <c r="F1179" s="47">
        <v>8</v>
      </c>
      <c r="G1179" s="47" t="s">
        <v>135</v>
      </c>
      <c r="H1179" s="47" t="s">
        <v>29</v>
      </c>
      <c r="I1179" s="47">
        <f>(C1179-VLOOKUP(G1179,Riders!$A$2:$C$2000,2,FALSE))/365</f>
        <v>29.306849315068494</v>
      </c>
      <c r="J1179" s="47">
        <v>12</v>
      </c>
      <c r="K1179" s="47">
        <v>2</v>
      </c>
      <c r="L1179" s="47">
        <v>11.305</v>
      </c>
      <c r="M1179" s="59">
        <f>IF(OR(L1179="",L1179="REL"),"",3.6*200/L1179)</f>
        <v>63.688633348076074</v>
      </c>
      <c r="N1179" s="47"/>
      <c r="O1179" s="47"/>
      <c r="P1179" s="59" t="str">
        <f>IF(OR(O1179="",O1179="REL"),"",3.6*200/O1179)</f>
        <v/>
      </c>
      <c r="Q1179" s="47"/>
      <c r="R1179" s="47"/>
      <c r="S1179" s="59" t="str">
        <f>IF(OR(R1179="",R1179="REL"),"",3.6*200/R1179)</f>
        <v/>
      </c>
    </row>
    <row r="1180" spans="1:19" x14ac:dyDescent="0.3">
      <c r="A1180" s="47" t="s">
        <v>173</v>
      </c>
      <c r="B1180" s="47">
        <v>2019</v>
      </c>
      <c r="C1180" s="49">
        <v>43524</v>
      </c>
      <c r="D1180" s="47" t="s">
        <v>13</v>
      </c>
      <c r="E1180" s="47" t="s">
        <v>202</v>
      </c>
      <c r="F1180" s="47">
        <v>1</v>
      </c>
      <c r="G1180" s="47" t="s">
        <v>132</v>
      </c>
      <c r="H1180" s="47" t="s">
        <v>36</v>
      </c>
      <c r="I1180" s="47">
        <f>(C1180-VLOOKUP(G1180,Riders!$A$2:$C$2000,2,FALSE))/365</f>
        <v>28.271232876712329</v>
      </c>
      <c r="J1180" s="47">
        <v>2</v>
      </c>
      <c r="K1180" s="47">
        <v>1</v>
      </c>
      <c r="L1180" s="47">
        <v>10.895</v>
      </c>
      <c r="M1180" s="59">
        <f>IF(OR(L1180="",L1180="REL"),"",3.6*200/L1180)</f>
        <v>66.085360256998626</v>
      </c>
      <c r="N1180" s="47">
        <v>1</v>
      </c>
      <c r="O1180" s="47">
        <v>11.355</v>
      </c>
      <c r="P1180" s="59">
        <f>IF(OR(O1180="",O1180="REL"),"",3.6*200/O1180)</f>
        <v>63.408190224570674</v>
      </c>
      <c r="Q1180" s="47"/>
      <c r="R1180" s="47"/>
      <c r="S1180" s="59" t="str">
        <f>IF(OR(R1180="",R1180="REL"),"",3.6*200/R1180)</f>
        <v/>
      </c>
    </row>
    <row r="1181" spans="1:19" x14ac:dyDescent="0.3">
      <c r="A1181" s="47" t="s">
        <v>173</v>
      </c>
      <c r="B1181" s="47">
        <v>2019</v>
      </c>
      <c r="C1181" s="49">
        <v>43524</v>
      </c>
      <c r="D1181" s="47" t="s">
        <v>13</v>
      </c>
      <c r="E1181" s="47" t="s">
        <v>202</v>
      </c>
      <c r="F1181" s="47">
        <v>1</v>
      </c>
      <c r="G1181" s="47" t="s">
        <v>30</v>
      </c>
      <c r="H1181" s="47" t="s">
        <v>31</v>
      </c>
      <c r="I1181" s="47">
        <f>(C1181-VLOOKUP(G1181,Riders!$A$2:$C$2000,2,FALSE))/365</f>
        <v>22.86849315068493</v>
      </c>
      <c r="J1181" s="47">
        <v>5</v>
      </c>
      <c r="K1181" s="47">
        <v>2</v>
      </c>
      <c r="L1181" s="47">
        <v>10.977</v>
      </c>
      <c r="M1181" s="59">
        <f>IF(OR(L1181="",L1181="REL"),"",3.6*200/L1181)</f>
        <v>65.591691719048924</v>
      </c>
      <c r="N1181" s="47">
        <v>2</v>
      </c>
      <c r="O1181" s="47">
        <v>11.395</v>
      </c>
      <c r="P1181" s="59">
        <f>IF(OR(O1181="",O1181="REL"),"",3.6*200/O1181)</f>
        <v>63.18560772268539</v>
      </c>
      <c r="Q1181" s="47"/>
      <c r="R1181" s="47"/>
      <c r="S1181" s="59" t="str">
        <f>IF(OR(R1181="",R1181="REL"),"",3.6*200/R1181)</f>
        <v/>
      </c>
    </row>
    <row r="1182" spans="1:19" x14ac:dyDescent="0.3">
      <c r="A1182" s="47" t="s">
        <v>173</v>
      </c>
      <c r="B1182" s="47">
        <v>2019</v>
      </c>
      <c r="C1182" s="49">
        <v>43524</v>
      </c>
      <c r="D1182" s="47" t="s">
        <v>13</v>
      </c>
      <c r="E1182" s="47" t="s">
        <v>202</v>
      </c>
      <c r="F1182" s="47">
        <v>2</v>
      </c>
      <c r="G1182" s="47" t="s">
        <v>79</v>
      </c>
      <c r="H1182" s="47" t="s">
        <v>65</v>
      </c>
      <c r="I1182" s="47">
        <f>(C1182-VLOOKUP(G1182,Riders!$A$2:$C$2000,2,FALSE))/365</f>
        <v>31.82191780821918</v>
      </c>
      <c r="J1182" s="47">
        <v>1</v>
      </c>
      <c r="K1182" s="47">
        <v>1</v>
      </c>
      <c r="L1182" s="47">
        <v>11.282999999999999</v>
      </c>
      <c r="M1182" s="59">
        <f>IF(OR(L1182="",L1182="REL"),"",3.6*200/L1182)</f>
        <v>63.81281574049455</v>
      </c>
      <c r="N1182" s="47">
        <v>1</v>
      </c>
      <c r="O1182" s="47">
        <v>11.237</v>
      </c>
      <c r="P1182" s="59">
        <f>IF(OR(O1182="",O1182="REL"),"",3.6*200/O1182)</f>
        <v>64.074041114176381</v>
      </c>
      <c r="Q1182" s="47"/>
      <c r="R1182" s="47"/>
      <c r="S1182" s="59" t="str">
        <f>IF(OR(R1182="",R1182="REL"),"",3.6*200/R1182)</f>
        <v/>
      </c>
    </row>
    <row r="1183" spans="1:19" x14ac:dyDescent="0.3">
      <c r="A1183" s="47" t="s">
        <v>173</v>
      </c>
      <c r="B1183" s="47">
        <v>2019</v>
      </c>
      <c r="C1183" s="49">
        <v>43524</v>
      </c>
      <c r="D1183" s="47" t="s">
        <v>13</v>
      </c>
      <c r="E1183" s="47" t="s">
        <v>202</v>
      </c>
      <c r="F1183" s="47">
        <v>2</v>
      </c>
      <c r="G1183" s="47" t="s">
        <v>109</v>
      </c>
      <c r="H1183" s="47" t="s">
        <v>118</v>
      </c>
      <c r="I1183" s="47">
        <f>(C1183-VLOOKUP(G1183,Riders!$A$2:$C$2000,2,FALSE))/365</f>
        <v>26.079452054794519</v>
      </c>
      <c r="J1183" s="47">
        <v>6</v>
      </c>
      <c r="K1183" s="47">
        <v>2</v>
      </c>
      <c r="L1183" s="47">
        <v>11.466999999999999</v>
      </c>
      <c r="M1183" s="59">
        <f>IF(OR(L1183="",L1183="REL"),"",3.6*200/L1183)</f>
        <v>62.78887241649953</v>
      </c>
      <c r="N1183" s="47">
        <v>2</v>
      </c>
      <c r="O1183" s="47">
        <v>11.641999999999999</v>
      </c>
      <c r="P1183" s="59">
        <f>IF(OR(O1183="",O1183="REL"),"",3.6*200/O1183)</f>
        <v>61.845043806906034</v>
      </c>
      <c r="Q1183" s="47"/>
      <c r="R1183" s="47"/>
      <c r="S1183" s="59" t="str">
        <f>IF(OR(R1183="",R1183="REL"),"",3.6*200/R1183)</f>
        <v/>
      </c>
    </row>
    <row r="1184" spans="1:19" x14ac:dyDescent="0.3">
      <c r="A1184" s="47" t="s">
        <v>173</v>
      </c>
      <c r="B1184" s="47">
        <v>2019</v>
      </c>
      <c r="C1184" s="49">
        <v>43524</v>
      </c>
      <c r="D1184" s="47" t="s">
        <v>13</v>
      </c>
      <c r="E1184" s="47" t="s">
        <v>202</v>
      </c>
      <c r="F1184" s="47">
        <v>3</v>
      </c>
      <c r="G1184" s="47" t="s">
        <v>16</v>
      </c>
      <c r="H1184" s="47" t="s">
        <v>17</v>
      </c>
      <c r="I1184" s="47">
        <f>(C1184-VLOOKUP(G1184,Riders!$A$2:$C$2000,2,FALSE))/365</f>
        <v>19.854794520547944</v>
      </c>
      <c r="J1184" s="47">
        <v>3</v>
      </c>
      <c r="K1184" s="47">
        <v>1</v>
      </c>
      <c r="L1184" s="47">
        <v>11.336</v>
      </c>
      <c r="M1184" s="59">
        <f>IF(OR(L1184="",L1184="REL"),"",3.6*200/L1184)</f>
        <v>63.51446718419195</v>
      </c>
      <c r="N1184" s="47">
        <v>1</v>
      </c>
      <c r="O1184" s="47">
        <v>11.132999999999999</v>
      </c>
      <c r="P1184" s="59">
        <f>IF(OR(O1184="",O1184="REL"),"",3.6*200/O1184)</f>
        <v>64.672594987873893</v>
      </c>
      <c r="Q1184" s="47"/>
      <c r="R1184" s="47"/>
      <c r="S1184" s="59" t="str">
        <f>IF(OR(R1184="",R1184="REL"),"",3.6*200/R1184)</f>
        <v/>
      </c>
    </row>
    <row r="1185" spans="1:19" x14ac:dyDescent="0.3">
      <c r="A1185" s="47" t="s">
        <v>173</v>
      </c>
      <c r="B1185" s="47">
        <v>2019</v>
      </c>
      <c r="C1185" s="49">
        <v>43524</v>
      </c>
      <c r="D1185" s="47" t="s">
        <v>13</v>
      </c>
      <c r="E1185" s="47" t="s">
        <v>202</v>
      </c>
      <c r="F1185" s="47">
        <v>3</v>
      </c>
      <c r="G1185" s="47" t="s">
        <v>73</v>
      </c>
      <c r="H1185" s="47" t="s">
        <v>19</v>
      </c>
      <c r="I1185" s="47">
        <f>(C1185-VLOOKUP(G1185,Riders!$A$2:$C$2000,2,FALSE))/365</f>
        <v>31.575342465753426</v>
      </c>
      <c r="J1185" s="47">
        <v>7</v>
      </c>
      <c r="K1185" s="47">
        <v>2</v>
      </c>
      <c r="L1185" s="47">
        <v>11.347</v>
      </c>
      <c r="M1185" s="59">
        <f>IF(OR(L1185="",L1185="REL"),"",3.6*200/L1185)</f>
        <v>63.452895038336123</v>
      </c>
      <c r="N1185" s="47">
        <v>2</v>
      </c>
      <c r="O1185" s="47">
        <v>11.478</v>
      </c>
      <c r="P1185" s="59">
        <f>IF(OR(O1185="",O1185="REL"),"",3.6*200/O1185)</f>
        <v>62.728698379508629</v>
      </c>
      <c r="Q1185" s="47"/>
      <c r="R1185" s="47"/>
      <c r="S1185" s="59" t="str">
        <f>IF(OR(R1185="",R1185="REL"),"",3.6*200/R1185)</f>
        <v/>
      </c>
    </row>
    <row r="1186" spans="1:19" x14ac:dyDescent="0.3">
      <c r="A1186" s="47" t="s">
        <v>173</v>
      </c>
      <c r="B1186" s="47">
        <v>2019</v>
      </c>
      <c r="C1186" s="49">
        <v>43524</v>
      </c>
      <c r="D1186" s="47" t="s">
        <v>13</v>
      </c>
      <c r="E1186" s="47" t="s">
        <v>202</v>
      </c>
      <c r="F1186" s="47">
        <v>4</v>
      </c>
      <c r="G1186" s="47" t="s">
        <v>14</v>
      </c>
      <c r="H1186" s="47" t="s">
        <v>15</v>
      </c>
      <c r="I1186" s="47">
        <f>(C1186-VLOOKUP(G1186,Riders!$A$2:$C$2000,2,FALSE))/365</f>
        <v>19.156164383561645</v>
      </c>
      <c r="J1186" s="47">
        <v>4</v>
      </c>
      <c r="K1186" s="47">
        <v>1</v>
      </c>
      <c r="L1186" s="47">
        <v>11.455</v>
      </c>
      <c r="M1186" s="59">
        <f>IF(OR(L1186="",L1186="REL"),"",3.6*200/L1186)</f>
        <v>62.854648625054558</v>
      </c>
      <c r="N1186" s="47">
        <v>1</v>
      </c>
      <c r="O1186" s="47">
        <v>11.493</v>
      </c>
      <c r="P1186" s="59">
        <f>IF(OR(O1186="",O1186="REL"),"",3.6*200/O1186)</f>
        <v>62.646828504306967</v>
      </c>
      <c r="Q1186" s="47"/>
      <c r="R1186" s="47"/>
      <c r="S1186" s="59" t="str">
        <f>IF(OR(R1186="",R1186="REL"),"",3.6*200/R1186)</f>
        <v/>
      </c>
    </row>
    <row r="1187" spans="1:19" x14ac:dyDescent="0.3">
      <c r="A1187" s="47" t="s">
        <v>173</v>
      </c>
      <c r="B1187" s="47">
        <v>2019</v>
      </c>
      <c r="C1187" s="49">
        <v>43524</v>
      </c>
      <c r="D1187" s="47" t="s">
        <v>13</v>
      </c>
      <c r="E1187" s="47" t="s">
        <v>202</v>
      </c>
      <c r="F1187" s="47">
        <v>4</v>
      </c>
      <c r="G1187" s="47" t="s">
        <v>139</v>
      </c>
      <c r="H1187" s="47" t="s">
        <v>61</v>
      </c>
      <c r="I1187" s="47">
        <f>(C1187-VLOOKUP(G1187,Riders!$A$2:$C$2000,2,FALSE))/365</f>
        <v>26.720547945205478</v>
      </c>
      <c r="J1187" s="47">
        <v>8</v>
      </c>
      <c r="K1187" s="47">
        <v>2</v>
      </c>
      <c r="L1187" s="47">
        <v>11.519</v>
      </c>
      <c r="M1187" s="59">
        <f>IF(OR(L1187="",L1187="REL"),"",3.6*200/L1187)</f>
        <v>62.505425818213389</v>
      </c>
      <c r="N1187" s="47">
        <v>2</v>
      </c>
      <c r="O1187" s="47">
        <v>11.539</v>
      </c>
      <c r="P1187" s="59">
        <f>IF(OR(O1187="",O1187="REL"),"",3.6*200/O1187)</f>
        <v>62.397088135886996</v>
      </c>
      <c r="Q1187" s="47"/>
      <c r="R1187" s="47"/>
      <c r="S1187" s="59" t="str">
        <f>IF(OR(R1187="",R1187="REL"),"",3.6*200/R1187)</f>
        <v/>
      </c>
    </row>
    <row r="1188" spans="1:19" x14ac:dyDescent="0.3">
      <c r="A1188" s="47" t="s">
        <v>127</v>
      </c>
      <c r="B1188" s="47">
        <v>2019</v>
      </c>
      <c r="C1188" s="49">
        <v>43491</v>
      </c>
      <c r="D1188" s="47" t="s">
        <v>72</v>
      </c>
      <c r="E1188" s="47" t="s">
        <v>200</v>
      </c>
      <c r="F1188" s="47">
        <v>1</v>
      </c>
      <c r="G1188" s="47" t="s">
        <v>109</v>
      </c>
      <c r="H1188" s="47" t="s">
        <v>160</v>
      </c>
      <c r="I1188" s="47">
        <f>(C1188-VLOOKUP(G1188,Riders!$A$2:$C$2000,2,FALSE))/365</f>
        <v>25.989041095890411</v>
      </c>
      <c r="J1188" s="47"/>
      <c r="K1188" s="47">
        <v>1</v>
      </c>
      <c r="L1188" s="47">
        <v>11.494</v>
      </c>
      <c r="M1188" s="59">
        <f>IF(OR(L1188="",L1188="REL"),"",3.6*200/L1188)</f>
        <v>62.641378110318428</v>
      </c>
      <c r="N1188" s="47"/>
      <c r="O1188" s="47"/>
      <c r="P1188" s="59" t="str">
        <f>IF(OR(O1188="",O1188="REL"),"",3.6*200/O1188)</f>
        <v/>
      </c>
      <c r="Q1188" s="47"/>
      <c r="R1188" s="47"/>
      <c r="S1188" s="59" t="str">
        <f>IF(OR(R1188="",R1188="REL"),"",3.6*200/R1188)</f>
        <v/>
      </c>
    </row>
    <row r="1189" spans="1:19" x14ac:dyDescent="0.3">
      <c r="A1189" s="47" t="s">
        <v>127</v>
      </c>
      <c r="B1189" s="47">
        <v>2019</v>
      </c>
      <c r="C1189" s="49">
        <v>43491</v>
      </c>
      <c r="D1189" s="47" t="s">
        <v>72</v>
      </c>
      <c r="E1189" s="47" t="s">
        <v>200</v>
      </c>
      <c r="F1189" s="47">
        <v>1</v>
      </c>
      <c r="G1189" s="47" t="s">
        <v>60</v>
      </c>
      <c r="H1189" s="47" t="s">
        <v>61</v>
      </c>
      <c r="I1189" s="47">
        <f>(C1189-VLOOKUP(G1189,Riders!$A$2:$C$2000,2,FALSE))/365</f>
        <v>30.528767123287672</v>
      </c>
      <c r="J1189" s="47"/>
      <c r="K1189" s="47">
        <v>2</v>
      </c>
      <c r="L1189" s="47">
        <v>11.664999999999999</v>
      </c>
      <c r="M1189" s="59">
        <f>IF(OR(L1189="",L1189="REL"),"",3.6*200/L1189)</f>
        <v>61.7231033004715</v>
      </c>
      <c r="N1189" s="47"/>
      <c r="O1189" s="47"/>
      <c r="P1189" s="59" t="str">
        <f>IF(OR(O1189="",O1189="REL"),"",3.6*200/O1189)</f>
        <v/>
      </c>
      <c r="Q1189" s="47"/>
      <c r="R1189" s="47"/>
      <c r="S1189" s="59" t="str">
        <f>IF(OR(R1189="",R1189="REL"),"",3.6*200/R1189)</f>
        <v/>
      </c>
    </row>
    <row r="1190" spans="1:19" x14ac:dyDescent="0.3">
      <c r="A1190" s="47" t="s">
        <v>127</v>
      </c>
      <c r="B1190" s="47">
        <v>2019</v>
      </c>
      <c r="C1190" s="49">
        <v>43491</v>
      </c>
      <c r="D1190" s="47" t="s">
        <v>72</v>
      </c>
      <c r="E1190" s="47" t="s">
        <v>200</v>
      </c>
      <c r="F1190" s="47">
        <v>2</v>
      </c>
      <c r="G1190" s="47" t="s">
        <v>174</v>
      </c>
      <c r="H1190" s="47" t="s">
        <v>156</v>
      </c>
      <c r="I1190" s="47">
        <f>(C1190-VLOOKUP(G1190,Riders!$A$2:$C$2000,2,FALSE))/365</f>
        <v>27.027397260273972</v>
      </c>
      <c r="J1190" s="47"/>
      <c r="K1190" s="47">
        <v>1</v>
      </c>
      <c r="L1190" s="47">
        <v>11.749000000000001</v>
      </c>
      <c r="M1190" s="59">
        <f>IF(OR(L1190="",L1190="REL"),"",3.6*200/L1190)</f>
        <v>61.281811217975992</v>
      </c>
      <c r="N1190" s="47"/>
      <c r="O1190" s="47"/>
      <c r="P1190" s="59" t="str">
        <f>IF(OR(O1190="",O1190="REL"),"",3.6*200/O1190)</f>
        <v/>
      </c>
      <c r="Q1190" s="47"/>
      <c r="R1190" s="47"/>
      <c r="S1190" s="59" t="str">
        <f>IF(OR(R1190="",R1190="REL"),"",3.6*200/R1190)</f>
        <v/>
      </c>
    </row>
    <row r="1191" spans="1:19" x14ac:dyDescent="0.3">
      <c r="A1191" s="47" t="s">
        <v>127</v>
      </c>
      <c r="B1191" s="47">
        <v>2019</v>
      </c>
      <c r="C1191" s="49">
        <v>43491</v>
      </c>
      <c r="D1191" s="47" t="s">
        <v>72</v>
      </c>
      <c r="E1191" s="47" t="s">
        <v>200</v>
      </c>
      <c r="F1191" s="47">
        <v>2</v>
      </c>
      <c r="G1191" s="47" t="s">
        <v>99</v>
      </c>
      <c r="H1191" s="47" t="s">
        <v>47</v>
      </c>
      <c r="I1191" s="47">
        <f>(C1191-VLOOKUP(G1191,Riders!$A$2:$C$2000,2,FALSE))/365</f>
        <v>21.945205479452056</v>
      </c>
      <c r="J1191" s="47"/>
      <c r="K1191" s="47">
        <v>2</v>
      </c>
      <c r="L1191" s="47">
        <v>12.466000000000001</v>
      </c>
      <c r="M1191" s="59">
        <f>IF(OR(L1191="",L1191="REL"),"",3.6*200/L1191)</f>
        <v>57.757099310123529</v>
      </c>
      <c r="N1191" s="47"/>
      <c r="O1191" s="47"/>
      <c r="P1191" s="59" t="str">
        <f>IF(OR(O1191="",O1191="REL"),"",3.6*200/O1191)</f>
        <v/>
      </c>
      <c r="Q1191" s="47"/>
      <c r="R1191" s="47"/>
      <c r="S1191" s="59" t="str">
        <f>IF(OR(R1191="",R1191="REL"),"",3.6*200/R1191)</f>
        <v/>
      </c>
    </row>
    <row r="1192" spans="1:19" x14ac:dyDescent="0.3">
      <c r="A1192" s="47" t="s">
        <v>127</v>
      </c>
      <c r="B1192" s="47">
        <v>2019</v>
      </c>
      <c r="C1192" s="49">
        <v>43491</v>
      </c>
      <c r="D1192" s="47" t="s">
        <v>72</v>
      </c>
      <c r="E1192" s="47" t="s">
        <v>200</v>
      </c>
      <c r="F1192" s="47">
        <v>3</v>
      </c>
      <c r="G1192" s="47" t="s">
        <v>133</v>
      </c>
      <c r="H1192" s="47" t="s">
        <v>25</v>
      </c>
      <c r="I1192" s="47">
        <f>(C1192-VLOOKUP(G1192,Riders!$A$2:$C$2000,2,FALSE))/365</f>
        <v>26.005479452054793</v>
      </c>
      <c r="J1192" s="47"/>
      <c r="K1192" s="47">
        <v>1</v>
      </c>
      <c r="L1192" s="47">
        <v>11.672000000000001</v>
      </c>
      <c r="M1192" s="59">
        <f>IF(OR(L1192="",L1192="REL"),"",3.6*200/L1192)</f>
        <v>61.686086360520903</v>
      </c>
      <c r="N1192" s="47"/>
      <c r="O1192" s="47"/>
      <c r="P1192" s="59" t="str">
        <f>IF(OR(O1192="",O1192="REL"),"",3.6*200/O1192)</f>
        <v/>
      </c>
      <c r="Q1192" s="47"/>
      <c r="R1192" s="47"/>
      <c r="S1192" s="59" t="str">
        <f>IF(OR(R1192="",R1192="REL"),"",3.6*200/R1192)</f>
        <v/>
      </c>
    </row>
    <row r="1193" spans="1:19" x14ac:dyDescent="0.3">
      <c r="A1193" s="47" t="s">
        <v>127</v>
      </c>
      <c r="B1193" s="47">
        <v>2019</v>
      </c>
      <c r="C1193" s="49">
        <v>43491</v>
      </c>
      <c r="D1193" s="47" t="s">
        <v>72</v>
      </c>
      <c r="E1193" s="47" t="s">
        <v>200</v>
      </c>
      <c r="F1193" s="47">
        <v>3</v>
      </c>
      <c r="G1193" s="47" t="s">
        <v>177</v>
      </c>
      <c r="H1193" s="47" t="s">
        <v>178</v>
      </c>
      <c r="I1193" s="47">
        <f>(C1193-VLOOKUP(G1193,Riders!$A$2:$C$2000,2,FALSE))/365</f>
        <v>21.764383561643836</v>
      </c>
      <c r="J1193" s="47"/>
      <c r="K1193" s="47">
        <v>2</v>
      </c>
      <c r="L1193" s="47">
        <v>11.692</v>
      </c>
      <c r="M1193" s="59">
        <f>IF(OR(L1193="",L1193="REL"),"",3.6*200/L1193)</f>
        <v>61.580567909681832</v>
      </c>
      <c r="N1193" s="47"/>
      <c r="O1193" s="47"/>
      <c r="P1193" s="59" t="str">
        <f>IF(OR(O1193="",O1193="REL"),"",3.6*200/O1193)</f>
        <v/>
      </c>
      <c r="Q1193" s="47"/>
      <c r="R1193" s="47"/>
      <c r="S1193" s="59" t="str">
        <f>IF(OR(R1193="",R1193="REL"),"",3.6*200/R1193)</f>
        <v/>
      </c>
    </row>
    <row r="1194" spans="1:19" x14ac:dyDescent="0.3">
      <c r="A1194" s="47" t="s">
        <v>127</v>
      </c>
      <c r="B1194" s="47">
        <v>2019</v>
      </c>
      <c r="C1194" s="49">
        <v>43491</v>
      </c>
      <c r="D1194" s="47" t="s">
        <v>72</v>
      </c>
      <c r="E1194" s="47" t="s">
        <v>200</v>
      </c>
      <c r="F1194" s="47">
        <v>4</v>
      </c>
      <c r="G1194" s="47" t="s">
        <v>161</v>
      </c>
      <c r="H1194" s="47" t="s">
        <v>36</v>
      </c>
      <c r="I1194" s="47">
        <f>(C1194-VLOOKUP(G1194,Riders!$A$2:$C$2000,2,FALSE))/365</f>
        <v>25</v>
      </c>
      <c r="J1194" s="47"/>
      <c r="K1194" s="47">
        <v>1</v>
      </c>
      <c r="L1194" s="47">
        <v>11.919</v>
      </c>
      <c r="M1194" s="59">
        <f>IF(OR(L1194="",L1194="REL"),"",3.6*200/L1194)</f>
        <v>60.407752328215452</v>
      </c>
      <c r="N1194" s="47"/>
      <c r="O1194" s="47"/>
      <c r="P1194" s="59" t="str">
        <f>IF(OR(O1194="",O1194="REL"),"",3.6*200/O1194)</f>
        <v/>
      </c>
      <c r="Q1194" s="47"/>
      <c r="R1194" s="47"/>
      <c r="S1194" s="59" t="str">
        <f>IF(OR(R1194="",R1194="REL"),"",3.6*200/R1194)</f>
        <v/>
      </c>
    </row>
    <row r="1195" spans="1:19" x14ac:dyDescent="0.3">
      <c r="A1195" s="47" t="s">
        <v>127</v>
      </c>
      <c r="B1195" s="47">
        <v>2019</v>
      </c>
      <c r="C1195" s="49">
        <v>43491</v>
      </c>
      <c r="D1195" s="47" t="s">
        <v>72</v>
      </c>
      <c r="E1195" s="47" t="s">
        <v>200</v>
      </c>
      <c r="F1195" s="47">
        <v>4</v>
      </c>
      <c r="G1195" s="47" t="s">
        <v>176</v>
      </c>
      <c r="H1195" s="47" t="s">
        <v>27</v>
      </c>
      <c r="I1195" s="47">
        <f>(C1195-VLOOKUP(G1195,Riders!$A$2:$C$2000,2,FALSE))/365</f>
        <v>26.5013698630137</v>
      </c>
      <c r="J1195" s="47"/>
      <c r="K1195" s="47">
        <v>2</v>
      </c>
      <c r="L1195" s="47">
        <v>12.32</v>
      </c>
      <c r="M1195" s="59">
        <f>IF(OR(L1195="",L1195="REL"),"",3.6*200/L1195)</f>
        <v>58.441558441558442</v>
      </c>
      <c r="N1195" s="47"/>
      <c r="O1195" s="47"/>
      <c r="P1195" s="59" t="str">
        <f>IF(OR(O1195="",O1195="REL"),"",3.6*200/O1195)</f>
        <v/>
      </c>
      <c r="Q1195" s="47"/>
      <c r="R1195" s="47"/>
      <c r="S1195" s="59" t="str">
        <f>IF(OR(R1195="",R1195="REL"),"",3.6*200/R1195)</f>
        <v/>
      </c>
    </row>
    <row r="1196" spans="1:19" x14ac:dyDescent="0.3">
      <c r="A1196" s="47" t="s">
        <v>127</v>
      </c>
      <c r="B1196" s="47">
        <v>2019</v>
      </c>
      <c r="C1196" s="49">
        <v>43491</v>
      </c>
      <c r="D1196" s="47" t="s">
        <v>72</v>
      </c>
      <c r="E1196" s="47" t="s">
        <v>200</v>
      </c>
      <c r="F1196" s="47">
        <v>5</v>
      </c>
      <c r="G1196" s="47" t="s">
        <v>129</v>
      </c>
      <c r="H1196" s="47" t="s">
        <v>175</v>
      </c>
      <c r="I1196" s="47">
        <f>(C1196-VLOOKUP(G1196,Riders!$A$2:$C$2000,2,FALSE))/365</f>
        <v>28.536986301369861</v>
      </c>
      <c r="J1196" s="47"/>
      <c r="K1196" s="47">
        <v>1</v>
      </c>
      <c r="L1196" s="47">
        <v>11.387</v>
      </c>
      <c r="M1196" s="59">
        <f>IF(OR(L1196="",L1196="REL"),"",3.6*200/L1196)</f>
        <v>63.229999121805562</v>
      </c>
      <c r="N1196" s="47"/>
      <c r="O1196" s="47"/>
      <c r="P1196" s="59" t="str">
        <f>IF(OR(O1196="",O1196="REL"),"",3.6*200/O1196)</f>
        <v/>
      </c>
      <c r="Q1196" s="47"/>
      <c r="R1196" s="47"/>
      <c r="S1196" s="59" t="str">
        <f>IF(OR(R1196="",R1196="REL"),"",3.6*200/R1196)</f>
        <v/>
      </c>
    </row>
    <row r="1197" spans="1:19" x14ac:dyDescent="0.3">
      <c r="A1197" s="47" t="s">
        <v>127</v>
      </c>
      <c r="B1197" s="47">
        <v>2019</v>
      </c>
      <c r="C1197" s="49">
        <v>43491</v>
      </c>
      <c r="D1197" s="47" t="s">
        <v>72</v>
      </c>
      <c r="E1197" s="47" t="s">
        <v>200</v>
      </c>
      <c r="F1197" s="47">
        <v>5</v>
      </c>
      <c r="G1197" s="47" t="s">
        <v>39</v>
      </c>
      <c r="H1197" s="47" t="s">
        <v>40</v>
      </c>
      <c r="I1197" s="47">
        <f>(C1197-VLOOKUP(G1197,Riders!$A$2:$C$2000,2,FALSE))/365</f>
        <v>24.460273972602739</v>
      </c>
      <c r="J1197" s="47"/>
      <c r="K1197" s="47">
        <v>2</v>
      </c>
      <c r="L1197" s="47">
        <v>11.433</v>
      </c>
      <c r="M1197" s="59">
        <f>IF(OR(L1197="",L1197="REL"),"",3.6*200/L1197)</f>
        <v>62.97559695617948</v>
      </c>
      <c r="N1197" s="47"/>
      <c r="O1197" s="47"/>
      <c r="P1197" s="59" t="str">
        <f>IF(OR(O1197="",O1197="REL"),"",3.6*200/O1197)</f>
        <v/>
      </c>
      <c r="Q1197" s="47"/>
      <c r="R1197" s="47"/>
      <c r="S1197" s="59" t="str">
        <f>IF(OR(R1197="",R1197="REL"),"",3.6*200/R1197)</f>
        <v/>
      </c>
    </row>
    <row r="1198" spans="1:19" x14ac:dyDescent="0.3">
      <c r="A1198" s="47" t="s">
        <v>127</v>
      </c>
      <c r="B1198" s="47">
        <v>2019</v>
      </c>
      <c r="C1198" s="49">
        <v>43491</v>
      </c>
      <c r="D1198" s="47" t="s">
        <v>72</v>
      </c>
      <c r="E1198" s="47" t="s">
        <v>200</v>
      </c>
      <c r="F1198" s="47">
        <v>6</v>
      </c>
      <c r="G1198" s="47" t="s">
        <v>33</v>
      </c>
      <c r="H1198" s="47" t="s">
        <v>27</v>
      </c>
      <c r="I1198" s="47">
        <f>(C1198-VLOOKUP(G1198,Riders!$A$2:$C$2000,2,FALSE))/365</f>
        <v>25.183561643835617</v>
      </c>
      <c r="J1198" s="47"/>
      <c r="K1198" s="47">
        <v>1</v>
      </c>
      <c r="L1198" s="47">
        <v>12.03</v>
      </c>
      <c r="M1198" s="59">
        <f>IF(OR(L1198="",L1198="REL"),"",3.6*200/L1198)</f>
        <v>59.850374064837908</v>
      </c>
      <c r="N1198" s="47"/>
      <c r="O1198" s="47"/>
      <c r="P1198" s="59" t="str">
        <f>IF(OR(O1198="",O1198="REL"),"",3.6*200/O1198)</f>
        <v/>
      </c>
      <c r="Q1198" s="47"/>
      <c r="R1198" s="47"/>
      <c r="S1198" s="59" t="str">
        <f>IF(OR(R1198="",R1198="REL"),"",3.6*200/R1198)</f>
        <v/>
      </c>
    </row>
    <row r="1199" spans="1:19" x14ac:dyDescent="0.3">
      <c r="A1199" s="47" t="s">
        <v>127</v>
      </c>
      <c r="B1199" s="47">
        <v>2019</v>
      </c>
      <c r="C1199" s="49">
        <v>43491</v>
      </c>
      <c r="D1199" s="47" t="s">
        <v>72</v>
      </c>
      <c r="E1199" s="47" t="s">
        <v>200</v>
      </c>
      <c r="F1199" s="47">
        <v>6</v>
      </c>
      <c r="G1199" s="47" t="s">
        <v>50</v>
      </c>
      <c r="H1199" s="47" t="s">
        <v>51</v>
      </c>
      <c r="I1199" s="47">
        <f>(C1199-VLOOKUP(G1199,Riders!$A$2:$C$2000,2,FALSE))/365</f>
        <v>22.306849315068494</v>
      </c>
      <c r="J1199" s="47"/>
      <c r="K1199" s="47">
        <v>2</v>
      </c>
      <c r="L1199" s="47">
        <v>12.039</v>
      </c>
      <c r="M1199" s="59">
        <f>IF(OR(L1199="",L1199="REL"),"",3.6*200/L1199)</f>
        <v>59.805631696984804</v>
      </c>
      <c r="N1199" s="47"/>
      <c r="O1199" s="47"/>
      <c r="P1199" s="59" t="str">
        <f>IF(OR(O1199="",O1199="REL"),"",3.6*200/O1199)</f>
        <v/>
      </c>
      <c r="Q1199" s="47"/>
      <c r="R1199" s="47"/>
      <c r="S1199" s="59" t="str">
        <f>IF(OR(R1199="",R1199="REL"),"",3.6*200/R1199)</f>
        <v/>
      </c>
    </row>
    <row r="1200" spans="1:19" x14ac:dyDescent="0.3">
      <c r="A1200" s="47" t="s">
        <v>127</v>
      </c>
      <c r="B1200" s="47">
        <v>2019</v>
      </c>
      <c r="C1200" s="49">
        <v>43491</v>
      </c>
      <c r="D1200" s="47" t="s">
        <v>72</v>
      </c>
      <c r="E1200" s="47" t="s">
        <v>200</v>
      </c>
      <c r="F1200" s="47">
        <v>7</v>
      </c>
      <c r="G1200" s="47" t="s">
        <v>82</v>
      </c>
      <c r="H1200" s="47" t="s">
        <v>67</v>
      </c>
      <c r="I1200" s="47">
        <f>(C1200-VLOOKUP(G1200,Riders!$A$2:$C$2000,2,FALSE))/365</f>
        <v>26.408219178082192</v>
      </c>
      <c r="J1200" s="47"/>
      <c r="K1200" s="47">
        <v>1</v>
      </c>
      <c r="L1200" s="47">
        <v>11.769</v>
      </c>
      <c r="M1200" s="59">
        <f>IF(OR(L1200="",L1200="REL"),"",3.6*200/L1200)</f>
        <v>61.177670150395102</v>
      </c>
      <c r="N1200" s="47"/>
      <c r="O1200" s="47"/>
      <c r="P1200" s="59" t="str">
        <f>IF(OR(O1200="",O1200="REL"),"",3.6*200/O1200)</f>
        <v/>
      </c>
      <c r="Q1200" s="47"/>
      <c r="R1200" s="47"/>
      <c r="S1200" s="59" t="str">
        <f>IF(OR(R1200="",R1200="REL"),"",3.6*200/R1200)</f>
        <v/>
      </c>
    </row>
    <row r="1201" spans="1:19" x14ac:dyDescent="0.3">
      <c r="A1201" s="47" t="s">
        <v>127</v>
      </c>
      <c r="B1201" s="47">
        <v>2019</v>
      </c>
      <c r="C1201" s="49">
        <v>43491</v>
      </c>
      <c r="D1201" s="47" t="s">
        <v>72</v>
      </c>
      <c r="E1201" s="47" t="s">
        <v>200</v>
      </c>
      <c r="F1201" s="47">
        <v>7</v>
      </c>
      <c r="G1201" s="47" t="s">
        <v>147</v>
      </c>
      <c r="H1201" s="47" t="s">
        <v>31</v>
      </c>
      <c r="I1201" s="47">
        <f>(C1201-VLOOKUP(G1201,Riders!$A$2:$C$2000,2,FALSE))/365</f>
        <v>30.550684931506851</v>
      </c>
      <c r="J1201" s="47"/>
      <c r="K1201" s="47">
        <v>2</v>
      </c>
      <c r="L1201" s="47">
        <v>11.81</v>
      </c>
      <c r="M1201" s="59">
        <f>IF(OR(L1201="",L1201="REL"),"",3.6*200/L1201)</f>
        <v>60.96528365791702</v>
      </c>
      <c r="N1201" s="47"/>
      <c r="O1201" s="47"/>
      <c r="P1201" s="59" t="str">
        <f>IF(OR(O1201="",O1201="REL"),"",3.6*200/O1201)</f>
        <v/>
      </c>
      <c r="Q1201" s="47"/>
      <c r="R1201" s="47"/>
      <c r="S1201" s="59" t="str">
        <f>IF(OR(R1201="",R1201="REL"),"",3.6*200/R1201)</f>
        <v/>
      </c>
    </row>
    <row r="1202" spans="1:19" x14ac:dyDescent="0.3">
      <c r="A1202" s="47" t="s">
        <v>127</v>
      </c>
      <c r="B1202" s="47">
        <v>2019</v>
      </c>
      <c r="C1202" s="49">
        <v>43491</v>
      </c>
      <c r="D1202" s="47" t="s">
        <v>72</v>
      </c>
      <c r="E1202" s="47" t="s">
        <v>200</v>
      </c>
      <c r="F1202" s="47">
        <v>8</v>
      </c>
      <c r="G1202" s="47" t="s">
        <v>655</v>
      </c>
      <c r="H1202" s="47" t="s">
        <v>120</v>
      </c>
      <c r="I1202" s="47">
        <f>(C1202-VLOOKUP(G1202,Riders!$A$2:$C$2000,2,FALSE))/365</f>
        <v>36.145205479452052</v>
      </c>
      <c r="J1202" s="47"/>
      <c r="K1202" s="47">
        <v>1</v>
      </c>
      <c r="L1202" s="47">
        <v>12.012</v>
      </c>
      <c r="M1202" s="59">
        <f>IF(OR(L1202="",L1202="REL"),"",3.6*200/L1202)</f>
        <v>59.940059940059939</v>
      </c>
      <c r="N1202" s="47"/>
      <c r="O1202" s="47"/>
      <c r="P1202" s="59" t="str">
        <f>IF(OR(O1202="",O1202="REL"),"",3.6*200/O1202)</f>
        <v/>
      </c>
      <c r="Q1202" s="47"/>
      <c r="R1202" s="47"/>
      <c r="S1202" s="59" t="str">
        <f>IF(OR(R1202="",R1202="REL"),"",3.6*200/R1202)</f>
        <v/>
      </c>
    </row>
    <row r="1203" spans="1:19" x14ac:dyDescent="0.3">
      <c r="A1203" s="47" t="s">
        <v>127</v>
      </c>
      <c r="B1203" s="47">
        <v>2019</v>
      </c>
      <c r="C1203" s="49">
        <v>43491</v>
      </c>
      <c r="D1203" s="47" t="s">
        <v>72</v>
      </c>
      <c r="E1203" s="47" t="s">
        <v>200</v>
      </c>
      <c r="F1203" s="47">
        <v>8</v>
      </c>
      <c r="G1203" s="47" t="s">
        <v>137</v>
      </c>
      <c r="H1203" s="47" t="s">
        <v>29</v>
      </c>
      <c r="I1203" s="47">
        <f>(C1203-VLOOKUP(G1203,Riders!$A$2:$C$2000,2,FALSE))/365</f>
        <v>21.69041095890411</v>
      </c>
      <c r="J1203" s="47"/>
      <c r="K1203" s="47">
        <v>2</v>
      </c>
      <c r="L1203" s="47">
        <v>12.095000000000001</v>
      </c>
      <c r="M1203" s="59">
        <f>IF(OR(L1203="",L1203="REL"),"",3.6*200/L1203)</f>
        <v>59.528730880529139</v>
      </c>
      <c r="N1203" s="47"/>
      <c r="O1203" s="47"/>
      <c r="P1203" s="59" t="str">
        <f>IF(OR(O1203="",O1203="REL"),"",3.6*200/O1203)</f>
        <v/>
      </c>
      <c r="Q1203" s="47"/>
      <c r="R1203" s="47"/>
      <c r="S1203" s="59" t="str">
        <f>IF(OR(R1203="",R1203="REL"),"",3.6*200/R1203)</f>
        <v/>
      </c>
    </row>
    <row r="1204" spans="1:19" x14ac:dyDescent="0.3">
      <c r="A1204" s="47" t="s">
        <v>127</v>
      </c>
      <c r="B1204" s="47">
        <v>2019</v>
      </c>
      <c r="C1204" s="49">
        <v>43491</v>
      </c>
      <c r="D1204" s="47" t="s">
        <v>72</v>
      </c>
      <c r="E1204" s="47" t="s">
        <v>200</v>
      </c>
      <c r="F1204" s="47">
        <v>9</v>
      </c>
      <c r="G1204" s="47" t="s">
        <v>144</v>
      </c>
      <c r="H1204" s="47" t="s">
        <v>145</v>
      </c>
      <c r="I1204" s="47">
        <f>(C1204-VLOOKUP(G1204,Riders!$A$2:$C$2000,2,FALSE))/365</f>
        <v>20.775342465753425</v>
      </c>
      <c r="J1204" s="47"/>
      <c r="K1204" s="47">
        <v>1</v>
      </c>
      <c r="L1204" s="47">
        <v>11.487</v>
      </c>
      <c r="M1204" s="59">
        <f>IF(OR(L1204="",L1204="REL"),"",3.6*200/L1204)</f>
        <v>62.679550796552626</v>
      </c>
      <c r="N1204" s="47"/>
      <c r="O1204" s="47"/>
      <c r="P1204" s="59" t="str">
        <f>IF(OR(O1204="",O1204="REL"),"",3.6*200/O1204)</f>
        <v/>
      </c>
      <c r="Q1204" s="47"/>
      <c r="R1204" s="47"/>
      <c r="S1204" s="59" t="str">
        <f>IF(OR(R1204="",R1204="REL"),"",3.6*200/R1204)</f>
        <v/>
      </c>
    </row>
    <row r="1205" spans="1:19" x14ac:dyDescent="0.3">
      <c r="A1205" s="47" t="s">
        <v>127</v>
      </c>
      <c r="B1205" s="47">
        <v>2019</v>
      </c>
      <c r="C1205" s="49">
        <v>43491</v>
      </c>
      <c r="D1205" s="47" t="s">
        <v>72</v>
      </c>
      <c r="E1205" s="47" t="s">
        <v>200</v>
      </c>
      <c r="F1205" s="47">
        <v>9</v>
      </c>
      <c r="G1205" s="47" t="s">
        <v>52</v>
      </c>
      <c r="H1205" s="47" t="s">
        <v>53</v>
      </c>
      <c r="I1205" s="47">
        <f>(C1205-VLOOKUP(G1205,Riders!$A$2:$C$2000,2,FALSE))/365</f>
        <v>21.87945205479452</v>
      </c>
      <c r="J1205" s="47"/>
      <c r="K1205" s="47">
        <v>2</v>
      </c>
      <c r="L1205" s="47">
        <v>12.105</v>
      </c>
      <c r="M1205" s="59">
        <f>IF(OR(L1205="",L1205="REL"),"",3.6*200/L1205)</f>
        <v>59.479553903345725</v>
      </c>
      <c r="N1205" s="47"/>
      <c r="O1205" s="47"/>
      <c r="P1205" s="59" t="str">
        <f>IF(OR(O1205="",O1205="REL"),"",3.6*200/O1205)</f>
        <v/>
      </c>
      <c r="Q1205" s="47"/>
      <c r="R1205" s="47"/>
      <c r="S1205" s="59" t="str">
        <f>IF(OR(R1205="",R1205="REL"),"",3.6*200/R1205)</f>
        <v/>
      </c>
    </row>
    <row r="1206" spans="1:19" x14ac:dyDescent="0.3">
      <c r="A1206" s="47" t="s">
        <v>127</v>
      </c>
      <c r="B1206" s="47">
        <v>2019</v>
      </c>
      <c r="C1206" s="49">
        <v>43491</v>
      </c>
      <c r="D1206" s="47" t="s">
        <v>72</v>
      </c>
      <c r="E1206" s="47" t="s">
        <v>200</v>
      </c>
      <c r="F1206" s="47">
        <v>10</v>
      </c>
      <c r="G1206" s="47" t="s">
        <v>139</v>
      </c>
      <c r="H1206" s="47" t="s">
        <v>61</v>
      </c>
      <c r="I1206" s="47">
        <f>(C1206-VLOOKUP(G1206,Riders!$A$2:$C$2000,2,FALSE))/365</f>
        <v>26.63013698630137</v>
      </c>
      <c r="J1206" s="47"/>
      <c r="K1206" s="47">
        <v>1</v>
      </c>
      <c r="L1206" s="47">
        <v>11.638999999999999</v>
      </c>
      <c r="M1206" s="59">
        <f>IF(OR(L1206="",L1206="REL"),"",3.6*200/L1206)</f>
        <v>61.860984620671886</v>
      </c>
      <c r="N1206" s="47"/>
      <c r="O1206" s="47"/>
      <c r="P1206" s="59" t="str">
        <f>IF(OR(O1206="",O1206="REL"),"",3.6*200/O1206)</f>
        <v/>
      </c>
      <c r="Q1206" s="47"/>
      <c r="R1206" s="47"/>
      <c r="S1206" s="59" t="str">
        <f>IF(OR(R1206="",R1206="REL"),"",3.6*200/R1206)</f>
        <v/>
      </c>
    </row>
    <row r="1207" spans="1:19" x14ac:dyDescent="0.3">
      <c r="A1207" s="47" t="s">
        <v>127</v>
      </c>
      <c r="B1207" s="47">
        <v>2019</v>
      </c>
      <c r="C1207" s="49">
        <v>43491</v>
      </c>
      <c r="D1207" s="47" t="s">
        <v>72</v>
      </c>
      <c r="E1207" s="47" t="s">
        <v>200</v>
      </c>
      <c r="F1207" s="47">
        <v>10</v>
      </c>
      <c r="G1207" s="47" t="s">
        <v>121</v>
      </c>
      <c r="H1207" s="47" t="s">
        <v>120</v>
      </c>
      <c r="I1207" s="47">
        <f>(C1207-VLOOKUP(G1207,Riders!$A$2:$C$2000,2,FALSE))/365</f>
        <v>22.895890410958906</v>
      </c>
      <c r="J1207" s="47"/>
      <c r="K1207" s="47">
        <v>2</v>
      </c>
      <c r="L1207" s="47">
        <v>11.68</v>
      </c>
      <c r="M1207" s="59">
        <f>IF(OR(L1207="",L1207="REL"),"",3.6*200/L1207)</f>
        <v>61.643835616438359</v>
      </c>
      <c r="N1207" s="47"/>
      <c r="O1207" s="47"/>
      <c r="P1207" s="59" t="str">
        <f>IF(OR(O1207="",O1207="REL"),"",3.6*200/O1207)</f>
        <v/>
      </c>
      <c r="Q1207" s="47"/>
      <c r="R1207" s="47"/>
      <c r="S1207" s="59" t="str">
        <f>IF(OR(R1207="",R1207="REL"),"",3.6*200/R1207)</f>
        <v/>
      </c>
    </row>
    <row r="1208" spans="1:19" x14ac:dyDescent="0.3">
      <c r="A1208" s="47" t="s">
        <v>127</v>
      </c>
      <c r="B1208" s="47">
        <v>2019</v>
      </c>
      <c r="C1208" s="49">
        <v>43491</v>
      </c>
      <c r="D1208" s="47" t="s">
        <v>72</v>
      </c>
      <c r="E1208" s="47" t="s">
        <v>200</v>
      </c>
      <c r="F1208" s="47">
        <v>11</v>
      </c>
      <c r="G1208" s="47" t="s">
        <v>100</v>
      </c>
      <c r="H1208" s="47" t="s">
        <v>47</v>
      </c>
      <c r="I1208" s="47">
        <f>(C1208-VLOOKUP(G1208,Riders!$A$2:$C$2000,2,FALSE))/365</f>
        <v>24.953424657534246</v>
      </c>
      <c r="J1208" s="47"/>
      <c r="K1208" s="47">
        <v>1</v>
      </c>
      <c r="L1208" s="47">
        <v>11.791</v>
      </c>
      <c r="M1208" s="59">
        <f>IF(OR(L1208="",L1208="REL"),"",3.6*200/L1208)</f>
        <v>61.063523026036805</v>
      </c>
      <c r="N1208" s="47"/>
      <c r="O1208" s="47"/>
      <c r="P1208" s="59" t="str">
        <f>IF(OR(O1208="",O1208="REL"),"",3.6*200/O1208)</f>
        <v/>
      </c>
      <c r="Q1208" s="47"/>
      <c r="R1208" s="47"/>
      <c r="S1208" s="59" t="str">
        <f>IF(OR(R1208="",R1208="REL"),"",3.6*200/R1208)</f>
        <v/>
      </c>
    </row>
    <row r="1209" spans="1:19" x14ac:dyDescent="0.3">
      <c r="A1209" s="47" t="s">
        <v>127</v>
      </c>
      <c r="B1209" s="47">
        <v>2019</v>
      </c>
      <c r="C1209" s="49">
        <v>43491</v>
      </c>
      <c r="D1209" s="47" t="s">
        <v>72</v>
      </c>
      <c r="E1209" s="47" t="s">
        <v>200</v>
      </c>
      <c r="F1209" s="47">
        <v>11</v>
      </c>
      <c r="G1209" s="47" t="s">
        <v>146</v>
      </c>
      <c r="H1209" s="47" t="s">
        <v>56</v>
      </c>
      <c r="I1209" s="47">
        <f>(C1209-VLOOKUP(G1209,Riders!$A$2:$C$2000,2,FALSE))/365</f>
        <v>28.816438356164383</v>
      </c>
      <c r="J1209" s="47"/>
      <c r="K1209" s="47">
        <v>2</v>
      </c>
      <c r="L1209" s="47">
        <v>11.943</v>
      </c>
      <c r="M1209" s="59">
        <f>IF(OR(L1209="",L1209="REL"),"",3.6*200/L1209)</f>
        <v>60.286360211002261</v>
      </c>
      <c r="N1209" s="47"/>
      <c r="O1209" s="47"/>
      <c r="P1209" s="59" t="str">
        <f>IF(OR(O1209="",O1209="REL"),"",3.6*200/O1209)</f>
        <v/>
      </c>
      <c r="Q1209" s="47"/>
      <c r="R1209" s="47"/>
      <c r="S1209" s="59" t="str">
        <f>IF(OR(R1209="",R1209="REL"),"",3.6*200/R1209)</f>
        <v/>
      </c>
    </row>
    <row r="1210" spans="1:19" x14ac:dyDescent="0.3">
      <c r="A1210" s="47" t="s">
        <v>127</v>
      </c>
      <c r="B1210" s="47">
        <v>2019</v>
      </c>
      <c r="C1210" s="49">
        <v>43491</v>
      </c>
      <c r="D1210" s="47" t="s">
        <v>72</v>
      </c>
      <c r="E1210" s="47" t="s">
        <v>200</v>
      </c>
      <c r="F1210" s="47">
        <v>12</v>
      </c>
      <c r="G1210" s="47" t="s">
        <v>96</v>
      </c>
      <c r="H1210" s="47" t="s">
        <v>150</v>
      </c>
      <c r="I1210" s="47">
        <f>(C1210-VLOOKUP(G1210,Riders!$A$2:$C$2000,2,FALSE))/365</f>
        <v>25.038356164383561</v>
      </c>
      <c r="J1210" s="47"/>
      <c r="K1210" s="47">
        <v>1</v>
      </c>
      <c r="L1210" s="47">
        <v>11.776999999999999</v>
      </c>
      <c r="M1210" s="59">
        <f>IF(OR(L1210="",L1210="REL"),"",3.6*200/L1210)</f>
        <v>61.136112762163542</v>
      </c>
      <c r="N1210" s="47"/>
      <c r="O1210" s="47"/>
      <c r="P1210" s="59" t="str">
        <f>IF(OR(O1210="",O1210="REL"),"",3.6*200/O1210)</f>
        <v/>
      </c>
      <c r="Q1210" s="47"/>
      <c r="R1210" s="47"/>
      <c r="S1210" s="59" t="str">
        <f>IF(OR(R1210="",R1210="REL"),"",3.6*200/R1210)</f>
        <v/>
      </c>
    </row>
    <row r="1211" spans="1:19" x14ac:dyDescent="0.3">
      <c r="A1211" s="47" t="s">
        <v>127</v>
      </c>
      <c r="B1211" s="47">
        <v>2019</v>
      </c>
      <c r="C1211" s="49">
        <v>43491</v>
      </c>
      <c r="D1211" s="47" t="s">
        <v>72</v>
      </c>
      <c r="E1211" s="47" t="s">
        <v>200</v>
      </c>
      <c r="F1211" s="47">
        <v>12</v>
      </c>
      <c r="G1211" s="47" t="s">
        <v>98</v>
      </c>
      <c r="H1211" s="47" t="s">
        <v>67</v>
      </c>
      <c r="I1211" s="47">
        <f>(C1211-VLOOKUP(G1211,Riders!$A$2:$C$2000,2,FALSE))/365</f>
        <v>27.490410958904111</v>
      </c>
      <c r="J1211" s="47"/>
      <c r="K1211" s="47">
        <v>2</v>
      </c>
      <c r="L1211" s="47">
        <v>11.838999999999999</v>
      </c>
      <c r="M1211" s="59">
        <f>IF(OR(L1211="",L1211="REL"),"",3.6*200/L1211)</f>
        <v>60.815947292845685</v>
      </c>
      <c r="N1211" s="47"/>
      <c r="O1211" s="47"/>
      <c r="P1211" s="59" t="str">
        <f>IF(OR(O1211="",O1211="REL"),"",3.6*200/O1211)</f>
        <v/>
      </c>
      <c r="Q1211" s="47"/>
      <c r="R1211" s="47"/>
      <c r="S1211" s="59" t="str">
        <f>IF(OR(R1211="",R1211="REL"),"",3.6*200/R1211)</f>
        <v/>
      </c>
    </row>
    <row r="1212" spans="1:19" x14ac:dyDescent="0.3">
      <c r="A1212" s="47" t="s">
        <v>127</v>
      </c>
      <c r="B1212" s="47">
        <v>2019</v>
      </c>
      <c r="C1212" s="49">
        <v>43491</v>
      </c>
      <c r="D1212" s="47" t="s">
        <v>72</v>
      </c>
      <c r="E1212" s="47" t="s">
        <v>201</v>
      </c>
      <c r="F1212" s="47">
        <v>1</v>
      </c>
      <c r="G1212" s="47" t="s">
        <v>79</v>
      </c>
      <c r="H1212" s="47" t="s">
        <v>65</v>
      </c>
      <c r="I1212" s="47">
        <f>(C1212-VLOOKUP(G1212,Riders!$A$2:$C$2000,2,FALSE))/365</f>
        <v>31.731506849315068</v>
      </c>
      <c r="J1212" s="47"/>
      <c r="K1212" s="47">
        <v>1</v>
      </c>
      <c r="L1212" s="47">
        <v>11.712</v>
      </c>
      <c r="M1212" s="59">
        <f>IF(OR(L1212="",L1212="REL"),"",3.6*200/L1212)</f>
        <v>61.475409836065573</v>
      </c>
      <c r="N1212" s="47"/>
      <c r="O1212" s="47"/>
      <c r="P1212" s="59" t="str">
        <f>IF(OR(O1212="",O1212="REL"),"",3.6*200/O1212)</f>
        <v/>
      </c>
      <c r="Q1212" s="47"/>
      <c r="R1212" s="47"/>
      <c r="S1212" s="59" t="str">
        <f>IF(OR(R1212="",R1212="REL"),"",3.6*200/R1212)</f>
        <v/>
      </c>
    </row>
    <row r="1213" spans="1:19" x14ac:dyDescent="0.3">
      <c r="A1213" s="47" t="s">
        <v>127</v>
      </c>
      <c r="B1213" s="47">
        <v>2019</v>
      </c>
      <c r="C1213" s="49">
        <v>43491</v>
      </c>
      <c r="D1213" s="47" t="s">
        <v>72</v>
      </c>
      <c r="E1213" s="47" t="s">
        <v>201</v>
      </c>
      <c r="F1213" s="47">
        <v>1</v>
      </c>
      <c r="G1213" s="47" t="s">
        <v>96</v>
      </c>
      <c r="H1213" s="47" t="s">
        <v>150</v>
      </c>
      <c r="I1213" s="47">
        <f>(C1213-VLOOKUP(G1213,Riders!$A$2:$C$2000,2,FALSE))/365</f>
        <v>25.038356164383561</v>
      </c>
      <c r="J1213" s="47"/>
      <c r="K1213" s="47">
        <v>2</v>
      </c>
      <c r="L1213" s="47">
        <v>11.962999999999999</v>
      </c>
      <c r="M1213" s="59">
        <f>IF(OR(L1213="",L1213="REL"),"",3.6*200/L1213)</f>
        <v>60.185572180891086</v>
      </c>
      <c r="N1213" s="47"/>
      <c r="O1213" s="47"/>
      <c r="P1213" s="59" t="str">
        <f>IF(OR(O1213="",O1213="REL"),"",3.6*200/O1213)</f>
        <v/>
      </c>
      <c r="Q1213" s="47"/>
      <c r="R1213" s="47"/>
      <c r="S1213" s="59" t="str">
        <f>IF(OR(R1213="",R1213="REL"),"",3.6*200/R1213)</f>
        <v/>
      </c>
    </row>
    <row r="1214" spans="1:19" x14ac:dyDescent="0.3">
      <c r="A1214" s="47" t="s">
        <v>127</v>
      </c>
      <c r="B1214" s="47">
        <v>2019</v>
      </c>
      <c r="C1214" s="49">
        <v>43491</v>
      </c>
      <c r="D1214" s="47" t="s">
        <v>72</v>
      </c>
      <c r="E1214" s="47" t="s">
        <v>201</v>
      </c>
      <c r="F1214" s="47">
        <v>2</v>
      </c>
      <c r="G1214" s="47" t="s">
        <v>30</v>
      </c>
      <c r="H1214" s="47" t="s">
        <v>31</v>
      </c>
      <c r="I1214" s="47">
        <f>(C1214-VLOOKUP(G1214,Riders!$A$2:$C$2000,2,FALSE))/365</f>
        <v>22.778082191780822</v>
      </c>
      <c r="J1214" s="47"/>
      <c r="K1214" s="47">
        <v>1</v>
      </c>
      <c r="L1214" s="47">
        <v>11.661</v>
      </c>
      <c r="M1214" s="59">
        <f>IF(OR(L1214="",L1214="REL"),"",3.6*200/L1214)</f>
        <v>61.744275791098538</v>
      </c>
      <c r="N1214" s="47"/>
      <c r="O1214" s="47"/>
      <c r="P1214" s="59" t="str">
        <f>IF(OR(O1214="",O1214="REL"),"",3.6*200/O1214)</f>
        <v/>
      </c>
      <c r="Q1214" s="47"/>
      <c r="R1214" s="47"/>
      <c r="S1214" s="59" t="str">
        <f>IF(OR(R1214="",R1214="REL"),"",3.6*200/R1214)</f>
        <v/>
      </c>
    </row>
    <row r="1215" spans="1:19" x14ac:dyDescent="0.3">
      <c r="A1215" s="47" t="s">
        <v>127</v>
      </c>
      <c r="B1215" s="47">
        <v>2019</v>
      </c>
      <c r="C1215" s="49">
        <v>43491</v>
      </c>
      <c r="D1215" s="47" t="s">
        <v>72</v>
      </c>
      <c r="E1215" s="47" t="s">
        <v>201</v>
      </c>
      <c r="F1215" s="47">
        <v>2</v>
      </c>
      <c r="G1215" s="47" t="s">
        <v>100</v>
      </c>
      <c r="H1215" s="47" t="s">
        <v>47</v>
      </c>
      <c r="I1215" s="47">
        <f>(C1215-VLOOKUP(G1215,Riders!$A$2:$C$2000,2,FALSE))/365</f>
        <v>24.953424657534246</v>
      </c>
      <c r="J1215" s="47"/>
      <c r="K1215" s="47">
        <v>2</v>
      </c>
      <c r="L1215" s="47">
        <v>11.728</v>
      </c>
      <c r="M1215" s="59">
        <f>IF(OR(L1215="",L1215="REL"),"",3.6*200/L1215)</f>
        <v>61.391541609822646</v>
      </c>
      <c r="N1215" s="47"/>
      <c r="O1215" s="47"/>
      <c r="P1215" s="59" t="str">
        <f>IF(OR(O1215="",O1215="REL"),"",3.6*200/O1215)</f>
        <v/>
      </c>
      <c r="Q1215" s="47"/>
      <c r="R1215" s="47"/>
      <c r="S1215" s="59" t="str">
        <f>IF(OR(R1215="",R1215="REL"),"",3.6*200/R1215)</f>
        <v/>
      </c>
    </row>
    <row r="1216" spans="1:19" x14ac:dyDescent="0.3">
      <c r="A1216" s="47" t="s">
        <v>127</v>
      </c>
      <c r="B1216" s="47">
        <v>2019</v>
      </c>
      <c r="C1216" s="49">
        <v>43491</v>
      </c>
      <c r="D1216" s="47" t="s">
        <v>72</v>
      </c>
      <c r="E1216" s="47" t="s">
        <v>201</v>
      </c>
      <c r="F1216" s="47">
        <v>3</v>
      </c>
      <c r="G1216" s="47" t="s">
        <v>139</v>
      </c>
      <c r="H1216" s="47" t="s">
        <v>61</v>
      </c>
      <c r="I1216" s="47">
        <f>(C1216-VLOOKUP(G1216,Riders!$A$2:$C$2000,2,FALSE))/365</f>
        <v>26.63013698630137</v>
      </c>
      <c r="J1216" s="47"/>
      <c r="K1216" s="47">
        <v>1</v>
      </c>
      <c r="L1216" s="47">
        <v>11.661</v>
      </c>
      <c r="M1216" s="59">
        <f>IF(OR(L1216="",L1216="REL"),"",3.6*200/L1216)</f>
        <v>61.744275791098538</v>
      </c>
      <c r="N1216" s="47"/>
      <c r="O1216" s="47"/>
      <c r="P1216" s="59" t="str">
        <f>IF(OR(O1216="",O1216="REL"),"",3.6*200/O1216)</f>
        <v/>
      </c>
      <c r="Q1216" s="47"/>
      <c r="R1216" s="47"/>
      <c r="S1216" s="59" t="str">
        <f>IF(OR(R1216="",R1216="REL"),"",3.6*200/R1216)</f>
        <v/>
      </c>
    </row>
    <row r="1217" spans="1:19" x14ac:dyDescent="0.3">
      <c r="A1217" s="47" t="s">
        <v>127</v>
      </c>
      <c r="B1217" s="47">
        <v>2019</v>
      </c>
      <c r="C1217" s="49">
        <v>43491</v>
      </c>
      <c r="D1217" s="47" t="s">
        <v>72</v>
      </c>
      <c r="E1217" s="47" t="s">
        <v>201</v>
      </c>
      <c r="F1217" s="47">
        <v>3</v>
      </c>
      <c r="G1217" s="47" t="s">
        <v>134</v>
      </c>
      <c r="H1217" s="47" t="s">
        <v>38</v>
      </c>
      <c r="I1217" s="47">
        <f>(C1217-VLOOKUP(G1217,Riders!$A$2:$C$2000,2,FALSE))/365</f>
        <v>28</v>
      </c>
      <c r="J1217" s="47"/>
      <c r="K1217" s="47">
        <v>2</v>
      </c>
      <c r="L1217" s="47" t="s">
        <v>207</v>
      </c>
      <c r="M1217" s="59" t="str">
        <f>IF(OR(L1217="",L1217="REL"),"",3.6*200/L1217)</f>
        <v/>
      </c>
      <c r="N1217" s="47"/>
      <c r="O1217" s="47"/>
      <c r="P1217" s="59" t="str">
        <f>IF(OR(O1217="",O1217="REL"),"",3.6*200/O1217)</f>
        <v/>
      </c>
      <c r="Q1217" s="47"/>
      <c r="R1217" s="47"/>
      <c r="S1217" s="59" t="str">
        <f>IF(OR(R1217="",R1217="REL"),"",3.6*200/R1217)</f>
        <v/>
      </c>
    </row>
    <row r="1218" spans="1:19" x14ac:dyDescent="0.3">
      <c r="A1218" s="47" t="s">
        <v>127</v>
      </c>
      <c r="B1218" s="47">
        <v>2019</v>
      </c>
      <c r="C1218" s="49">
        <v>43491</v>
      </c>
      <c r="D1218" s="47" t="s">
        <v>72</v>
      </c>
      <c r="E1218" s="47" t="s">
        <v>201</v>
      </c>
      <c r="F1218" s="47">
        <v>4</v>
      </c>
      <c r="G1218" s="47" t="s">
        <v>144</v>
      </c>
      <c r="H1218" s="47" t="s">
        <v>145</v>
      </c>
      <c r="I1218" s="47">
        <f>(C1218-VLOOKUP(G1218,Riders!$A$2:$C$2000,2,FALSE))/365</f>
        <v>20.775342465753425</v>
      </c>
      <c r="J1218" s="47"/>
      <c r="K1218" s="47">
        <v>1</v>
      </c>
      <c r="L1218" s="47">
        <v>11.339</v>
      </c>
      <c r="M1218" s="59">
        <f>IF(OR(L1218="",L1218="REL"),"",3.6*200/L1218)</f>
        <v>63.497662933239262</v>
      </c>
      <c r="N1218" s="47"/>
      <c r="O1218" s="47"/>
      <c r="P1218" s="59" t="str">
        <f>IF(OR(O1218="",O1218="REL"),"",3.6*200/O1218)</f>
        <v/>
      </c>
      <c r="Q1218" s="47"/>
      <c r="R1218" s="47"/>
      <c r="S1218" s="59" t="str">
        <f>IF(OR(R1218="",R1218="REL"),"",3.6*200/R1218)</f>
        <v/>
      </c>
    </row>
    <row r="1219" spans="1:19" x14ac:dyDescent="0.3">
      <c r="A1219" s="47" t="s">
        <v>127</v>
      </c>
      <c r="B1219" s="47">
        <v>2019</v>
      </c>
      <c r="C1219" s="49">
        <v>43491</v>
      </c>
      <c r="D1219" s="47" t="s">
        <v>72</v>
      </c>
      <c r="E1219" s="47" t="s">
        <v>201</v>
      </c>
      <c r="F1219" s="47">
        <v>4</v>
      </c>
      <c r="G1219" s="47" t="s">
        <v>14</v>
      </c>
      <c r="H1219" s="47" t="s">
        <v>15</v>
      </c>
      <c r="I1219" s="47">
        <f>(C1219-VLOOKUP(G1219,Riders!$A$2:$C$2000,2,FALSE))/365</f>
        <v>19.065753424657533</v>
      </c>
      <c r="J1219" s="47"/>
      <c r="K1219" s="47">
        <v>2</v>
      </c>
      <c r="L1219" s="47">
        <v>11.412000000000001</v>
      </c>
      <c r="M1219" s="59">
        <f>IF(OR(L1219="",L1219="REL"),"",3.6*200/L1219)</f>
        <v>63.09148264984227</v>
      </c>
      <c r="N1219" s="47"/>
      <c r="O1219" s="47"/>
      <c r="P1219" s="59" t="str">
        <f>IF(OR(O1219="",O1219="REL"),"",3.6*200/O1219)</f>
        <v/>
      </c>
      <c r="Q1219" s="47"/>
      <c r="R1219" s="47"/>
      <c r="S1219" s="59" t="str">
        <f>IF(OR(R1219="",R1219="REL"),"",3.6*200/R1219)</f>
        <v/>
      </c>
    </row>
    <row r="1220" spans="1:19" x14ac:dyDescent="0.3">
      <c r="A1220" s="47" t="s">
        <v>127</v>
      </c>
      <c r="B1220" s="47">
        <v>2019</v>
      </c>
      <c r="C1220" s="49">
        <v>43491</v>
      </c>
      <c r="D1220" s="47" t="s">
        <v>72</v>
      </c>
      <c r="E1220" s="47" t="s">
        <v>201</v>
      </c>
      <c r="F1220" s="47">
        <v>5</v>
      </c>
      <c r="G1220" s="47" t="s">
        <v>655</v>
      </c>
      <c r="H1220" s="47" t="s">
        <v>120</v>
      </c>
      <c r="I1220" s="47">
        <f>(C1220-VLOOKUP(G1220,Riders!$A$2:$C$2000,2,FALSE))/365</f>
        <v>36.145205479452052</v>
      </c>
      <c r="J1220" s="47"/>
      <c r="K1220" s="47">
        <v>1</v>
      </c>
      <c r="L1220" s="47">
        <v>11.765000000000001</v>
      </c>
      <c r="M1220" s="59">
        <f>IF(OR(L1220="",L1220="REL"),"",3.6*200/L1220)</f>
        <v>61.198470038249042</v>
      </c>
      <c r="N1220" s="47"/>
      <c r="O1220" s="47"/>
      <c r="P1220" s="59" t="str">
        <f>IF(OR(O1220="",O1220="REL"),"",3.6*200/O1220)</f>
        <v/>
      </c>
      <c r="Q1220" s="47"/>
      <c r="R1220" s="47"/>
      <c r="S1220" s="59" t="str">
        <f>IF(OR(R1220="",R1220="REL"),"",3.6*200/R1220)</f>
        <v/>
      </c>
    </row>
    <row r="1221" spans="1:19" x14ac:dyDescent="0.3">
      <c r="A1221" s="47" t="s">
        <v>127</v>
      </c>
      <c r="B1221" s="47">
        <v>2019</v>
      </c>
      <c r="C1221" s="49">
        <v>43491</v>
      </c>
      <c r="D1221" s="47" t="s">
        <v>72</v>
      </c>
      <c r="E1221" s="47" t="s">
        <v>201</v>
      </c>
      <c r="F1221" s="47">
        <v>5</v>
      </c>
      <c r="G1221" s="47" t="s">
        <v>109</v>
      </c>
      <c r="H1221" s="47" t="s">
        <v>160</v>
      </c>
      <c r="I1221" s="47">
        <f>(C1221-VLOOKUP(G1221,Riders!$A$2:$C$2000,2,FALSE))/365</f>
        <v>25.989041095890411</v>
      </c>
      <c r="J1221" s="47"/>
      <c r="K1221" s="47">
        <v>2</v>
      </c>
      <c r="L1221" s="47">
        <v>12.287000000000001</v>
      </c>
      <c r="M1221" s="59">
        <f>IF(OR(L1221="",L1221="REL"),"",3.6*200/L1221)</f>
        <v>58.598518759664685</v>
      </c>
      <c r="N1221" s="47"/>
      <c r="O1221" s="47"/>
      <c r="P1221" s="59" t="str">
        <f>IF(OR(O1221="",O1221="REL"),"",3.6*200/O1221)</f>
        <v/>
      </c>
      <c r="Q1221" s="47"/>
      <c r="R1221" s="47"/>
      <c r="S1221" s="59" t="str">
        <f>IF(OR(R1221="",R1221="REL"),"",3.6*200/R1221)</f>
        <v/>
      </c>
    </row>
    <row r="1222" spans="1:19" x14ac:dyDescent="0.3">
      <c r="A1222" s="47" t="s">
        <v>127</v>
      </c>
      <c r="B1222" s="47">
        <v>2019</v>
      </c>
      <c r="C1222" s="49">
        <v>43491</v>
      </c>
      <c r="D1222" s="47" t="s">
        <v>72</v>
      </c>
      <c r="E1222" s="47" t="s">
        <v>201</v>
      </c>
      <c r="F1222" s="47">
        <v>6</v>
      </c>
      <c r="G1222" s="47" t="s">
        <v>174</v>
      </c>
      <c r="H1222" s="47" t="s">
        <v>156</v>
      </c>
      <c r="I1222" s="47">
        <f>(C1222-VLOOKUP(G1222,Riders!$A$2:$C$2000,2,FALSE))/365</f>
        <v>27.027397260273972</v>
      </c>
      <c r="J1222" s="47"/>
      <c r="K1222" s="47">
        <v>1</v>
      </c>
      <c r="L1222" s="47">
        <v>11.554</v>
      </c>
      <c r="M1222" s="59">
        <f>IF(OR(L1222="",L1222="REL"),"",3.6*200/L1222)</f>
        <v>62.316081010905314</v>
      </c>
      <c r="N1222" s="47"/>
      <c r="O1222" s="47"/>
      <c r="P1222" s="59" t="str">
        <f>IF(OR(O1222="",O1222="REL"),"",3.6*200/O1222)</f>
        <v/>
      </c>
      <c r="Q1222" s="47"/>
      <c r="R1222" s="47"/>
      <c r="S1222" s="59" t="str">
        <f>IF(OR(R1222="",R1222="REL"),"",3.6*200/R1222)</f>
        <v/>
      </c>
    </row>
    <row r="1223" spans="1:19" x14ac:dyDescent="0.3">
      <c r="A1223" s="47" t="s">
        <v>127</v>
      </c>
      <c r="B1223" s="47">
        <v>2019</v>
      </c>
      <c r="C1223" s="49">
        <v>43491</v>
      </c>
      <c r="D1223" s="47" t="s">
        <v>72</v>
      </c>
      <c r="E1223" s="47" t="s">
        <v>201</v>
      </c>
      <c r="F1223" s="47">
        <v>6</v>
      </c>
      <c r="G1223" s="47" t="s">
        <v>82</v>
      </c>
      <c r="H1223" s="47" t="s">
        <v>67</v>
      </c>
      <c r="I1223" s="47">
        <f>(C1223-VLOOKUP(G1223,Riders!$A$2:$C$2000,2,FALSE))/365</f>
        <v>26.408219178082192</v>
      </c>
      <c r="J1223" s="47"/>
      <c r="K1223" s="47">
        <v>2</v>
      </c>
      <c r="L1223" s="47">
        <v>11.633000000000001</v>
      </c>
      <c r="M1223" s="59">
        <f>IF(OR(L1223="",L1223="REL"),"",3.6*200/L1223)</f>
        <v>61.892890913779759</v>
      </c>
      <c r="N1223" s="47"/>
      <c r="O1223" s="47"/>
      <c r="P1223" s="59" t="str">
        <f>IF(OR(O1223="",O1223="REL"),"",3.6*200/O1223)</f>
        <v/>
      </c>
      <c r="Q1223" s="47"/>
      <c r="R1223" s="47"/>
      <c r="S1223" s="59" t="str">
        <f>IF(OR(R1223="",R1223="REL"),"",3.6*200/R1223)</f>
        <v/>
      </c>
    </row>
    <row r="1224" spans="1:19" x14ac:dyDescent="0.3">
      <c r="A1224" s="47" t="s">
        <v>127</v>
      </c>
      <c r="B1224" s="47">
        <v>2019</v>
      </c>
      <c r="C1224" s="49">
        <v>43491</v>
      </c>
      <c r="D1224" s="47" t="s">
        <v>72</v>
      </c>
      <c r="E1224" s="47" t="s">
        <v>201</v>
      </c>
      <c r="F1224" s="47">
        <v>7</v>
      </c>
      <c r="G1224" s="47" t="s">
        <v>33</v>
      </c>
      <c r="H1224" s="47" t="s">
        <v>27</v>
      </c>
      <c r="I1224" s="47">
        <f>(C1224-VLOOKUP(G1224,Riders!$A$2:$C$2000,2,FALSE))/365</f>
        <v>25.183561643835617</v>
      </c>
      <c r="J1224" s="47"/>
      <c r="K1224" s="47">
        <v>1</v>
      </c>
      <c r="L1224" s="47">
        <v>11.571</v>
      </c>
      <c r="M1224" s="59">
        <f>IF(OR(L1224="",L1224="REL"),"",3.6*200/L1224)</f>
        <v>62.2245268343272</v>
      </c>
      <c r="N1224" s="47"/>
      <c r="O1224" s="47"/>
      <c r="P1224" s="59" t="str">
        <f>IF(OR(O1224="",O1224="REL"),"",3.6*200/O1224)</f>
        <v/>
      </c>
      <c r="Q1224" s="47"/>
      <c r="R1224" s="47"/>
      <c r="S1224" s="59" t="str">
        <f>IF(OR(R1224="",R1224="REL"),"",3.6*200/R1224)</f>
        <v/>
      </c>
    </row>
    <row r="1225" spans="1:19" x14ac:dyDescent="0.3">
      <c r="A1225" s="47" t="s">
        <v>127</v>
      </c>
      <c r="B1225" s="47">
        <v>2019</v>
      </c>
      <c r="C1225" s="49">
        <v>43491</v>
      </c>
      <c r="D1225" s="47" t="s">
        <v>72</v>
      </c>
      <c r="E1225" s="47" t="s">
        <v>201</v>
      </c>
      <c r="F1225" s="47">
        <v>7</v>
      </c>
      <c r="G1225" s="47" t="s">
        <v>133</v>
      </c>
      <c r="H1225" s="47" t="s">
        <v>25</v>
      </c>
      <c r="I1225" s="47">
        <f>(C1225-VLOOKUP(G1225,Riders!$A$2:$C$2000,2,FALSE))/365</f>
        <v>26.005479452054793</v>
      </c>
      <c r="J1225" s="47"/>
      <c r="K1225" s="47">
        <v>2</v>
      </c>
      <c r="L1225" s="47">
        <v>11.631</v>
      </c>
      <c r="M1225" s="59">
        <f>IF(OR(L1225="",L1225="REL"),"",3.6*200/L1225)</f>
        <v>61.903533660046428</v>
      </c>
      <c r="N1225" s="47"/>
      <c r="O1225" s="47"/>
      <c r="P1225" s="59" t="str">
        <f>IF(OR(O1225="",O1225="REL"),"",3.6*200/O1225)</f>
        <v/>
      </c>
      <c r="Q1225" s="47"/>
      <c r="R1225" s="47"/>
      <c r="S1225" s="59" t="str">
        <f>IF(OR(R1225="",R1225="REL"),"",3.6*200/R1225)</f>
        <v/>
      </c>
    </row>
    <row r="1226" spans="1:19" x14ac:dyDescent="0.3">
      <c r="A1226" s="47" t="s">
        <v>127</v>
      </c>
      <c r="B1226" s="47">
        <v>2019</v>
      </c>
      <c r="C1226" s="49">
        <v>43491</v>
      </c>
      <c r="D1226" s="47" t="s">
        <v>72</v>
      </c>
      <c r="E1226" s="47" t="s">
        <v>201</v>
      </c>
      <c r="F1226" s="47">
        <v>8</v>
      </c>
      <c r="G1226" s="47" t="s">
        <v>161</v>
      </c>
      <c r="H1226" s="47" t="s">
        <v>36</v>
      </c>
      <c r="I1226" s="47">
        <f>(C1226-VLOOKUP(G1226,Riders!$A$2:$C$2000,2,FALSE))/365</f>
        <v>25</v>
      </c>
      <c r="J1226" s="47"/>
      <c r="K1226" s="47">
        <v>1</v>
      </c>
      <c r="L1226" s="47">
        <v>11.579000000000001</v>
      </c>
      <c r="M1226" s="59">
        <f>IF(OR(L1226="",L1226="REL"),"",3.6*200/L1226)</f>
        <v>62.181535538474819</v>
      </c>
      <c r="N1226" s="47"/>
      <c r="O1226" s="47"/>
      <c r="P1226" s="59" t="str">
        <f>IF(OR(O1226="",O1226="REL"),"",3.6*200/O1226)</f>
        <v/>
      </c>
      <c r="Q1226" s="47"/>
      <c r="R1226" s="47"/>
      <c r="S1226" s="59" t="str">
        <f>IF(OR(R1226="",R1226="REL"),"",3.6*200/R1226)</f>
        <v/>
      </c>
    </row>
    <row r="1227" spans="1:19" x14ac:dyDescent="0.3">
      <c r="A1227" s="47" t="s">
        <v>127</v>
      </c>
      <c r="B1227" s="47">
        <v>2019</v>
      </c>
      <c r="C1227" s="49">
        <v>43491</v>
      </c>
      <c r="D1227" s="47" t="s">
        <v>72</v>
      </c>
      <c r="E1227" s="47" t="s">
        <v>201</v>
      </c>
      <c r="F1227" s="47">
        <v>8</v>
      </c>
      <c r="G1227" s="47" t="s">
        <v>129</v>
      </c>
      <c r="H1227" s="47" t="s">
        <v>175</v>
      </c>
      <c r="I1227" s="47">
        <f>(C1227-VLOOKUP(G1227,Riders!$A$2:$C$2000,2,FALSE))/365</f>
        <v>28.536986301369861</v>
      </c>
      <c r="J1227" s="47"/>
      <c r="K1227" s="47">
        <v>2</v>
      </c>
      <c r="L1227" s="47">
        <v>11.729000000000001</v>
      </c>
      <c r="M1227" s="59">
        <f>IF(OR(L1227="",L1227="REL"),"",3.6*200/L1227)</f>
        <v>61.38630744308977</v>
      </c>
      <c r="N1227" s="47"/>
      <c r="O1227" s="47"/>
      <c r="P1227" s="59" t="str">
        <f>IF(OR(O1227="",O1227="REL"),"",3.6*200/O1227)</f>
        <v/>
      </c>
      <c r="Q1227" s="47"/>
      <c r="R1227" s="47"/>
      <c r="S1227" s="59" t="str">
        <f>IF(OR(R1227="",R1227="REL"),"",3.6*200/R1227)</f>
        <v/>
      </c>
    </row>
    <row r="1228" spans="1:19" x14ac:dyDescent="0.3">
      <c r="A1228" s="47" t="s">
        <v>127</v>
      </c>
      <c r="B1228" s="47">
        <v>2019</v>
      </c>
      <c r="C1228" s="49">
        <v>43491</v>
      </c>
      <c r="D1228" s="47" t="s">
        <v>72</v>
      </c>
      <c r="E1228" s="47" t="s">
        <v>202</v>
      </c>
      <c r="F1228" s="47">
        <v>1</v>
      </c>
      <c r="G1228" s="47" t="s">
        <v>79</v>
      </c>
      <c r="H1228" s="47" t="s">
        <v>65</v>
      </c>
      <c r="I1228" s="47">
        <f>(C1228-VLOOKUP(G1228,Riders!$A$2:$C$2000,2,FALSE))/365</f>
        <v>31.731506849315068</v>
      </c>
      <c r="J1228" s="47"/>
      <c r="K1228" s="47">
        <v>1</v>
      </c>
      <c r="L1228" s="47">
        <v>11.26</v>
      </c>
      <c r="M1228" s="59">
        <f>IF(OR(L1228="",L1228="REL"),"",3.6*200/L1228)</f>
        <v>63.943161634103021</v>
      </c>
      <c r="N1228" s="47">
        <v>1</v>
      </c>
      <c r="O1228" s="47">
        <v>11.839</v>
      </c>
      <c r="P1228" s="59">
        <f>IF(OR(O1228="",O1228="REL"),"",3.6*200/O1228)</f>
        <v>60.815947292845678</v>
      </c>
      <c r="Q1228" s="47"/>
      <c r="R1228" s="47"/>
      <c r="S1228" s="59" t="str">
        <f>IF(OR(R1228="",R1228="REL"),"",3.6*200/R1228)</f>
        <v/>
      </c>
    </row>
    <row r="1229" spans="1:19" x14ac:dyDescent="0.3">
      <c r="A1229" s="47" t="s">
        <v>127</v>
      </c>
      <c r="B1229" s="47">
        <v>2019</v>
      </c>
      <c r="C1229" s="49">
        <v>43491</v>
      </c>
      <c r="D1229" s="47" t="s">
        <v>72</v>
      </c>
      <c r="E1229" s="47" t="s">
        <v>202</v>
      </c>
      <c r="F1229" s="47">
        <v>1</v>
      </c>
      <c r="G1229" s="47" t="s">
        <v>161</v>
      </c>
      <c r="H1229" s="47" t="s">
        <v>36</v>
      </c>
      <c r="I1229" s="47">
        <f>(C1229-VLOOKUP(G1229,Riders!$A$2:$C$2000,2,FALSE))/365</f>
        <v>25</v>
      </c>
      <c r="J1229" s="47"/>
      <c r="K1229" s="47">
        <v>2</v>
      </c>
      <c r="L1229" s="47">
        <v>11.513</v>
      </c>
      <c r="M1229" s="59">
        <f>IF(OR(L1229="",L1229="REL"),"",3.6*200/L1229)</f>
        <v>62.538000521150003</v>
      </c>
      <c r="N1229" s="47">
        <v>2</v>
      </c>
      <c r="O1229" s="47">
        <v>12.117000000000001</v>
      </c>
      <c r="P1229" s="59">
        <f>IF(OR(O1229="",O1229="REL"),"",3.6*200/O1229)</f>
        <v>59.420648675414704</v>
      </c>
      <c r="Q1229" s="47"/>
      <c r="R1229" s="47"/>
      <c r="S1229" s="59" t="str">
        <f>IF(OR(R1229="",R1229="REL"),"",3.6*200/R1229)</f>
        <v/>
      </c>
    </row>
    <row r="1230" spans="1:19" x14ac:dyDescent="0.3">
      <c r="A1230" s="47" t="s">
        <v>127</v>
      </c>
      <c r="B1230" s="47">
        <v>2019</v>
      </c>
      <c r="C1230" s="49">
        <v>43491</v>
      </c>
      <c r="D1230" s="47" t="s">
        <v>72</v>
      </c>
      <c r="E1230" s="47" t="s">
        <v>202</v>
      </c>
      <c r="F1230" s="47">
        <v>2</v>
      </c>
      <c r="G1230" s="47" t="s">
        <v>30</v>
      </c>
      <c r="H1230" s="47" t="s">
        <v>31</v>
      </c>
      <c r="I1230" s="47">
        <f>(C1230-VLOOKUP(G1230,Riders!$A$2:$C$2000,2,FALSE))/365</f>
        <v>22.778082191780822</v>
      </c>
      <c r="J1230" s="47"/>
      <c r="K1230" s="47">
        <v>1</v>
      </c>
      <c r="L1230" s="47">
        <v>11.643000000000001</v>
      </c>
      <c r="M1230" s="59">
        <f>IF(OR(L1230="",L1230="REL"),"",3.6*200/L1230)</f>
        <v>61.839732027827878</v>
      </c>
      <c r="N1230" s="47">
        <v>1</v>
      </c>
      <c r="O1230" s="47">
        <v>11.347</v>
      </c>
      <c r="P1230" s="59">
        <f>IF(OR(O1230="",O1230="REL"),"",3.6*200/O1230)</f>
        <v>63.452895038336123</v>
      </c>
      <c r="Q1230" s="47"/>
      <c r="R1230" s="47"/>
      <c r="S1230" s="59" t="str">
        <f>IF(OR(R1230="",R1230="REL"),"",3.6*200/R1230)</f>
        <v/>
      </c>
    </row>
    <row r="1231" spans="1:19" x14ac:dyDescent="0.3">
      <c r="A1231" s="47" t="s">
        <v>127</v>
      </c>
      <c r="B1231" s="47">
        <v>2019</v>
      </c>
      <c r="C1231" s="49">
        <v>43491</v>
      </c>
      <c r="D1231" s="47" t="s">
        <v>72</v>
      </c>
      <c r="E1231" s="47" t="s">
        <v>202</v>
      </c>
      <c r="F1231" s="47">
        <v>2</v>
      </c>
      <c r="G1231" s="47" t="s">
        <v>33</v>
      </c>
      <c r="H1231" s="47" t="s">
        <v>27</v>
      </c>
      <c r="I1231" s="47">
        <f>(C1231-VLOOKUP(G1231,Riders!$A$2:$C$2000,2,FALSE))/365</f>
        <v>25.183561643835617</v>
      </c>
      <c r="J1231" s="47"/>
      <c r="K1231" s="47">
        <v>2</v>
      </c>
      <c r="L1231" s="47">
        <v>11.756</v>
      </c>
      <c r="M1231" s="59">
        <f>IF(OR(L1231="",L1231="REL"),"",3.6*200/L1231)</f>
        <v>61.245321537938075</v>
      </c>
      <c r="N1231" s="47">
        <v>2</v>
      </c>
      <c r="O1231" s="47">
        <v>11.481</v>
      </c>
      <c r="P1231" s="59">
        <f>IF(OR(O1231="",O1231="REL"),"",3.6*200/O1231)</f>
        <v>62.712307290305723</v>
      </c>
      <c r="Q1231" s="47"/>
      <c r="R1231" s="47"/>
      <c r="S1231" s="59" t="str">
        <f>IF(OR(R1231="",R1231="REL"),"",3.6*200/R1231)</f>
        <v/>
      </c>
    </row>
    <row r="1232" spans="1:19" x14ac:dyDescent="0.3">
      <c r="A1232" s="47" t="s">
        <v>127</v>
      </c>
      <c r="B1232" s="47">
        <v>2019</v>
      </c>
      <c r="C1232" s="49">
        <v>43491</v>
      </c>
      <c r="D1232" s="47" t="s">
        <v>72</v>
      </c>
      <c r="E1232" s="47" t="s">
        <v>202</v>
      </c>
      <c r="F1232" s="47">
        <v>3</v>
      </c>
      <c r="G1232" s="47" t="s">
        <v>174</v>
      </c>
      <c r="H1232" s="47" t="s">
        <v>156</v>
      </c>
      <c r="I1232" s="47">
        <f>(C1232-VLOOKUP(G1232,Riders!$A$2:$C$2000,2,FALSE))/365</f>
        <v>27.027397260273972</v>
      </c>
      <c r="J1232" s="47"/>
      <c r="K1232" s="47">
        <v>1</v>
      </c>
      <c r="L1232" s="47">
        <v>11.667999999999999</v>
      </c>
      <c r="M1232" s="59">
        <f>IF(OR(L1232="",L1232="REL"),"",3.6*200/L1232)</f>
        <v>61.707233459033255</v>
      </c>
      <c r="N1232" s="47">
        <v>1</v>
      </c>
      <c r="O1232" s="47">
        <v>11.805</v>
      </c>
      <c r="P1232" s="59">
        <f>IF(OR(O1232="",O1232="REL"),"",3.6*200/O1232)</f>
        <v>60.991105463786532</v>
      </c>
      <c r="Q1232" s="47"/>
      <c r="R1232" s="47"/>
      <c r="S1232" s="59" t="str">
        <f>IF(OR(R1232="",R1232="REL"),"",3.6*200/R1232)</f>
        <v/>
      </c>
    </row>
    <row r="1233" spans="1:19" x14ac:dyDescent="0.3">
      <c r="A1233" s="47" t="s">
        <v>127</v>
      </c>
      <c r="B1233" s="47">
        <v>2019</v>
      </c>
      <c r="C1233" s="49">
        <v>43491</v>
      </c>
      <c r="D1233" s="47" t="s">
        <v>72</v>
      </c>
      <c r="E1233" s="47" t="s">
        <v>202</v>
      </c>
      <c r="F1233" s="47">
        <v>3</v>
      </c>
      <c r="G1233" s="47" t="s">
        <v>139</v>
      </c>
      <c r="H1233" s="47" t="s">
        <v>61</v>
      </c>
      <c r="I1233" s="47">
        <f>(C1233-VLOOKUP(G1233,Riders!$A$2:$C$2000,2,FALSE))/365</f>
        <v>26.63013698630137</v>
      </c>
      <c r="J1233" s="47"/>
      <c r="K1233" s="47">
        <v>2</v>
      </c>
      <c r="L1233" s="47">
        <v>11.719999999999999</v>
      </c>
      <c r="M1233" s="59">
        <f>IF(OR(L1233="",L1233="REL"),"",3.6*200/L1233)</f>
        <v>61.433447098976117</v>
      </c>
      <c r="N1233" s="47">
        <v>2</v>
      </c>
      <c r="O1233" s="47">
        <v>12.03</v>
      </c>
      <c r="P1233" s="59">
        <f>IF(OR(O1233="",O1233="REL"),"",3.6*200/O1233)</f>
        <v>59.850374064837908</v>
      </c>
      <c r="Q1233" s="47"/>
      <c r="R1233" s="47"/>
      <c r="S1233" s="59" t="str">
        <f>IF(OR(R1233="",R1233="REL"),"",3.6*200/R1233)</f>
        <v/>
      </c>
    </row>
    <row r="1234" spans="1:19" x14ac:dyDescent="0.3">
      <c r="A1234" s="47" t="s">
        <v>127</v>
      </c>
      <c r="B1234" s="47">
        <v>2019</v>
      </c>
      <c r="C1234" s="49">
        <v>43491</v>
      </c>
      <c r="D1234" s="47" t="s">
        <v>72</v>
      </c>
      <c r="E1234" s="47" t="s">
        <v>202</v>
      </c>
      <c r="F1234" s="47">
        <v>4</v>
      </c>
      <c r="G1234" s="47" t="s">
        <v>655</v>
      </c>
      <c r="H1234" s="47" t="s">
        <v>120</v>
      </c>
      <c r="I1234" s="47">
        <f>(C1234-VLOOKUP(G1234,Riders!$A$2:$C$2000,2,FALSE))/365</f>
        <v>36.145205479452052</v>
      </c>
      <c r="J1234" s="47"/>
      <c r="K1234" s="47">
        <v>2</v>
      </c>
      <c r="L1234" s="47">
        <v>11.615</v>
      </c>
      <c r="M1234" s="59">
        <f>IF(OR(L1234="",L1234="REL"),"",3.6*200/L1234)</f>
        <v>61.988807576409812</v>
      </c>
      <c r="N1234" s="47">
        <v>1</v>
      </c>
      <c r="O1234" s="47">
        <v>11.56</v>
      </c>
      <c r="P1234" s="59">
        <f>IF(OR(O1234="",O1234="REL"),"",3.6*200/O1234)</f>
        <v>62.283737024221452</v>
      </c>
      <c r="Q1234" s="47">
        <v>1</v>
      </c>
      <c r="R1234" s="47">
        <v>12.039</v>
      </c>
      <c r="S1234" s="59">
        <f>IF(OR(R1234="",R1234="REL"),"",3.6*200/R1234)</f>
        <v>59.805631696984804</v>
      </c>
    </row>
    <row r="1235" spans="1:19" x14ac:dyDescent="0.3">
      <c r="A1235" s="47" t="s">
        <v>127</v>
      </c>
      <c r="B1235" s="47">
        <v>2019</v>
      </c>
      <c r="C1235" s="49">
        <v>43491</v>
      </c>
      <c r="D1235" s="47" t="s">
        <v>72</v>
      </c>
      <c r="E1235" s="47" t="s">
        <v>202</v>
      </c>
      <c r="F1235" s="47">
        <v>4</v>
      </c>
      <c r="G1235" s="47" t="s">
        <v>144</v>
      </c>
      <c r="H1235" s="47" t="s">
        <v>145</v>
      </c>
      <c r="I1235" s="47">
        <f>(C1235-VLOOKUP(G1235,Riders!$A$2:$C$2000,2,FALSE))/365</f>
        <v>20.775342465753425</v>
      </c>
      <c r="J1235" s="47"/>
      <c r="K1235" s="47">
        <v>1</v>
      </c>
      <c r="L1235" s="47">
        <v>11.419</v>
      </c>
      <c r="M1235" s="59">
        <f>IF(OR(L1235="",L1235="REL"),"",3.6*200/L1235)</f>
        <v>63.052806725632713</v>
      </c>
      <c r="N1235" s="47">
        <v>2</v>
      </c>
      <c r="O1235" s="47">
        <v>11.614000000000001</v>
      </c>
      <c r="P1235" s="59">
        <f>IF(OR(O1235="",O1235="REL"),"",3.6*200/O1235)</f>
        <v>61.994144997416903</v>
      </c>
      <c r="Q1235" s="47">
        <v>2</v>
      </c>
      <c r="R1235" s="47">
        <v>12.142999999999999</v>
      </c>
      <c r="S1235" s="59">
        <f>IF(OR(R1235="",R1235="REL"),"",3.6*200/R1235)</f>
        <v>59.293420077410858</v>
      </c>
    </row>
    <row r="1236" spans="1:19" x14ac:dyDescent="0.3">
      <c r="A1236" s="47" t="s">
        <v>127</v>
      </c>
      <c r="B1236" s="47">
        <v>2019</v>
      </c>
      <c r="C1236" s="49">
        <v>43491</v>
      </c>
      <c r="D1236" s="47" t="s">
        <v>72</v>
      </c>
      <c r="E1236" s="47" t="s">
        <v>203</v>
      </c>
      <c r="F1236" s="47">
        <v>1</v>
      </c>
      <c r="G1236" s="47" t="s">
        <v>79</v>
      </c>
      <c r="H1236" s="47" t="s">
        <v>65</v>
      </c>
      <c r="I1236" s="47">
        <f>(C1236-VLOOKUP(G1236,Riders!$A$2:$C$2000,2,FALSE))/365</f>
        <v>31.731506849315068</v>
      </c>
      <c r="J1236" s="47"/>
      <c r="K1236" s="47">
        <v>1</v>
      </c>
      <c r="L1236" s="47">
        <v>11.816000000000001</v>
      </c>
      <c r="M1236" s="59">
        <f>IF(OR(L1236="",L1236="REL"),"",3.6*200/L1236)</f>
        <v>60.934326337169935</v>
      </c>
      <c r="N1236" s="47">
        <v>1</v>
      </c>
      <c r="O1236" s="47">
        <v>11.726000000000001</v>
      </c>
      <c r="P1236" s="59">
        <f>IF(OR(O1236="",O1236="REL"),"",3.6*200/O1236)</f>
        <v>61.402012621524811</v>
      </c>
      <c r="Q1236" s="47"/>
      <c r="R1236" s="47"/>
      <c r="S1236" s="59" t="str">
        <f>IF(OR(R1236="",R1236="REL"),"",3.6*200/R1236)</f>
        <v/>
      </c>
    </row>
    <row r="1237" spans="1:19" x14ac:dyDescent="0.3">
      <c r="A1237" s="47" t="s">
        <v>127</v>
      </c>
      <c r="B1237" s="47">
        <v>2019</v>
      </c>
      <c r="C1237" s="49">
        <v>43491</v>
      </c>
      <c r="D1237" s="47" t="s">
        <v>72</v>
      </c>
      <c r="E1237" s="47" t="s">
        <v>203</v>
      </c>
      <c r="F1237" s="47">
        <v>1</v>
      </c>
      <c r="G1237" s="47" t="s">
        <v>655</v>
      </c>
      <c r="H1237" s="47" t="s">
        <v>120</v>
      </c>
      <c r="I1237" s="47">
        <f>(C1237-VLOOKUP(G1237,Riders!$A$2:$C$2000,2,FALSE))/365</f>
        <v>36.145205479452052</v>
      </c>
      <c r="J1237" s="47"/>
      <c r="K1237" s="47">
        <v>2</v>
      </c>
      <c r="L1237" s="47">
        <v>11.964</v>
      </c>
      <c r="M1237" s="59">
        <f>IF(OR(L1237="",L1237="REL"),"",3.6*200/L1237)</f>
        <v>60.180541624874621</v>
      </c>
      <c r="N1237" s="47">
        <v>2</v>
      </c>
      <c r="O1237" s="47">
        <v>11.97</v>
      </c>
      <c r="P1237" s="59">
        <f>IF(OR(O1237="",O1237="REL"),"",3.6*200/O1237)</f>
        <v>60.150375939849624</v>
      </c>
      <c r="Q1237" s="47"/>
      <c r="R1237" s="47"/>
      <c r="S1237" s="59" t="str">
        <f>IF(OR(R1237="",R1237="REL"),"",3.6*200/R1237)</f>
        <v/>
      </c>
    </row>
    <row r="1238" spans="1:19" x14ac:dyDescent="0.3">
      <c r="A1238" s="47" t="s">
        <v>127</v>
      </c>
      <c r="B1238" s="47">
        <v>2019</v>
      </c>
      <c r="C1238" s="49">
        <v>43491</v>
      </c>
      <c r="D1238" s="47" t="s">
        <v>72</v>
      </c>
      <c r="E1238" s="47" t="s">
        <v>203</v>
      </c>
      <c r="F1238" s="47">
        <v>2</v>
      </c>
      <c r="G1238" s="47" t="s">
        <v>174</v>
      </c>
      <c r="H1238" s="47" t="s">
        <v>156</v>
      </c>
      <c r="I1238" s="47">
        <f>(C1238-VLOOKUP(G1238,Riders!$A$2:$C$2000,2,FALSE))/365</f>
        <v>27.027397260273972</v>
      </c>
      <c r="J1238" s="47"/>
      <c r="K1238" s="47">
        <v>2</v>
      </c>
      <c r="L1238" s="47">
        <v>11.526</v>
      </c>
      <c r="M1238" s="59">
        <f>IF(OR(L1238="",L1238="REL"),"",3.6*200/L1238)</f>
        <v>62.467464862051017</v>
      </c>
      <c r="N1238" s="47">
        <v>1</v>
      </c>
      <c r="O1238" s="47">
        <v>11.407</v>
      </c>
      <c r="P1238" s="59">
        <f>IF(OR(O1238="",O1238="REL"),"",3.6*200/O1238)</f>
        <v>63.11913737178925</v>
      </c>
      <c r="Q1238" s="47">
        <v>1</v>
      </c>
      <c r="R1238" s="47">
        <v>11.742000000000001</v>
      </c>
      <c r="S1238" s="59">
        <f>IF(OR(R1238="",R1238="REL"),"",3.6*200/R1238)</f>
        <v>61.318344404701065</v>
      </c>
    </row>
    <row r="1239" spans="1:19" x14ac:dyDescent="0.3">
      <c r="A1239" s="47" t="s">
        <v>127</v>
      </c>
      <c r="B1239" s="47">
        <v>2019</v>
      </c>
      <c r="C1239" s="49">
        <v>43491</v>
      </c>
      <c r="D1239" s="47" t="s">
        <v>72</v>
      </c>
      <c r="E1239" s="47" t="s">
        <v>203</v>
      </c>
      <c r="F1239" s="47">
        <v>2</v>
      </c>
      <c r="G1239" s="47" t="s">
        <v>30</v>
      </c>
      <c r="H1239" s="47" t="s">
        <v>31</v>
      </c>
      <c r="I1239" s="47">
        <f>(C1239-VLOOKUP(G1239,Riders!$A$2:$C$2000,2,FALSE))/365</f>
        <v>22.778082191780822</v>
      </c>
      <c r="J1239" s="47"/>
      <c r="K1239" s="47">
        <v>1</v>
      </c>
      <c r="L1239" s="47">
        <v>11.523</v>
      </c>
      <c r="M1239" s="59">
        <f>IF(OR(L1239="",L1239="REL"),"",3.6*200/L1239)</f>
        <v>62.483728195782348</v>
      </c>
      <c r="N1239" s="47">
        <v>2</v>
      </c>
      <c r="O1239" s="47">
        <v>11.428000000000001</v>
      </c>
      <c r="P1239" s="59">
        <f>IF(OR(O1239="",O1239="REL"),"",3.6*200/O1239)</f>
        <v>63.003150157507868</v>
      </c>
      <c r="Q1239" s="47">
        <v>2</v>
      </c>
      <c r="R1239" s="47">
        <v>11.795000000000002</v>
      </c>
      <c r="S1239" s="59">
        <f>IF(OR(R1239="",R1239="REL"),"",3.6*200/R1239)</f>
        <v>61.042814752013555</v>
      </c>
    </row>
    <row r="1240" spans="1:19" x14ac:dyDescent="0.3">
      <c r="A1240" s="47" t="s">
        <v>127</v>
      </c>
      <c r="B1240" s="47">
        <v>2019</v>
      </c>
      <c r="C1240" s="49">
        <v>43491</v>
      </c>
      <c r="D1240" s="47" t="s">
        <v>72</v>
      </c>
      <c r="E1240" s="47" t="s">
        <v>204</v>
      </c>
      <c r="F1240" s="47" t="s">
        <v>205</v>
      </c>
      <c r="G1240" s="47" t="s">
        <v>79</v>
      </c>
      <c r="H1240" s="47" t="s">
        <v>65</v>
      </c>
      <c r="I1240" s="47">
        <f>(C1240-VLOOKUP(G1240,Riders!$A$2:$C$2000,2,FALSE))/365</f>
        <v>31.731506849315068</v>
      </c>
      <c r="J1240" s="47"/>
      <c r="K1240" s="47">
        <v>1</v>
      </c>
      <c r="L1240" s="47">
        <v>11.545</v>
      </c>
      <c r="M1240" s="59">
        <f>IF(OR(L1240="",L1240="REL"),"",3.6*200/L1240)</f>
        <v>62.364660025985273</v>
      </c>
      <c r="N1240" s="47">
        <v>1</v>
      </c>
      <c r="O1240" s="47">
        <v>11.792999999999999</v>
      </c>
      <c r="P1240" s="59">
        <f>IF(OR(O1240="",O1240="REL"),"",3.6*200/O1240)</f>
        <v>61.053167133045029</v>
      </c>
      <c r="Q1240" s="47"/>
      <c r="R1240" s="47"/>
      <c r="S1240" s="59" t="str">
        <f>IF(OR(R1240="",R1240="REL"),"",3.6*200/R1240)</f>
        <v/>
      </c>
    </row>
    <row r="1241" spans="1:19" x14ac:dyDescent="0.3">
      <c r="A1241" s="47" t="s">
        <v>127</v>
      </c>
      <c r="B1241" s="47">
        <v>2019</v>
      </c>
      <c r="C1241" s="49">
        <v>43491</v>
      </c>
      <c r="D1241" s="47" t="s">
        <v>72</v>
      </c>
      <c r="E1241" s="47" t="s">
        <v>204</v>
      </c>
      <c r="F1241" s="47" t="s">
        <v>205</v>
      </c>
      <c r="G1241" s="47" t="s">
        <v>174</v>
      </c>
      <c r="H1241" s="47" t="s">
        <v>156</v>
      </c>
      <c r="I1241" s="47">
        <f>(C1241-VLOOKUP(G1241,Riders!$A$2:$C$2000,2,FALSE))/365</f>
        <v>27.027397260273972</v>
      </c>
      <c r="J1241" s="47"/>
      <c r="K1241" s="47">
        <v>2</v>
      </c>
      <c r="L1241" s="47">
        <v>12.022</v>
      </c>
      <c r="M1241" s="59">
        <f>IF(OR(L1241="",L1241="REL"),"",3.6*200/L1241)</f>
        <v>59.890201297621026</v>
      </c>
      <c r="N1241" s="47">
        <v>2</v>
      </c>
      <c r="O1241" s="47">
        <v>13.026</v>
      </c>
      <c r="P1241" s="59">
        <f>IF(OR(O1241="",O1241="REL"),"",3.6*200/O1241)</f>
        <v>55.274067250115152</v>
      </c>
      <c r="Q1241" s="47"/>
      <c r="R1241" s="47"/>
      <c r="S1241" s="59" t="str">
        <f>IF(OR(R1241="",R1241="REL"),"",3.6*200/R1241)</f>
        <v/>
      </c>
    </row>
    <row r="1242" spans="1:19" x14ac:dyDescent="0.3">
      <c r="A1242" s="47" t="s">
        <v>127</v>
      </c>
      <c r="B1242" s="47">
        <v>2019</v>
      </c>
      <c r="C1242" s="49">
        <v>43491</v>
      </c>
      <c r="D1242" s="47" t="s">
        <v>72</v>
      </c>
      <c r="E1242" s="47" t="s">
        <v>204</v>
      </c>
      <c r="F1242" s="47" t="s">
        <v>206</v>
      </c>
      <c r="G1242" s="47" t="s">
        <v>655</v>
      </c>
      <c r="H1242" s="47" t="s">
        <v>120</v>
      </c>
      <c r="I1242" s="47">
        <f>(C1242-VLOOKUP(G1242,Riders!$A$2:$C$2000,2,FALSE))/365</f>
        <v>36.145205479452052</v>
      </c>
      <c r="J1242" s="47"/>
      <c r="K1242" s="47">
        <v>1</v>
      </c>
      <c r="L1242" s="47">
        <v>11.44</v>
      </c>
      <c r="M1242" s="59">
        <f>IF(OR(L1242="",L1242="REL"),"",3.6*200/L1242)</f>
        <v>62.93706293706294</v>
      </c>
      <c r="N1242" s="47">
        <v>1</v>
      </c>
      <c r="O1242" s="47">
        <v>11.452999999999999</v>
      </c>
      <c r="P1242" s="59">
        <f>IF(OR(O1242="",O1242="REL"),"",3.6*200/O1242)</f>
        <v>62.865624727145729</v>
      </c>
      <c r="Q1242" s="47"/>
      <c r="R1242" s="47"/>
      <c r="S1242" s="59" t="str">
        <f>IF(OR(R1242="",R1242="REL"),"",3.6*200/R1242)</f>
        <v/>
      </c>
    </row>
    <row r="1243" spans="1:19" x14ac:dyDescent="0.3">
      <c r="A1243" s="47" t="s">
        <v>127</v>
      </c>
      <c r="B1243" s="47">
        <v>2019</v>
      </c>
      <c r="C1243" s="49">
        <v>43491</v>
      </c>
      <c r="D1243" s="47" t="s">
        <v>72</v>
      </c>
      <c r="E1243" s="47" t="s">
        <v>204</v>
      </c>
      <c r="F1243" s="47" t="s">
        <v>206</v>
      </c>
      <c r="G1243" s="47" t="s">
        <v>30</v>
      </c>
      <c r="H1243" s="47" t="s">
        <v>31</v>
      </c>
      <c r="I1243" s="47">
        <f>(C1243-VLOOKUP(G1243,Riders!$A$2:$C$2000,2,FALSE))/365</f>
        <v>22.778082191780822</v>
      </c>
      <c r="J1243" s="47"/>
      <c r="K1243" s="47">
        <v>2</v>
      </c>
      <c r="L1243" s="47">
        <v>11.468999999999999</v>
      </c>
      <c r="M1243" s="59">
        <f>IF(OR(L1243="",L1243="REL"),"",3.6*200/L1243)</f>
        <v>62.777923097044209</v>
      </c>
      <c r="N1243" s="47">
        <v>2</v>
      </c>
      <c r="O1243" s="47">
        <v>11.66</v>
      </c>
      <c r="P1243" s="59">
        <f>IF(OR(O1243="",O1243="REL"),"",3.6*200/O1243)</f>
        <v>61.749571183533448</v>
      </c>
      <c r="Q1243" s="47"/>
      <c r="R1243" s="47"/>
      <c r="S1243" s="59" t="str">
        <f>IF(OR(R1243="",R1243="REL"),"",3.6*200/R1243)</f>
        <v/>
      </c>
    </row>
    <row r="1244" spans="1:19" x14ac:dyDescent="0.3">
      <c r="A1244" t="s">
        <v>159</v>
      </c>
      <c r="B1244">
        <v>2019</v>
      </c>
      <c r="C1244" s="9">
        <v>43484</v>
      </c>
      <c r="D1244" t="s">
        <v>72</v>
      </c>
      <c r="E1244" t="s">
        <v>200</v>
      </c>
      <c r="F1244">
        <v>1</v>
      </c>
      <c r="G1244" t="s">
        <v>121</v>
      </c>
      <c r="H1244" t="s">
        <v>120</v>
      </c>
      <c r="I1244">
        <f>(C1244-VLOOKUP(G1244,Riders!$A$2:$C$2000,2,FALSE))/365</f>
        <v>22.876712328767123</v>
      </c>
      <c r="J1244">
        <v>10</v>
      </c>
      <c r="K1244">
        <v>1</v>
      </c>
      <c r="L1244">
        <v>11.986000000000001</v>
      </c>
      <c r="M1244" s="59">
        <f>IF(OR(L1244="",L1244="REL"),"",3.6*200/L1244)</f>
        <v>60.070081762055729</v>
      </c>
      <c r="P1244" s="59" t="str">
        <f>IF(OR(O1244="",O1244="REL"),"",3.6*200/O1244)</f>
        <v/>
      </c>
      <c r="S1244" s="59" t="str">
        <f>IF(OR(R1244="",R1244="REL"),"",3.6*200/R1244)</f>
        <v/>
      </c>
    </row>
    <row r="1245" spans="1:19" x14ac:dyDescent="0.3">
      <c r="A1245" t="s">
        <v>159</v>
      </c>
      <c r="B1245">
        <v>2019</v>
      </c>
      <c r="C1245" s="9">
        <v>43484</v>
      </c>
      <c r="D1245" t="s">
        <v>72</v>
      </c>
      <c r="E1245" t="s">
        <v>200</v>
      </c>
      <c r="F1245">
        <v>1</v>
      </c>
      <c r="G1245" t="s">
        <v>209</v>
      </c>
      <c r="H1245" t="s">
        <v>120</v>
      </c>
      <c r="I1245" t="e">
        <f>(C1245-VLOOKUP(G1245,Riders!$A$2:$C$2000,2,FALSE))/365</f>
        <v>#N/A</v>
      </c>
      <c r="J1245">
        <v>24</v>
      </c>
      <c r="K1245">
        <v>2</v>
      </c>
      <c r="L1245">
        <v>12.261000000000001</v>
      </c>
      <c r="M1245" s="59">
        <f>IF(OR(L1245="",L1245="REL"),"",3.6*200/L1245)</f>
        <v>58.722779544898451</v>
      </c>
      <c r="P1245" s="59" t="str">
        <f>IF(OR(O1245="",O1245="REL"),"",3.6*200/O1245)</f>
        <v/>
      </c>
      <c r="S1245" s="59" t="str">
        <f>IF(OR(R1245="",R1245="REL"),"",3.6*200/R1245)</f>
        <v/>
      </c>
    </row>
    <row r="1246" spans="1:19" x14ac:dyDescent="0.3">
      <c r="A1246" t="s">
        <v>159</v>
      </c>
      <c r="B1246">
        <v>2019</v>
      </c>
      <c r="C1246" s="9">
        <v>43484</v>
      </c>
      <c r="D1246" t="s">
        <v>72</v>
      </c>
      <c r="E1246" t="s">
        <v>200</v>
      </c>
      <c r="F1246">
        <v>2</v>
      </c>
      <c r="G1246" t="s">
        <v>139</v>
      </c>
      <c r="H1246" t="s">
        <v>61</v>
      </c>
      <c r="I1246">
        <f>(C1246-VLOOKUP(G1246,Riders!$A$2:$C$2000,2,FALSE))/365</f>
        <v>26.610958904109587</v>
      </c>
      <c r="J1246">
        <v>11</v>
      </c>
      <c r="K1246">
        <v>1</v>
      </c>
      <c r="L1246">
        <v>11.888999999999999</v>
      </c>
      <c r="M1246" s="59">
        <f>IF(OR(L1246="",L1246="REL"),"",3.6*200/L1246)</f>
        <v>60.560181680545043</v>
      </c>
      <c r="P1246" s="59" t="str">
        <f>IF(OR(O1246="",O1246="REL"),"",3.6*200/O1246)</f>
        <v/>
      </c>
      <c r="S1246" s="59" t="str">
        <f>IF(OR(R1246="",R1246="REL"),"",3.6*200/R1246)</f>
        <v/>
      </c>
    </row>
    <row r="1247" spans="1:19" x14ac:dyDescent="0.3">
      <c r="A1247" t="s">
        <v>159</v>
      </c>
      <c r="B1247">
        <v>2019</v>
      </c>
      <c r="C1247" s="9">
        <v>43484</v>
      </c>
      <c r="D1247" t="s">
        <v>72</v>
      </c>
      <c r="E1247" t="s">
        <v>200</v>
      </c>
      <c r="F1247">
        <v>2</v>
      </c>
      <c r="G1247" t="s">
        <v>210</v>
      </c>
      <c r="H1247" t="s">
        <v>38</v>
      </c>
      <c r="I1247">
        <f>(C1247-VLOOKUP(G1247,Riders!$A$2:$C$2000,2,FALSE))/365</f>
        <v>22.865753424657534</v>
      </c>
      <c r="J1247">
        <v>23</v>
      </c>
      <c r="K1247">
        <v>2</v>
      </c>
      <c r="L1247">
        <v>12.333</v>
      </c>
      <c r="M1247" s="59">
        <f>IF(OR(L1247="",L1247="REL"),"",3.6*200/L1247)</f>
        <v>58.379956215032841</v>
      </c>
      <c r="P1247" s="59" t="str">
        <f>IF(OR(O1247="",O1247="REL"),"",3.6*200/O1247)</f>
        <v/>
      </c>
      <c r="S1247" s="59" t="str">
        <f>IF(OR(R1247="",R1247="REL"),"",3.6*200/R1247)</f>
        <v/>
      </c>
    </row>
    <row r="1248" spans="1:19" x14ac:dyDescent="0.3">
      <c r="A1248" t="s">
        <v>159</v>
      </c>
      <c r="B1248">
        <v>2019</v>
      </c>
      <c r="C1248" s="9">
        <v>43484</v>
      </c>
      <c r="D1248" t="s">
        <v>72</v>
      </c>
      <c r="E1248" t="s">
        <v>200</v>
      </c>
      <c r="F1248">
        <v>3</v>
      </c>
      <c r="G1248" t="s">
        <v>133</v>
      </c>
      <c r="H1248" t="s">
        <v>25</v>
      </c>
      <c r="I1248">
        <f>(C1248-VLOOKUP(G1248,Riders!$A$2:$C$2000,2,FALSE))/365</f>
        <v>25.986301369863014</v>
      </c>
      <c r="J1248">
        <v>8</v>
      </c>
      <c r="K1248">
        <v>1</v>
      </c>
      <c r="L1248">
        <v>11.6</v>
      </c>
      <c r="M1248" s="59">
        <f>IF(OR(L1248="",L1248="REL"),"",3.6*200/L1248)</f>
        <v>62.068965517241381</v>
      </c>
      <c r="P1248" s="59" t="str">
        <f>IF(OR(O1248="",O1248="REL"),"",3.6*200/O1248)</f>
        <v/>
      </c>
      <c r="S1248" s="59" t="str">
        <f>IF(OR(R1248="",R1248="REL"),"",3.6*200/R1248)</f>
        <v/>
      </c>
    </row>
    <row r="1249" spans="1:19" x14ac:dyDescent="0.3">
      <c r="A1249" t="s">
        <v>159</v>
      </c>
      <c r="B1249">
        <v>2019</v>
      </c>
      <c r="C1249" s="9">
        <v>43484</v>
      </c>
      <c r="D1249" t="s">
        <v>72</v>
      </c>
      <c r="E1249" t="s">
        <v>200</v>
      </c>
      <c r="F1249">
        <v>3</v>
      </c>
      <c r="G1249" t="s">
        <v>60</v>
      </c>
      <c r="H1249" t="s">
        <v>61</v>
      </c>
      <c r="I1249">
        <f>(C1249-VLOOKUP(G1249,Riders!$A$2:$C$2000,2,FALSE))/365</f>
        <v>30.509589041095889</v>
      </c>
      <c r="J1249">
        <v>22</v>
      </c>
      <c r="K1249">
        <v>2</v>
      </c>
      <c r="L1249">
        <v>11.737</v>
      </c>
      <c r="M1249" s="59">
        <f>IF(OR(L1249="",L1249="REL"),"",3.6*200/L1249)</f>
        <v>61.344466217943257</v>
      </c>
      <c r="P1249" s="59" t="str">
        <f>IF(OR(O1249="",O1249="REL"),"",3.6*200/O1249)</f>
        <v/>
      </c>
      <c r="S1249" s="59" t="str">
        <f>IF(OR(R1249="",R1249="REL"),"",3.6*200/R1249)</f>
        <v/>
      </c>
    </row>
    <row r="1250" spans="1:19" x14ac:dyDescent="0.3">
      <c r="A1250" t="s">
        <v>159</v>
      </c>
      <c r="B1250">
        <v>2019</v>
      </c>
      <c r="C1250" s="9">
        <v>43484</v>
      </c>
      <c r="D1250" t="s">
        <v>72</v>
      </c>
      <c r="E1250" t="s">
        <v>200</v>
      </c>
      <c r="F1250">
        <v>4</v>
      </c>
      <c r="G1250" t="s">
        <v>100</v>
      </c>
      <c r="H1250" t="s">
        <v>47</v>
      </c>
      <c r="I1250">
        <f>(C1250-VLOOKUP(G1250,Riders!$A$2:$C$2000,2,FALSE))/365</f>
        <v>24.934246575342467</v>
      </c>
      <c r="J1250">
        <v>12</v>
      </c>
      <c r="K1250">
        <v>1</v>
      </c>
      <c r="L1250">
        <v>11.521000000000001</v>
      </c>
      <c r="M1250" s="59">
        <f>IF(OR(L1250="",L1250="REL"),"",3.6*200/L1250)</f>
        <v>62.494575123687177</v>
      </c>
      <c r="P1250" s="59" t="str">
        <f>IF(OR(O1250="",O1250="REL"),"",3.6*200/O1250)</f>
        <v/>
      </c>
      <c r="S1250" s="59" t="str">
        <f>IF(OR(R1250="",R1250="REL"),"",3.6*200/R1250)</f>
        <v/>
      </c>
    </row>
    <row r="1251" spans="1:19" x14ac:dyDescent="0.3">
      <c r="A1251" t="s">
        <v>159</v>
      </c>
      <c r="B1251">
        <v>2019</v>
      </c>
      <c r="C1251" s="9">
        <v>43484</v>
      </c>
      <c r="D1251" t="s">
        <v>72</v>
      </c>
      <c r="E1251" t="s">
        <v>200</v>
      </c>
      <c r="F1251">
        <v>4</v>
      </c>
      <c r="G1251" t="s">
        <v>177</v>
      </c>
      <c r="H1251" t="s">
        <v>178</v>
      </c>
      <c r="I1251">
        <f>(C1251-VLOOKUP(G1251,Riders!$A$2:$C$2000,2,FALSE))/365</f>
        <v>21.745205479452054</v>
      </c>
      <c r="J1251">
        <v>21</v>
      </c>
      <c r="K1251">
        <v>2</v>
      </c>
      <c r="L1251">
        <v>11.56</v>
      </c>
      <c r="M1251" s="59">
        <f>IF(OR(L1251="",L1251="REL"),"",3.6*200/L1251)</f>
        <v>62.283737024221452</v>
      </c>
      <c r="P1251" s="59" t="str">
        <f>IF(OR(O1251="",O1251="REL"),"",3.6*200/O1251)</f>
        <v/>
      </c>
      <c r="S1251" s="59" t="str">
        <f>IF(OR(R1251="",R1251="REL"),"",3.6*200/R1251)</f>
        <v/>
      </c>
    </row>
    <row r="1252" spans="1:19" x14ac:dyDescent="0.3">
      <c r="A1252" t="s">
        <v>159</v>
      </c>
      <c r="B1252">
        <v>2019</v>
      </c>
      <c r="C1252" s="9">
        <v>43484</v>
      </c>
      <c r="D1252" t="s">
        <v>72</v>
      </c>
      <c r="E1252" t="s">
        <v>200</v>
      </c>
      <c r="F1252">
        <v>5</v>
      </c>
      <c r="G1252" t="s">
        <v>129</v>
      </c>
      <c r="H1252" t="s">
        <v>65</v>
      </c>
      <c r="I1252">
        <f>(C1252-VLOOKUP(G1252,Riders!$A$2:$C$2000,2,FALSE))/365</f>
        <v>28.517808219178082</v>
      </c>
      <c r="J1252">
        <v>13</v>
      </c>
      <c r="K1252">
        <v>1</v>
      </c>
      <c r="L1252">
        <v>11.401</v>
      </c>
      <c r="M1252" s="59">
        <f>IF(OR(L1252="",L1252="REL"),"",3.6*200/L1252)</f>
        <v>63.152355056573988</v>
      </c>
      <c r="P1252" s="59" t="str">
        <f>IF(OR(O1252="",O1252="REL"),"",3.6*200/O1252)</f>
        <v/>
      </c>
      <c r="S1252" s="59" t="str">
        <f>IF(OR(R1252="",R1252="REL"),"",3.6*200/R1252)</f>
        <v/>
      </c>
    </row>
    <row r="1253" spans="1:19" x14ac:dyDescent="0.3">
      <c r="A1253" t="s">
        <v>159</v>
      </c>
      <c r="B1253">
        <v>2019</v>
      </c>
      <c r="C1253" s="9">
        <v>43484</v>
      </c>
      <c r="D1253" t="s">
        <v>72</v>
      </c>
      <c r="E1253" t="s">
        <v>200</v>
      </c>
      <c r="F1253">
        <v>5</v>
      </c>
      <c r="G1253" t="s">
        <v>99</v>
      </c>
      <c r="H1253" t="s">
        <v>47</v>
      </c>
      <c r="I1253">
        <f>(C1253-VLOOKUP(G1253,Riders!$A$2:$C$2000,2,FALSE))/365</f>
        <v>21.926027397260274</v>
      </c>
      <c r="J1253">
        <v>20</v>
      </c>
      <c r="K1253">
        <v>2</v>
      </c>
      <c r="L1253">
        <v>11.609</v>
      </c>
      <c r="M1253" s="59">
        <f>IF(OR(L1253="",L1253="REL"),"",3.6*200/L1253)</f>
        <v>62.020845895425964</v>
      </c>
      <c r="P1253" s="59" t="str">
        <f>IF(OR(O1253="",O1253="REL"),"",3.6*200/O1253)</f>
        <v/>
      </c>
      <c r="S1253" s="59" t="str">
        <f>IF(OR(R1253="",R1253="REL"),"",3.6*200/R1253)</f>
        <v/>
      </c>
    </row>
    <row r="1254" spans="1:19" x14ac:dyDescent="0.3">
      <c r="A1254" t="s">
        <v>159</v>
      </c>
      <c r="B1254">
        <v>2019</v>
      </c>
      <c r="C1254" s="9">
        <v>43484</v>
      </c>
      <c r="D1254" t="s">
        <v>72</v>
      </c>
      <c r="E1254" t="s">
        <v>200</v>
      </c>
      <c r="F1254">
        <v>6</v>
      </c>
      <c r="G1254" t="s">
        <v>98</v>
      </c>
      <c r="H1254" t="s">
        <v>67</v>
      </c>
      <c r="I1254">
        <f>(C1254-VLOOKUP(G1254,Riders!$A$2:$C$2000,2,FALSE))/365</f>
        <v>27.471232876712328</v>
      </c>
      <c r="J1254">
        <v>14</v>
      </c>
      <c r="K1254">
        <v>1</v>
      </c>
      <c r="L1254">
        <v>11.792999999999999</v>
      </c>
      <c r="M1254" s="59">
        <f>IF(OR(L1254="",L1254="REL"),"",3.6*200/L1254)</f>
        <v>61.053167133045029</v>
      </c>
      <c r="P1254" s="59" t="str">
        <f>IF(OR(O1254="",O1254="REL"),"",3.6*200/O1254)</f>
        <v/>
      </c>
      <c r="S1254" s="59" t="str">
        <f>IF(OR(R1254="",R1254="REL"),"",3.6*200/R1254)</f>
        <v/>
      </c>
    </row>
    <row r="1255" spans="1:19" x14ac:dyDescent="0.3">
      <c r="A1255" t="s">
        <v>159</v>
      </c>
      <c r="B1255">
        <v>2019</v>
      </c>
      <c r="C1255" s="9">
        <v>43484</v>
      </c>
      <c r="D1255" t="s">
        <v>72</v>
      </c>
      <c r="E1255" t="s">
        <v>200</v>
      </c>
      <c r="F1255">
        <v>6</v>
      </c>
      <c r="G1255" t="s">
        <v>176</v>
      </c>
      <c r="H1255" t="s">
        <v>27</v>
      </c>
      <c r="I1255">
        <f>(C1255-VLOOKUP(G1255,Riders!$A$2:$C$2000,2,FALSE))/365</f>
        <v>26.482191780821918</v>
      </c>
      <c r="J1255">
        <v>19</v>
      </c>
      <c r="K1255">
        <v>2</v>
      </c>
      <c r="L1255">
        <v>12.165999999999999</v>
      </c>
      <c r="M1255" s="59">
        <f>IF(OR(L1255="",L1255="REL"),"",3.6*200/L1255)</f>
        <v>59.181325004109823</v>
      </c>
      <c r="P1255" s="59" t="str">
        <f>IF(OR(O1255="",O1255="REL"),"",3.6*200/O1255)</f>
        <v/>
      </c>
      <c r="S1255" s="59" t="str">
        <f>IF(OR(R1255="",R1255="REL"),"",3.6*200/R1255)</f>
        <v/>
      </c>
    </row>
    <row r="1256" spans="1:19" x14ac:dyDescent="0.3">
      <c r="A1256" t="s">
        <v>159</v>
      </c>
      <c r="B1256">
        <v>2019</v>
      </c>
      <c r="C1256" s="9">
        <v>43484</v>
      </c>
      <c r="D1256" t="s">
        <v>72</v>
      </c>
      <c r="E1256" t="s">
        <v>200</v>
      </c>
      <c r="F1256">
        <v>7</v>
      </c>
      <c r="G1256" t="s">
        <v>147</v>
      </c>
      <c r="H1256" t="s">
        <v>31</v>
      </c>
      <c r="I1256">
        <f>(C1256-VLOOKUP(G1256,Riders!$A$2:$C$2000,2,FALSE))/365</f>
        <v>30.531506849315068</v>
      </c>
      <c r="J1256">
        <v>15</v>
      </c>
      <c r="K1256">
        <v>1</v>
      </c>
      <c r="L1256">
        <v>11.285</v>
      </c>
      <c r="M1256" s="59">
        <f>IF(OR(L1256="",L1256="REL"),"",3.6*200/L1256)</f>
        <v>63.801506424457244</v>
      </c>
      <c r="P1256" s="59" t="str">
        <f>IF(OR(O1256="",O1256="REL"),"",3.6*200/O1256)</f>
        <v/>
      </c>
      <c r="S1256" s="59" t="str">
        <f>IF(OR(R1256="",R1256="REL"),"",3.6*200/R1256)</f>
        <v/>
      </c>
    </row>
    <row r="1257" spans="1:19" x14ac:dyDescent="0.3">
      <c r="A1257" t="s">
        <v>159</v>
      </c>
      <c r="B1257">
        <v>2019</v>
      </c>
      <c r="C1257" s="9">
        <v>43484</v>
      </c>
      <c r="D1257" t="s">
        <v>72</v>
      </c>
      <c r="E1257" t="s">
        <v>200</v>
      </c>
      <c r="F1257">
        <v>7</v>
      </c>
      <c r="G1257" t="s">
        <v>50</v>
      </c>
      <c r="H1257" t="s">
        <v>51</v>
      </c>
      <c r="I1257">
        <f>(C1257-VLOOKUP(G1257,Riders!$A$2:$C$2000,2,FALSE))/365</f>
        <v>22.287671232876711</v>
      </c>
      <c r="J1257">
        <v>18</v>
      </c>
      <c r="K1257">
        <v>2</v>
      </c>
      <c r="L1257">
        <v>12.103</v>
      </c>
      <c r="M1257" s="59">
        <f>IF(OR(L1257="",L1257="REL"),"",3.6*200/L1257)</f>
        <v>59.489382797653477</v>
      </c>
      <c r="P1257" s="59" t="str">
        <f>IF(OR(O1257="",O1257="REL"),"",3.6*200/O1257)</f>
        <v/>
      </c>
      <c r="S1257" s="59" t="str">
        <f>IF(OR(R1257="",R1257="REL"),"",3.6*200/R1257)</f>
        <v/>
      </c>
    </row>
    <row r="1258" spans="1:19" x14ac:dyDescent="0.3">
      <c r="A1258" t="s">
        <v>159</v>
      </c>
      <c r="B1258">
        <v>2019</v>
      </c>
      <c r="C1258" s="9">
        <v>43484</v>
      </c>
      <c r="D1258" t="s">
        <v>72</v>
      </c>
      <c r="E1258" t="s">
        <v>200</v>
      </c>
      <c r="F1258">
        <v>8</v>
      </c>
      <c r="G1258" t="s">
        <v>52</v>
      </c>
      <c r="H1258" t="s">
        <v>53</v>
      </c>
      <c r="I1258">
        <f>(C1258-VLOOKUP(G1258,Riders!$A$2:$C$2000,2,FALSE))/365</f>
        <v>21.860273972602741</v>
      </c>
      <c r="J1258">
        <v>16</v>
      </c>
      <c r="K1258">
        <v>1</v>
      </c>
      <c r="L1258">
        <v>11.904</v>
      </c>
      <c r="M1258" s="59">
        <f>IF(OR(L1258="",L1258="REL"),"",3.6*200/L1258)</f>
        <v>60.483870967741936</v>
      </c>
      <c r="P1258" s="59" t="str">
        <f>IF(OR(O1258="",O1258="REL"),"",3.6*200/O1258)</f>
        <v/>
      </c>
      <c r="S1258" s="59" t="str">
        <f>IF(OR(R1258="",R1258="REL"),"",3.6*200/R1258)</f>
        <v/>
      </c>
    </row>
    <row r="1259" spans="1:19" x14ac:dyDescent="0.3">
      <c r="A1259" t="s">
        <v>159</v>
      </c>
      <c r="B1259">
        <v>2019</v>
      </c>
      <c r="C1259" s="9">
        <v>43484</v>
      </c>
      <c r="D1259" t="s">
        <v>72</v>
      </c>
      <c r="E1259" t="s">
        <v>200</v>
      </c>
      <c r="F1259">
        <v>8</v>
      </c>
      <c r="G1259" t="s">
        <v>146</v>
      </c>
      <c r="H1259" t="s">
        <v>56</v>
      </c>
      <c r="I1259">
        <f>(C1259-VLOOKUP(G1259,Riders!$A$2:$C$2000,2,FALSE))/365</f>
        <v>28.797260273972604</v>
      </c>
      <c r="J1259">
        <v>17</v>
      </c>
      <c r="K1259">
        <v>2</v>
      </c>
      <c r="L1259">
        <v>11.922000000000001</v>
      </c>
      <c r="M1259" s="59">
        <f>IF(OR(L1259="",L1259="REL"),"",3.6*200/L1259)</f>
        <v>60.392551585304474</v>
      </c>
      <c r="P1259" s="59" t="str">
        <f>IF(OR(O1259="",O1259="REL"),"",3.6*200/O1259)</f>
        <v/>
      </c>
      <c r="S1259" s="59" t="str">
        <f>IF(OR(R1259="",R1259="REL"),"",3.6*200/R1259)</f>
        <v/>
      </c>
    </row>
    <row r="1260" spans="1:19" x14ac:dyDescent="0.3">
      <c r="A1260" t="s">
        <v>159</v>
      </c>
      <c r="B1260">
        <v>2019</v>
      </c>
      <c r="C1260" s="9">
        <v>43484</v>
      </c>
      <c r="D1260" t="s">
        <v>72</v>
      </c>
      <c r="E1260" t="s">
        <v>201</v>
      </c>
      <c r="F1260">
        <v>1</v>
      </c>
      <c r="G1260" t="s">
        <v>79</v>
      </c>
      <c r="H1260" t="s">
        <v>65</v>
      </c>
      <c r="I1260">
        <f>(C1260-VLOOKUP(G1260,Riders!$A$2:$C$2000,2,FALSE))/365</f>
        <v>31.712328767123289</v>
      </c>
      <c r="J1260">
        <v>1</v>
      </c>
      <c r="K1260">
        <v>1</v>
      </c>
      <c r="L1260">
        <v>11.449</v>
      </c>
      <c r="M1260" s="59">
        <f>IF(OR(L1260="",L1260="REL"),"",3.6*200/L1260)</f>
        <v>62.88758843567124</v>
      </c>
      <c r="P1260" s="59" t="str">
        <f>IF(OR(O1260="",O1260="REL"),"",3.6*200/O1260)</f>
        <v/>
      </c>
      <c r="S1260" s="59" t="str">
        <f>IF(OR(R1260="",R1260="REL"),"",3.6*200/R1260)</f>
        <v/>
      </c>
    </row>
    <row r="1261" spans="1:19" x14ac:dyDescent="0.3">
      <c r="A1261" t="s">
        <v>159</v>
      </c>
      <c r="B1261">
        <v>2019</v>
      </c>
      <c r="C1261" s="9">
        <v>43484</v>
      </c>
      <c r="D1261" t="s">
        <v>72</v>
      </c>
      <c r="E1261" t="s">
        <v>201</v>
      </c>
      <c r="F1261">
        <v>1</v>
      </c>
      <c r="G1261" t="s">
        <v>52</v>
      </c>
      <c r="H1261" t="s">
        <v>53</v>
      </c>
      <c r="I1261">
        <f>(C1261-VLOOKUP(G1261,Riders!$A$2:$C$2000,2,FALSE))/365</f>
        <v>21.860273972602741</v>
      </c>
      <c r="J1261">
        <v>16</v>
      </c>
      <c r="K1261">
        <v>2</v>
      </c>
      <c r="L1261">
        <v>12.263999999999999</v>
      </c>
      <c r="M1261" s="59">
        <f>IF(OR(L1261="",L1261="REL"),"",3.6*200/L1261)</f>
        <v>58.708414872798436</v>
      </c>
      <c r="P1261" s="59" t="str">
        <f>IF(OR(O1261="",O1261="REL"),"",3.6*200/O1261)</f>
        <v/>
      </c>
      <c r="S1261" s="59" t="str">
        <f>IF(OR(R1261="",R1261="REL"),"",3.6*200/R1261)</f>
        <v/>
      </c>
    </row>
    <row r="1262" spans="1:19" x14ac:dyDescent="0.3">
      <c r="A1262" t="s">
        <v>159</v>
      </c>
      <c r="B1262">
        <v>2019</v>
      </c>
      <c r="C1262" s="9">
        <v>43484</v>
      </c>
      <c r="D1262" t="s">
        <v>72</v>
      </c>
      <c r="E1262" t="s">
        <v>201</v>
      </c>
      <c r="F1262">
        <v>2</v>
      </c>
      <c r="G1262" t="s">
        <v>136</v>
      </c>
      <c r="H1262" t="s">
        <v>36</v>
      </c>
      <c r="I1262">
        <f>(C1262-VLOOKUP(G1262,Riders!$A$2:$C$2000,2,FALSE))/365</f>
        <v>31.019178082191782</v>
      </c>
      <c r="J1262">
        <v>3</v>
      </c>
      <c r="K1262">
        <v>1</v>
      </c>
      <c r="L1262">
        <v>11.446</v>
      </c>
      <c r="M1262" s="59">
        <f>IF(OR(L1262="",L1262="REL"),"",3.6*200/L1262)</f>
        <v>62.9040712912808</v>
      </c>
      <c r="P1262" s="59" t="str">
        <f>IF(OR(O1262="",O1262="REL"),"",3.6*200/O1262)</f>
        <v/>
      </c>
      <c r="S1262" s="59" t="str">
        <f>IF(OR(R1262="",R1262="REL"),"",3.6*200/R1262)</f>
        <v/>
      </c>
    </row>
    <row r="1263" spans="1:19" x14ac:dyDescent="0.3">
      <c r="A1263" t="s">
        <v>159</v>
      </c>
      <c r="B1263">
        <v>2019</v>
      </c>
      <c r="C1263" s="9">
        <v>43484</v>
      </c>
      <c r="D1263" t="s">
        <v>72</v>
      </c>
      <c r="E1263" t="s">
        <v>201</v>
      </c>
      <c r="F1263">
        <v>2</v>
      </c>
      <c r="G1263" t="s">
        <v>147</v>
      </c>
      <c r="H1263" t="s">
        <v>31</v>
      </c>
      <c r="I1263">
        <f>(C1263-VLOOKUP(G1263,Riders!$A$2:$C$2000,2,FALSE))/365</f>
        <v>30.531506849315068</v>
      </c>
      <c r="J1263">
        <v>15</v>
      </c>
      <c r="K1263">
        <v>2</v>
      </c>
      <c r="L1263">
        <v>11.53</v>
      </c>
      <c r="M1263" s="59">
        <f>IF(OR(L1263="",L1263="REL"),"",3.6*200/L1263)</f>
        <v>62.44579358196011</v>
      </c>
      <c r="P1263" s="59" t="str">
        <f>IF(OR(O1263="",O1263="REL"),"",3.6*200/O1263)</f>
        <v/>
      </c>
      <c r="S1263" s="59" t="str">
        <f>IF(OR(R1263="",R1263="REL"),"",3.6*200/R1263)</f>
        <v/>
      </c>
    </row>
    <row r="1264" spans="1:19" x14ac:dyDescent="0.3">
      <c r="A1264" t="s">
        <v>159</v>
      </c>
      <c r="B1264">
        <v>2019</v>
      </c>
      <c r="C1264" s="9">
        <v>43484</v>
      </c>
      <c r="D1264" t="s">
        <v>72</v>
      </c>
      <c r="E1264" t="s">
        <v>201</v>
      </c>
      <c r="F1264">
        <v>3</v>
      </c>
      <c r="G1264" t="s">
        <v>30</v>
      </c>
      <c r="H1264" t="s">
        <v>31</v>
      </c>
      <c r="I1264">
        <f>(C1264-VLOOKUP(G1264,Riders!$A$2:$C$2000,2,FALSE))/365</f>
        <v>22.758904109589039</v>
      </c>
      <c r="J1264">
        <v>2</v>
      </c>
      <c r="K1264">
        <v>1</v>
      </c>
      <c r="L1264">
        <v>11.337999999999999</v>
      </c>
      <c r="M1264" s="59">
        <f>IF(OR(L1264="",L1264="REL"),"",3.6*200/L1264)</f>
        <v>63.503263362145006</v>
      </c>
      <c r="P1264" s="59" t="str">
        <f>IF(OR(O1264="",O1264="REL"),"",3.6*200/O1264)</f>
        <v/>
      </c>
      <c r="S1264" s="59" t="str">
        <f>IF(OR(R1264="",R1264="REL"),"",3.6*200/R1264)</f>
        <v/>
      </c>
    </row>
    <row r="1265" spans="1:19" x14ac:dyDescent="0.3">
      <c r="A1265" t="s">
        <v>159</v>
      </c>
      <c r="B1265">
        <v>2019</v>
      </c>
      <c r="C1265" s="9">
        <v>43484</v>
      </c>
      <c r="D1265" t="s">
        <v>72</v>
      </c>
      <c r="E1265" t="s">
        <v>201</v>
      </c>
      <c r="F1265">
        <v>3</v>
      </c>
      <c r="G1265" t="s">
        <v>98</v>
      </c>
      <c r="H1265" t="s">
        <v>67</v>
      </c>
      <c r="I1265">
        <f>(C1265-VLOOKUP(G1265,Riders!$A$2:$C$2000,2,FALSE))/365</f>
        <v>27.471232876712328</v>
      </c>
      <c r="J1265">
        <v>14</v>
      </c>
      <c r="K1265">
        <v>2</v>
      </c>
      <c r="L1265">
        <v>11.412999999999998</v>
      </c>
      <c r="M1265" s="59">
        <f>IF(OR(L1265="",L1265="REL"),"",3.6*200/L1265)</f>
        <v>63.085954613160439</v>
      </c>
      <c r="P1265" s="59" t="str">
        <f>IF(OR(O1265="",O1265="REL"),"",3.6*200/O1265)</f>
        <v/>
      </c>
      <c r="S1265" s="59" t="str">
        <f>IF(OR(R1265="",R1265="REL"),"",3.6*200/R1265)</f>
        <v/>
      </c>
    </row>
    <row r="1266" spans="1:19" x14ac:dyDescent="0.3">
      <c r="A1266" t="s">
        <v>159</v>
      </c>
      <c r="B1266">
        <v>2019</v>
      </c>
      <c r="C1266" s="9">
        <v>43484</v>
      </c>
      <c r="D1266" t="s">
        <v>72</v>
      </c>
      <c r="E1266" t="s">
        <v>201</v>
      </c>
      <c r="F1266">
        <v>4</v>
      </c>
      <c r="G1266" t="s">
        <v>16</v>
      </c>
      <c r="H1266" t="s">
        <v>17</v>
      </c>
      <c r="I1266">
        <f>(C1266-VLOOKUP(G1266,Riders!$A$2:$C$2000,2,FALSE))/365</f>
        <v>19.745205479452054</v>
      </c>
      <c r="J1266">
        <v>5</v>
      </c>
      <c r="K1266">
        <v>1</v>
      </c>
      <c r="L1266">
        <v>11.63</v>
      </c>
      <c r="M1266" s="59">
        <f>IF(OR(L1266="",L1266="REL"),"",3.6*200/L1266)</f>
        <v>61.90885640584694</v>
      </c>
      <c r="P1266" s="59" t="str">
        <f>IF(OR(O1266="",O1266="REL"),"",3.6*200/O1266)</f>
        <v/>
      </c>
      <c r="S1266" s="59" t="str">
        <f>IF(OR(R1266="",R1266="REL"),"",3.6*200/R1266)</f>
        <v/>
      </c>
    </row>
    <row r="1267" spans="1:19" x14ac:dyDescent="0.3">
      <c r="A1267" t="s">
        <v>159</v>
      </c>
      <c r="B1267">
        <v>2019</v>
      </c>
      <c r="C1267" s="9">
        <v>43484</v>
      </c>
      <c r="D1267" t="s">
        <v>72</v>
      </c>
      <c r="E1267" t="s">
        <v>201</v>
      </c>
      <c r="F1267">
        <v>4</v>
      </c>
      <c r="G1267" t="s">
        <v>129</v>
      </c>
      <c r="H1267" t="s">
        <v>65</v>
      </c>
      <c r="I1267">
        <f>(C1267-VLOOKUP(G1267,Riders!$A$2:$C$2000,2,FALSE))/365</f>
        <v>28.517808219178082</v>
      </c>
      <c r="J1267">
        <v>13</v>
      </c>
      <c r="K1267">
        <v>2</v>
      </c>
      <c r="L1267">
        <v>11.732000000000001</v>
      </c>
      <c r="M1267" s="59">
        <f>IF(OR(L1267="",L1267="REL"),"",3.6*200/L1267)</f>
        <v>61.370610296624612</v>
      </c>
      <c r="P1267" s="59" t="str">
        <f>IF(OR(O1267="",O1267="REL"),"",3.6*200/O1267)</f>
        <v/>
      </c>
      <c r="S1267" s="59" t="str">
        <f>IF(OR(R1267="",R1267="REL"),"",3.6*200/R1267)</f>
        <v/>
      </c>
    </row>
    <row r="1268" spans="1:19" x14ac:dyDescent="0.3">
      <c r="A1268" t="s">
        <v>159</v>
      </c>
      <c r="B1268">
        <v>2019</v>
      </c>
      <c r="C1268" s="9">
        <v>43484</v>
      </c>
      <c r="D1268" t="s">
        <v>72</v>
      </c>
      <c r="E1268" t="s">
        <v>201</v>
      </c>
      <c r="F1268">
        <v>5</v>
      </c>
      <c r="G1268" t="s">
        <v>135</v>
      </c>
      <c r="H1268" t="s">
        <v>29</v>
      </c>
      <c r="I1268">
        <f>(C1268-VLOOKUP(G1268,Riders!$A$2:$C$2000,2,FALSE))/365</f>
        <v>29.197260273972603</v>
      </c>
      <c r="J1268">
        <v>4</v>
      </c>
      <c r="K1268">
        <v>1</v>
      </c>
      <c r="L1268">
        <v>11.334</v>
      </c>
      <c r="M1268" s="59">
        <f>IF(OR(L1268="",L1268="REL"),"",3.6*200/L1268)</f>
        <v>63.525674960296456</v>
      </c>
      <c r="P1268" s="59" t="str">
        <f>IF(OR(O1268="",O1268="REL"),"",3.6*200/O1268)</f>
        <v/>
      </c>
      <c r="S1268" s="59" t="str">
        <f>IF(OR(R1268="",R1268="REL"),"",3.6*200/R1268)</f>
        <v/>
      </c>
    </row>
    <row r="1269" spans="1:19" x14ac:dyDescent="0.3">
      <c r="A1269" t="s">
        <v>159</v>
      </c>
      <c r="B1269">
        <v>2019</v>
      </c>
      <c r="C1269" s="9">
        <v>43484</v>
      </c>
      <c r="D1269" t="s">
        <v>72</v>
      </c>
      <c r="E1269" t="s">
        <v>201</v>
      </c>
      <c r="F1269">
        <v>5</v>
      </c>
      <c r="G1269" t="s">
        <v>100</v>
      </c>
      <c r="H1269" t="s">
        <v>47</v>
      </c>
      <c r="I1269">
        <f>(C1269-VLOOKUP(G1269,Riders!$A$2:$C$2000,2,FALSE))/365</f>
        <v>24.934246575342467</v>
      </c>
      <c r="J1269">
        <v>12</v>
      </c>
      <c r="K1269">
        <v>2</v>
      </c>
      <c r="L1269">
        <v>11.57</v>
      </c>
      <c r="M1269" s="59">
        <f>IF(OR(L1269="",L1269="REL"),"",3.6*200/L1269)</f>
        <v>62.22990492653414</v>
      </c>
      <c r="P1269" s="59" t="str">
        <f>IF(OR(O1269="",O1269="REL"),"",3.6*200/O1269)</f>
        <v/>
      </c>
      <c r="S1269" s="59" t="str">
        <f>IF(OR(R1269="",R1269="REL"),"",3.6*200/R1269)</f>
        <v/>
      </c>
    </row>
    <row r="1270" spans="1:19" x14ac:dyDescent="0.3">
      <c r="A1270" t="s">
        <v>159</v>
      </c>
      <c r="B1270">
        <v>2019</v>
      </c>
      <c r="C1270" s="9">
        <v>43484</v>
      </c>
      <c r="D1270" t="s">
        <v>72</v>
      </c>
      <c r="E1270" t="s">
        <v>201</v>
      </c>
      <c r="F1270">
        <v>6</v>
      </c>
      <c r="G1270" t="s">
        <v>133</v>
      </c>
      <c r="H1270" t="s">
        <v>25</v>
      </c>
      <c r="I1270">
        <f>(C1270-VLOOKUP(G1270,Riders!$A$2:$C$2000,2,FALSE))/365</f>
        <v>25.986301369863014</v>
      </c>
      <c r="J1270">
        <v>8</v>
      </c>
      <c r="K1270">
        <v>1</v>
      </c>
      <c r="L1270">
        <v>11.327</v>
      </c>
      <c r="M1270" s="59">
        <f>IF(OR(L1270="",L1270="REL"),"",3.6*200/L1270)</f>
        <v>63.56493334510462</v>
      </c>
      <c r="P1270" s="59" t="str">
        <f>IF(OR(O1270="",O1270="REL"),"",3.6*200/O1270)</f>
        <v/>
      </c>
      <c r="S1270" s="59" t="str">
        <f>IF(OR(R1270="",R1270="REL"),"",3.6*200/R1270)</f>
        <v/>
      </c>
    </row>
    <row r="1271" spans="1:19" x14ac:dyDescent="0.3">
      <c r="A1271" t="s">
        <v>159</v>
      </c>
      <c r="B1271">
        <v>2019</v>
      </c>
      <c r="C1271" s="9">
        <v>43484</v>
      </c>
      <c r="D1271" t="s">
        <v>72</v>
      </c>
      <c r="E1271" t="s">
        <v>201</v>
      </c>
      <c r="F1271">
        <v>6</v>
      </c>
      <c r="G1271" t="s">
        <v>26</v>
      </c>
      <c r="H1271" t="s">
        <v>27</v>
      </c>
      <c r="I1271">
        <f>(C1271-VLOOKUP(G1271,Riders!$A$2:$C$2000,2,FALSE))/365</f>
        <v>20.660273972602738</v>
      </c>
      <c r="J1271">
        <v>9</v>
      </c>
      <c r="K1271">
        <v>2</v>
      </c>
      <c r="L1271">
        <v>11.340999999999999</v>
      </c>
      <c r="M1271" s="59">
        <f>IF(OR(L1271="",L1271="REL"),"",3.6*200/L1271)</f>
        <v>63.486465038356407</v>
      </c>
      <c r="P1271" s="59" t="str">
        <f>IF(OR(O1271="",O1271="REL"),"",3.6*200/O1271)</f>
        <v/>
      </c>
      <c r="S1271" s="59" t="str">
        <f>IF(OR(R1271="",R1271="REL"),"",3.6*200/R1271)</f>
        <v/>
      </c>
    </row>
    <row r="1272" spans="1:19" x14ac:dyDescent="0.3">
      <c r="A1272" t="s">
        <v>159</v>
      </c>
      <c r="B1272">
        <v>2019</v>
      </c>
      <c r="C1272" s="9">
        <v>43484</v>
      </c>
      <c r="D1272" t="s">
        <v>72</v>
      </c>
      <c r="E1272" t="s">
        <v>201</v>
      </c>
      <c r="F1272">
        <v>7</v>
      </c>
      <c r="G1272" t="s">
        <v>82</v>
      </c>
      <c r="H1272" t="s">
        <v>67</v>
      </c>
      <c r="I1272">
        <f>(C1272-VLOOKUP(G1272,Riders!$A$2:$C$2000,2,FALSE))/365</f>
        <v>26.389041095890413</v>
      </c>
      <c r="J1272">
        <v>6</v>
      </c>
      <c r="K1272">
        <v>1</v>
      </c>
      <c r="L1272">
        <v>11.525</v>
      </c>
      <c r="M1272" s="59">
        <f>IF(OR(L1272="",L1272="REL"),"",3.6*200/L1272)</f>
        <v>62.47288503253796</v>
      </c>
      <c r="P1272" s="59" t="str">
        <f>IF(OR(O1272="",O1272="REL"),"",3.6*200/O1272)</f>
        <v/>
      </c>
      <c r="S1272" s="59" t="str">
        <f>IF(OR(R1272="",R1272="REL"),"",3.6*200/R1272)</f>
        <v/>
      </c>
    </row>
    <row r="1273" spans="1:19" x14ac:dyDescent="0.3">
      <c r="A1273" t="s">
        <v>159</v>
      </c>
      <c r="B1273">
        <v>2019</v>
      </c>
      <c r="C1273" s="9">
        <v>43484</v>
      </c>
      <c r="D1273" t="s">
        <v>72</v>
      </c>
      <c r="E1273" t="s">
        <v>201</v>
      </c>
      <c r="F1273">
        <v>7</v>
      </c>
      <c r="G1273" t="s">
        <v>139</v>
      </c>
      <c r="H1273" t="s">
        <v>61</v>
      </c>
      <c r="I1273">
        <f>(C1273-VLOOKUP(G1273,Riders!$A$2:$C$2000,2,FALSE))/365</f>
        <v>26.610958904109587</v>
      </c>
      <c r="J1273">
        <v>11</v>
      </c>
      <c r="K1273">
        <v>2</v>
      </c>
      <c r="L1273">
        <v>11.57</v>
      </c>
      <c r="M1273" s="59">
        <f>IF(OR(L1273="",L1273="REL"),"",3.6*200/L1273)</f>
        <v>62.22990492653414</v>
      </c>
      <c r="P1273" s="59" t="str">
        <f>IF(OR(O1273="",O1273="REL"),"",3.6*200/O1273)</f>
        <v/>
      </c>
      <c r="S1273" s="59" t="str">
        <f>IF(OR(R1273="",R1273="REL"),"",3.6*200/R1273)</f>
        <v/>
      </c>
    </row>
    <row r="1274" spans="1:19" x14ac:dyDescent="0.3">
      <c r="A1274" t="s">
        <v>159</v>
      </c>
      <c r="B1274">
        <v>2019</v>
      </c>
      <c r="C1274" s="9">
        <v>43484</v>
      </c>
      <c r="D1274" t="s">
        <v>72</v>
      </c>
      <c r="E1274" t="s">
        <v>201</v>
      </c>
      <c r="F1274">
        <v>8</v>
      </c>
      <c r="G1274" t="s">
        <v>137</v>
      </c>
      <c r="H1274" t="s">
        <v>162</v>
      </c>
      <c r="I1274">
        <f>(C1274-VLOOKUP(G1274,Riders!$A$2:$C$2000,2,FALSE))/365</f>
        <v>21.671232876712327</v>
      </c>
      <c r="J1274">
        <v>7</v>
      </c>
      <c r="K1274">
        <v>1</v>
      </c>
      <c r="L1274">
        <v>11.526</v>
      </c>
      <c r="M1274" s="59">
        <f>IF(OR(L1274="",L1274="REL"),"",3.6*200/L1274)</f>
        <v>62.467464862051017</v>
      </c>
      <c r="P1274" s="59" t="str">
        <f>IF(OR(O1274="",O1274="REL"),"",3.6*200/O1274)</f>
        <v/>
      </c>
      <c r="S1274" s="59" t="str">
        <f>IF(OR(R1274="",R1274="REL"),"",3.6*200/R1274)</f>
        <v/>
      </c>
    </row>
    <row r="1275" spans="1:19" x14ac:dyDescent="0.3">
      <c r="A1275" t="s">
        <v>159</v>
      </c>
      <c r="B1275">
        <v>2019</v>
      </c>
      <c r="C1275" s="9">
        <v>43484</v>
      </c>
      <c r="D1275" t="s">
        <v>72</v>
      </c>
      <c r="E1275" t="s">
        <v>201</v>
      </c>
      <c r="F1275">
        <v>8</v>
      </c>
      <c r="G1275" t="s">
        <v>121</v>
      </c>
      <c r="H1275" t="s">
        <v>120</v>
      </c>
      <c r="I1275">
        <f>(C1275-VLOOKUP(G1275,Riders!$A$2:$C$2000,2,FALSE))/365</f>
        <v>22.876712328767123</v>
      </c>
      <c r="J1275">
        <v>10</v>
      </c>
      <c r="K1275">
        <v>2</v>
      </c>
      <c r="L1275">
        <v>11.574</v>
      </c>
      <c r="M1275" s="59">
        <f>IF(OR(L1275="",L1275="REL"),"",3.6*200/L1275)</f>
        <v>62.208398133748055</v>
      </c>
      <c r="P1275" s="59" t="str">
        <f>IF(OR(O1275="",O1275="REL"),"",3.6*200/O1275)</f>
        <v/>
      </c>
      <c r="S1275" s="59" t="str">
        <f>IF(OR(R1275="",R1275="REL"),"",3.6*200/R1275)</f>
        <v/>
      </c>
    </row>
    <row r="1276" spans="1:19" x14ac:dyDescent="0.3">
      <c r="A1276" t="s">
        <v>159</v>
      </c>
      <c r="B1276">
        <v>2019</v>
      </c>
      <c r="C1276" s="9">
        <v>43484</v>
      </c>
      <c r="D1276" t="s">
        <v>72</v>
      </c>
      <c r="E1276" t="s">
        <v>202</v>
      </c>
      <c r="F1276">
        <v>1</v>
      </c>
      <c r="G1276" t="s">
        <v>79</v>
      </c>
      <c r="H1276" t="s">
        <v>65</v>
      </c>
      <c r="I1276">
        <f>(C1276-VLOOKUP(G1276,Riders!$A$2:$C$2000,2,FALSE))/365</f>
        <v>31.712328767123289</v>
      </c>
      <c r="J1276">
        <v>1</v>
      </c>
      <c r="K1276">
        <v>1</v>
      </c>
      <c r="L1276">
        <v>11.202</v>
      </c>
      <c r="M1276" s="59">
        <f>IF(OR(L1276="",L1276="REL"),"",3.6*200/L1276)</f>
        <v>64.274236743438678</v>
      </c>
      <c r="N1276">
        <v>1</v>
      </c>
      <c r="O1276">
        <v>11.276999999999999</v>
      </c>
      <c r="P1276" s="59">
        <f>IF(OR(O1276="",O1276="REL"),"",3.6*200/O1276)</f>
        <v>63.846767757382288</v>
      </c>
      <c r="S1276" s="59" t="str">
        <f>IF(OR(R1276="",R1276="REL"),"",3.6*200/R1276)</f>
        <v/>
      </c>
    </row>
    <row r="1277" spans="1:19" x14ac:dyDescent="0.3">
      <c r="A1277" t="s">
        <v>159</v>
      </c>
      <c r="B1277">
        <v>2019</v>
      </c>
      <c r="C1277" s="9">
        <v>43484</v>
      </c>
      <c r="D1277" t="s">
        <v>72</v>
      </c>
      <c r="E1277" t="s">
        <v>202</v>
      </c>
      <c r="F1277">
        <v>1</v>
      </c>
      <c r="G1277" t="s">
        <v>137</v>
      </c>
      <c r="H1277" t="s">
        <v>162</v>
      </c>
      <c r="I1277">
        <f>(C1277-VLOOKUP(G1277,Riders!$A$2:$C$2000,2,FALSE))/365</f>
        <v>21.671232876712327</v>
      </c>
      <c r="J1277">
        <v>7</v>
      </c>
      <c r="K1277">
        <v>2</v>
      </c>
      <c r="L1277">
        <v>11.568</v>
      </c>
      <c r="M1277" s="59">
        <f>IF(OR(L1277="",L1277="REL"),"",3.6*200/L1277)</f>
        <v>62.240663900414937</v>
      </c>
      <c r="N1277">
        <v>2</v>
      </c>
      <c r="O1277">
        <v>11.843999999999999</v>
      </c>
      <c r="P1277" s="59">
        <f>IF(OR(O1277="",O1277="REL"),"",3.6*200/O1277)</f>
        <v>60.790273556231007</v>
      </c>
      <c r="S1277" s="59" t="str">
        <f>IF(OR(R1277="",R1277="REL"),"",3.6*200/R1277)</f>
        <v/>
      </c>
    </row>
    <row r="1278" spans="1:19" x14ac:dyDescent="0.3">
      <c r="A1278" t="s">
        <v>159</v>
      </c>
      <c r="B1278">
        <v>2019</v>
      </c>
      <c r="C1278" s="9">
        <v>43484</v>
      </c>
      <c r="D1278" t="s">
        <v>72</v>
      </c>
      <c r="E1278" t="s">
        <v>202</v>
      </c>
      <c r="F1278">
        <v>2</v>
      </c>
      <c r="G1278" t="s">
        <v>136</v>
      </c>
      <c r="H1278" t="s">
        <v>36</v>
      </c>
      <c r="I1278">
        <f>(C1278-VLOOKUP(G1278,Riders!$A$2:$C$2000,2,FALSE))/365</f>
        <v>31.019178082191782</v>
      </c>
      <c r="J1278">
        <v>3</v>
      </c>
      <c r="K1278">
        <v>1</v>
      </c>
      <c r="L1278">
        <v>11.36</v>
      </c>
      <c r="M1278" s="59">
        <f>IF(OR(L1278="",L1278="REL"),"",3.6*200/L1278)</f>
        <v>63.380281690140848</v>
      </c>
      <c r="N1278">
        <v>1</v>
      </c>
      <c r="O1278">
        <v>11.657999999999999</v>
      </c>
      <c r="P1278" s="59">
        <f>IF(OR(O1278="",O1278="REL"),"",3.6*200/O1278)</f>
        <v>61.760164693772516</v>
      </c>
      <c r="S1278" s="59" t="str">
        <f>IF(OR(R1278="",R1278="REL"),"",3.6*200/R1278)</f>
        <v/>
      </c>
    </row>
    <row r="1279" spans="1:19" x14ac:dyDescent="0.3">
      <c r="A1279" t="s">
        <v>159</v>
      </c>
      <c r="B1279">
        <v>2019</v>
      </c>
      <c r="C1279" s="9">
        <v>43484</v>
      </c>
      <c r="D1279" t="s">
        <v>72</v>
      </c>
      <c r="E1279" t="s">
        <v>202</v>
      </c>
      <c r="F1279">
        <v>2</v>
      </c>
      <c r="G1279" t="s">
        <v>82</v>
      </c>
      <c r="H1279" t="s">
        <v>67</v>
      </c>
      <c r="I1279">
        <f>(C1279-VLOOKUP(G1279,Riders!$A$2:$C$2000,2,FALSE))/365</f>
        <v>26.389041095890413</v>
      </c>
      <c r="J1279">
        <v>6</v>
      </c>
      <c r="K1279">
        <v>2</v>
      </c>
      <c r="L1279">
        <v>11.471</v>
      </c>
      <c r="M1279" s="59">
        <f>IF(OR(L1279="",L1279="REL"),"",3.6*200/L1279)</f>
        <v>62.766977595676053</v>
      </c>
      <c r="N1279">
        <v>2</v>
      </c>
      <c r="O1279">
        <v>11.728</v>
      </c>
      <c r="P1279" s="59">
        <f>IF(OR(O1279="",O1279="REL"),"",3.6*200/O1279)</f>
        <v>61.391541609822646</v>
      </c>
      <c r="S1279" s="59" t="str">
        <f>IF(OR(R1279="",R1279="REL"),"",3.6*200/R1279)</f>
        <v/>
      </c>
    </row>
    <row r="1280" spans="1:19" x14ac:dyDescent="0.3">
      <c r="A1280" t="s">
        <v>159</v>
      </c>
      <c r="B1280">
        <v>2019</v>
      </c>
      <c r="C1280" s="9">
        <v>43484</v>
      </c>
      <c r="D1280" t="s">
        <v>72</v>
      </c>
      <c r="E1280" t="s">
        <v>202</v>
      </c>
      <c r="F1280">
        <v>3</v>
      </c>
      <c r="G1280" t="s">
        <v>30</v>
      </c>
      <c r="H1280" t="s">
        <v>31</v>
      </c>
      <c r="I1280">
        <f>(C1280-VLOOKUP(G1280,Riders!$A$2:$C$2000,2,FALSE))/365</f>
        <v>22.758904109589039</v>
      </c>
      <c r="J1280">
        <v>2</v>
      </c>
      <c r="K1280">
        <v>1</v>
      </c>
      <c r="L1280">
        <v>11.205</v>
      </c>
      <c r="M1280" s="59">
        <f>IF(OR(L1280="",L1280="REL"),"",3.6*200/L1280)</f>
        <v>64.257028112449802</v>
      </c>
      <c r="N1280">
        <v>1</v>
      </c>
      <c r="O1280">
        <v>11.483000000000001</v>
      </c>
      <c r="P1280" s="59">
        <f>IF(OR(O1280="",O1280="REL"),"",3.6*200/O1280)</f>
        <v>62.701384655577804</v>
      </c>
      <c r="S1280" s="59" t="str">
        <f>IF(OR(R1280="",R1280="REL"),"",3.6*200/R1280)</f>
        <v/>
      </c>
    </row>
    <row r="1281" spans="1:19" x14ac:dyDescent="0.3">
      <c r="A1281" t="s">
        <v>159</v>
      </c>
      <c r="B1281">
        <v>2019</v>
      </c>
      <c r="C1281" s="9">
        <v>43484</v>
      </c>
      <c r="D1281" t="s">
        <v>72</v>
      </c>
      <c r="E1281" t="s">
        <v>202</v>
      </c>
      <c r="F1281">
        <v>3</v>
      </c>
      <c r="G1281" t="s">
        <v>133</v>
      </c>
      <c r="H1281" t="s">
        <v>25</v>
      </c>
      <c r="I1281">
        <f>(C1281-VLOOKUP(G1281,Riders!$A$2:$C$2000,2,FALSE))/365</f>
        <v>25.986301369863014</v>
      </c>
      <c r="J1281">
        <v>8</v>
      </c>
      <c r="K1281">
        <v>2</v>
      </c>
      <c r="L1281">
        <v>11.279</v>
      </c>
      <c r="M1281" s="59">
        <f>IF(OR(L1281="",L1281="REL"),"",3.6*200/L1281)</f>
        <v>63.835446404823124</v>
      </c>
      <c r="N1281">
        <v>2</v>
      </c>
      <c r="O1281">
        <v>11.531000000000001</v>
      </c>
      <c r="P1281" s="59">
        <f>IF(OR(O1281="",O1281="REL"),"",3.6*200/O1281)</f>
        <v>62.440378111178561</v>
      </c>
      <c r="S1281" s="59" t="str">
        <f>IF(OR(R1281="",R1281="REL"),"",3.6*200/R1281)</f>
        <v/>
      </c>
    </row>
    <row r="1282" spans="1:19" x14ac:dyDescent="0.3">
      <c r="A1282" t="s">
        <v>159</v>
      </c>
      <c r="B1282">
        <v>2019</v>
      </c>
      <c r="C1282" s="9">
        <v>43484</v>
      </c>
      <c r="D1282" t="s">
        <v>72</v>
      </c>
      <c r="E1282" t="s">
        <v>202</v>
      </c>
      <c r="F1282">
        <v>4</v>
      </c>
      <c r="G1282" t="s">
        <v>135</v>
      </c>
      <c r="H1282" t="s">
        <v>29</v>
      </c>
      <c r="I1282">
        <f>(C1282-VLOOKUP(G1282,Riders!$A$2:$C$2000,2,FALSE))/365</f>
        <v>29.197260273972603</v>
      </c>
      <c r="J1282">
        <v>4</v>
      </c>
      <c r="K1282">
        <v>1</v>
      </c>
      <c r="L1282">
        <v>11.481999999999999</v>
      </c>
      <c r="M1282" s="59">
        <f>IF(OR(L1282="",L1282="REL"),"",3.6*200/L1282)</f>
        <v>62.706845497300122</v>
      </c>
      <c r="N1282">
        <v>1</v>
      </c>
      <c r="O1282">
        <v>11.411</v>
      </c>
      <c r="P1282" s="59">
        <f>IF(OR(O1282="",O1282="REL"),"",3.6*200/O1282)</f>
        <v>63.097011655420211</v>
      </c>
      <c r="S1282" s="59" t="str">
        <f>IF(OR(R1282="",R1282="REL"),"",3.6*200/R1282)</f>
        <v/>
      </c>
    </row>
    <row r="1283" spans="1:19" x14ac:dyDescent="0.3">
      <c r="A1283" t="s">
        <v>159</v>
      </c>
      <c r="B1283">
        <v>2019</v>
      </c>
      <c r="C1283" s="9">
        <v>43484</v>
      </c>
      <c r="D1283" t="s">
        <v>72</v>
      </c>
      <c r="E1283" t="s">
        <v>202</v>
      </c>
      <c r="F1283">
        <v>4</v>
      </c>
      <c r="G1283" t="s">
        <v>16</v>
      </c>
      <c r="H1283" t="s">
        <v>17</v>
      </c>
      <c r="I1283">
        <f>(C1283-VLOOKUP(G1283,Riders!$A$2:$C$2000,2,FALSE))/365</f>
        <v>19.745205479452054</v>
      </c>
      <c r="J1283">
        <v>5</v>
      </c>
      <c r="K1283">
        <v>2</v>
      </c>
      <c r="L1283">
        <v>11.526999999999999</v>
      </c>
      <c r="M1283" s="59">
        <f>IF(OR(L1283="",L1283="REL"),"",3.6*200/L1283)</f>
        <v>62.462045631994449</v>
      </c>
      <c r="N1283">
        <v>2</v>
      </c>
      <c r="O1283">
        <v>11.618</v>
      </c>
      <c r="P1283" s="59">
        <f>IF(OR(O1283="",O1283="REL"),"",3.6*200/O1283)</f>
        <v>61.97280082630401</v>
      </c>
      <c r="S1283" s="59" t="str">
        <f>IF(OR(R1283="",R1283="REL"),"",3.6*200/R1283)</f>
        <v/>
      </c>
    </row>
    <row r="1284" spans="1:19" x14ac:dyDescent="0.3">
      <c r="A1284" t="s">
        <v>159</v>
      </c>
      <c r="B1284">
        <v>2019</v>
      </c>
      <c r="C1284" s="9">
        <v>43484</v>
      </c>
      <c r="D1284" t="s">
        <v>72</v>
      </c>
      <c r="E1284" t="s">
        <v>203</v>
      </c>
      <c r="F1284">
        <v>1</v>
      </c>
      <c r="G1284" t="s">
        <v>79</v>
      </c>
      <c r="H1284" t="s">
        <v>65</v>
      </c>
      <c r="I1284">
        <f>(C1284-VLOOKUP(G1284,Riders!$A$2:$C$2000,2,FALSE))/365</f>
        <v>31.712328767123289</v>
      </c>
      <c r="J1284">
        <v>1</v>
      </c>
      <c r="K1284">
        <v>1</v>
      </c>
      <c r="L1284">
        <v>11.05</v>
      </c>
      <c r="M1284" s="59">
        <f>IF(OR(L1284="",L1284="REL"),"",3.6*200/L1284)</f>
        <v>65.158371040723978</v>
      </c>
      <c r="N1284">
        <v>1</v>
      </c>
      <c r="O1284">
        <v>11.063000000000001</v>
      </c>
      <c r="P1284" s="59">
        <f>IF(OR(O1284="",O1284="REL"),"",3.6*200/O1284)</f>
        <v>65.081804212238993</v>
      </c>
      <c r="S1284" s="59" t="str">
        <f>IF(OR(R1284="",R1284="REL"),"",3.6*200/R1284)</f>
        <v/>
      </c>
    </row>
    <row r="1285" spans="1:19" x14ac:dyDescent="0.3">
      <c r="A1285" t="s">
        <v>159</v>
      </c>
      <c r="B1285">
        <v>2019</v>
      </c>
      <c r="C1285" s="9">
        <v>43484</v>
      </c>
      <c r="D1285" t="s">
        <v>72</v>
      </c>
      <c r="E1285" t="s">
        <v>203</v>
      </c>
      <c r="F1285">
        <v>1</v>
      </c>
      <c r="G1285" t="s">
        <v>135</v>
      </c>
      <c r="H1285" t="s">
        <v>29</v>
      </c>
      <c r="I1285">
        <f>(C1285-VLOOKUP(G1285,Riders!$A$2:$C$2000,2,FALSE))/365</f>
        <v>29.197260273972603</v>
      </c>
      <c r="J1285">
        <v>4</v>
      </c>
      <c r="K1285">
        <v>2</v>
      </c>
      <c r="L1285">
        <v>11.277000000000001</v>
      </c>
      <c r="M1285" s="59">
        <f>IF(OR(L1285="",L1285="REL"),"",3.6*200/L1285)</f>
        <v>63.846767757382274</v>
      </c>
      <c r="N1285">
        <v>2</v>
      </c>
      <c r="O1285">
        <v>11.278</v>
      </c>
      <c r="P1285" s="59">
        <f>IF(OR(O1285="",O1285="REL"),"",3.6*200/O1285)</f>
        <v>63.841106579180703</v>
      </c>
      <c r="S1285" s="59" t="str">
        <f>IF(OR(R1285="",R1285="REL"),"",3.6*200/R1285)</f>
        <v/>
      </c>
    </row>
    <row r="1286" spans="1:19" x14ac:dyDescent="0.3">
      <c r="A1286" t="s">
        <v>159</v>
      </c>
      <c r="B1286">
        <v>2019</v>
      </c>
      <c r="C1286" s="9">
        <v>43484</v>
      </c>
      <c r="D1286" t="s">
        <v>72</v>
      </c>
      <c r="E1286" t="s">
        <v>203</v>
      </c>
      <c r="F1286">
        <v>2</v>
      </c>
      <c r="G1286" t="s">
        <v>30</v>
      </c>
      <c r="H1286" t="s">
        <v>31</v>
      </c>
      <c r="I1286">
        <f>(C1286-VLOOKUP(G1286,Riders!$A$2:$C$2000,2,FALSE))/365</f>
        <v>22.758904109589039</v>
      </c>
      <c r="J1286">
        <v>2</v>
      </c>
      <c r="K1286">
        <v>1</v>
      </c>
      <c r="L1286">
        <v>11.241</v>
      </c>
      <c r="M1286" s="59">
        <f>IF(OR(L1286="",L1286="REL"),"",3.6*200/L1286)</f>
        <v>64.051240992794234</v>
      </c>
      <c r="N1286">
        <v>1</v>
      </c>
      <c r="O1286">
        <v>11.343</v>
      </c>
      <c r="P1286" s="59">
        <f>IF(OR(O1286="",O1286="REL"),"",3.6*200/O1286)</f>
        <v>63.475271092303622</v>
      </c>
      <c r="S1286" s="59" t="str">
        <f>IF(OR(R1286="",R1286="REL"),"",3.6*200/R1286)</f>
        <v/>
      </c>
    </row>
    <row r="1287" spans="1:19" x14ac:dyDescent="0.3">
      <c r="A1287" t="s">
        <v>159</v>
      </c>
      <c r="B1287">
        <v>2019</v>
      </c>
      <c r="C1287" s="9">
        <v>43484</v>
      </c>
      <c r="D1287" t="s">
        <v>72</v>
      </c>
      <c r="E1287" t="s">
        <v>203</v>
      </c>
      <c r="F1287">
        <v>2</v>
      </c>
      <c r="G1287" t="s">
        <v>136</v>
      </c>
      <c r="H1287" t="s">
        <v>36</v>
      </c>
      <c r="I1287">
        <f>(C1287-VLOOKUP(G1287,Riders!$A$2:$C$2000,2,FALSE))/365</f>
        <v>31.019178082191782</v>
      </c>
      <c r="J1287">
        <v>3</v>
      </c>
      <c r="K1287">
        <v>2</v>
      </c>
      <c r="L1287">
        <v>11.326000000000001</v>
      </c>
      <c r="M1287" s="59">
        <f>IF(OR(L1287="",L1287="REL"),"",3.6*200/L1287)</f>
        <v>63.570545647183472</v>
      </c>
      <c r="N1287">
        <v>2</v>
      </c>
      <c r="O1287">
        <v>11.404999999999999</v>
      </c>
      <c r="P1287" s="59">
        <f>IF(OR(O1287="",O1287="REL"),"",3.6*200/O1287)</f>
        <v>63.130206049978085</v>
      </c>
      <c r="S1287" s="59" t="str">
        <f>IF(OR(R1287="",R1287="REL"),"",3.6*200/R1287)</f>
        <v/>
      </c>
    </row>
    <row r="1288" spans="1:19" x14ac:dyDescent="0.3">
      <c r="A1288" t="s">
        <v>159</v>
      </c>
      <c r="B1288">
        <v>2019</v>
      </c>
      <c r="C1288" s="9">
        <v>43484</v>
      </c>
      <c r="D1288" t="s">
        <v>72</v>
      </c>
      <c r="E1288" t="s">
        <v>204</v>
      </c>
      <c r="F1288" t="s">
        <v>205</v>
      </c>
      <c r="G1288" t="s">
        <v>79</v>
      </c>
      <c r="H1288" t="s">
        <v>65</v>
      </c>
      <c r="I1288">
        <f>(C1288-VLOOKUP(G1288,Riders!$A$2:$C$2000,2,FALSE))/365</f>
        <v>31.712328767123289</v>
      </c>
      <c r="J1288">
        <v>1</v>
      </c>
      <c r="K1288">
        <v>1</v>
      </c>
      <c r="L1288">
        <v>11.208</v>
      </c>
      <c r="M1288" s="59">
        <f>IF(OR(L1288="",L1288="REL"),"",3.6*200/L1288)</f>
        <v>64.239828693790145</v>
      </c>
      <c r="N1288">
        <v>1</v>
      </c>
      <c r="O1288">
        <v>11.141999999999999</v>
      </c>
      <c r="P1288" s="59">
        <f>IF(OR(O1288="",O1288="REL"),"",3.6*200/O1288)</f>
        <v>64.620355411954762</v>
      </c>
      <c r="S1288" s="59" t="str">
        <f>IF(OR(R1288="",R1288="REL"),"",3.6*200/R1288)</f>
        <v/>
      </c>
    </row>
    <row r="1289" spans="1:19" x14ac:dyDescent="0.3">
      <c r="A1289" t="s">
        <v>159</v>
      </c>
      <c r="B1289">
        <v>2019</v>
      </c>
      <c r="C1289" s="9">
        <v>43484</v>
      </c>
      <c r="D1289" t="s">
        <v>72</v>
      </c>
      <c r="E1289" t="s">
        <v>204</v>
      </c>
      <c r="F1289" t="s">
        <v>205</v>
      </c>
      <c r="G1289" t="s">
        <v>30</v>
      </c>
      <c r="H1289" t="s">
        <v>31</v>
      </c>
      <c r="I1289">
        <f>(C1289-VLOOKUP(G1289,Riders!$A$2:$C$2000,2,FALSE))/365</f>
        <v>22.758904109589039</v>
      </c>
      <c r="J1289">
        <v>2</v>
      </c>
      <c r="K1289">
        <v>2</v>
      </c>
      <c r="L1289">
        <v>11.434000000000001</v>
      </c>
      <c r="M1289" s="59">
        <f>IF(OR(L1289="",L1289="REL"),"",3.6*200/L1289)</f>
        <v>62.970089207626373</v>
      </c>
      <c r="N1289">
        <v>2</v>
      </c>
      <c r="O1289">
        <v>11.292999999999999</v>
      </c>
      <c r="P1289" s="59">
        <f>IF(OR(O1289="",O1289="REL"),"",3.6*200/O1289)</f>
        <v>63.756309218099709</v>
      </c>
      <c r="S1289" s="59" t="str">
        <f>IF(OR(R1289="",R1289="REL"),"",3.6*200/R1289)</f>
        <v/>
      </c>
    </row>
    <row r="1290" spans="1:19" x14ac:dyDescent="0.3">
      <c r="A1290" t="s">
        <v>159</v>
      </c>
      <c r="B1290">
        <v>2019</v>
      </c>
      <c r="C1290" s="9">
        <v>43484</v>
      </c>
      <c r="D1290" t="s">
        <v>72</v>
      </c>
      <c r="E1290" t="s">
        <v>204</v>
      </c>
      <c r="F1290" t="s">
        <v>206</v>
      </c>
      <c r="G1290" t="s">
        <v>136</v>
      </c>
      <c r="H1290" t="s">
        <v>36</v>
      </c>
      <c r="I1290">
        <f>(C1290-VLOOKUP(G1290,Riders!$A$2:$C$2000,2,FALSE))/365</f>
        <v>31.019178082191782</v>
      </c>
      <c r="J1290">
        <v>3</v>
      </c>
      <c r="K1290">
        <v>2</v>
      </c>
      <c r="L1290">
        <v>11.496</v>
      </c>
      <c r="M1290" s="59">
        <f>IF(OR(L1290="",L1290="REL"),"",3.6*200/L1290)</f>
        <v>62.630480167014611</v>
      </c>
      <c r="N1290">
        <v>1</v>
      </c>
      <c r="O1290">
        <v>11.576000000000001</v>
      </c>
      <c r="P1290" s="59">
        <f>IF(OR(O1290="",O1290="REL"),"",3.6*200/O1290)</f>
        <v>62.197650310988251</v>
      </c>
      <c r="Q1290">
        <v>1</v>
      </c>
      <c r="R1290">
        <v>11.497999999999999</v>
      </c>
      <c r="S1290" s="59">
        <f>IF(OR(R1290="",R1290="REL"),"",3.6*200/R1290)</f>
        <v>62.619586014959125</v>
      </c>
    </row>
    <row r="1291" spans="1:19" x14ac:dyDescent="0.3">
      <c r="A1291" t="s">
        <v>159</v>
      </c>
      <c r="B1291">
        <v>2019</v>
      </c>
      <c r="C1291" s="9">
        <v>43484</v>
      </c>
      <c r="D1291" t="s">
        <v>72</v>
      </c>
      <c r="E1291" t="s">
        <v>204</v>
      </c>
      <c r="F1291" t="s">
        <v>206</v>
      </c>
      <c r="G1291" t="s">
        <v>135</v>
      </c>
      <c r="H1291" t="s">
        <v>29</v>
      </c>
      <c r="I1291">
        <f>(C1291-VLOOKUP(G1291,Riders!$A$2:$C$2000,2,FALSE))/365</f>
        <v>29.197260273972603</v>
      </c>
      <c r="J1291">
        <v>4</v>
      </c>
      <c r="K1291">
        <v>1</v>
      </c>
      <c r="L1291">
        <v>11.474</v>
      </c>
      <c r="M1291" s="59">
        <f>IF(OR(L1291="",L1291="REL"),"",3.6*200/L1291)</f>
        <v>62.750566498169775</v>
      </c>
      <c r="N1291">
        <v>2</v>
      </c>
      <c r="O1291">
        <v>11.622</v>
      </c>
      <c r="P1291" s="59">
        <f>IF(OR(O1291="",O1291="REL"),"",3.6*200/O1291)</f>
        <v>61.951471347444503</v>
      </c>
      <c r="Q1291">
        <v>2</v>
      </c>
      <c r="R1291">
        <v>11.537999999999998</v>
      </c>
      <c r="S1291" s="59">
        <f>IF(OR(R1291="",R1291="REL"),"",3.6*200/R1291)</f>
        <v>62.402496099844001</v>
      </c>
    </row>
    <row r="1292" spans="1:19" x14ac:dyDescent="0.3">
      <c r="A1292" s="47" t="s">
        <v>181</v>
      </c>
      <c r="B1292" s="47">
        <v>2018</v>
      </c>
      <c r="C1292" s="49">
        <v>43449</v>
      </c>
      <c r="D1292" s="47" t="s">
        <v>72</v>
      </c>
      <c r="E1292" s="47" t="s">
        <v>200</v>
      </c>
      <c r="F1292" s="47">
        <v>1</v>
      </c>
      <c r="G1292" s="47" t="s">
        <v>30</v>
      </c>
      <c r="H1292" s="47" t="s">
        <v>31</v>
      </c>
      <c r="I1292" s="47">
        <f>(C1292-VLOOKUP(G1292,Riders!$A$2:$C$2000,2,FALSE))/365</f>
        <v>22.663013698630138</v>
      </c>
      <c r="J1292" s="47">
        <v>4</v>
      </c>
      <c r="K1292" s="47">
        <v>1</v>
      </c>
      <c r="L1292" s="47">
        <v>11.262</v>
      </c>
      <c r="M1292" s="59">
        <f>IF(OR(L1292="",L1292="REL"),"",3.6*200/L1292)</f>
        <v>63.931806073521571</v>
      </c>
      <c r="N1292" s="47"/>
      <c r="O1292" s="47"/>
      <c r="P1292" s="59" t="str">
        <f>IF(OR(O1292="",O1292="REL"),"",3.6*200/O1292)</f>
        <v/>
      </c>
      <c r="Q1292" s="47"/>
      <c r="R1292" s="47"/>
      <c r="S1292" s="59" t="str">
        <f>IF(OR(R1292="",R1292="REL"),"",3.6*200/R1292)</f>
        <v/>
      </c>
    </row>
    <row r="1293" spans="1:19" x14ac:dyDescent="0.3">
      <c r="A1293" s="47" t="s">
        <v>181</v>
      </c>
      <c r="B1293" s="47">
        <v>2018</v>
      </c>
      <c r="C1293" s="49">
        <v>43449</v>
      </c>
      <c r="D1293" s="47" t="s">
        <v>72</v>
      </c>
      <c r="E1293" s="47" t="s">
        <v>200</v>
      </c>
      <c r="F1293" s="47">
        <v>1</v>
      </c>
      <c r="G1293" s="47" t="s">
        <v>60</v>
      </c>
      <c r="H1293" s="47" t="s">
        <v>61</v>
      </c>
      <c r="I1293" s="47">
        <f>(C1293-VLOOKUP(G1293,Riders!$A$2:$C$2000,2,FALSE))/365</f>
        <v>30.413698630136988</v>
      </c>
      <c r="J1293" s="47">
        <v>28</v>
      </c>
      <c r="K1293" s="47">
        <v>2</v>
      </c>
      <c r="L1293" s="47">
        <v>11.429</v>
      </c>
      <c r="M1293" s="59">
        <f>IF(OR(L1293="",L1293="REL"),"",3.6*200/L1293)</f>
        <v>62.997637588590429</v>
      </c>
      <c r="N1293" s="47"/>
      <c r="O1293" s="47"/>
      <c r="P1293" s="59" t="str">
        <f>IF(OR(O1293="",O1293="REL"),"",3.6*200/O1293)</f>
        <v/>
      </c>
      <c r="Q1293" s="47"/>
      <c r="R1293" s="47"/>
      <c r="S1293" s="59" t="str">
        <f>IF(OR(R1293="",R1293="REL"),"",3.6*200/R1293)</f>
        <v/>
      </c>
    </row>
    <row r="1294" spans="1:19" x14ac:dyDescent="0.3">
      <c r="A1294" s="47" t="s">
        <v>181</v>
      </c>
      <c r="B1294" s="47">
        <v>2018</v>
      </c>
      <c r="C1294" s="49">
        <v>43449</v>
      </c>
      <c r="D1294" s="47" t="s">
        <v>72</v>
      </c>
      <c r="E1294" s="47" t="s">
        <v>200</v>
      </c>
      <c r="F1294" s="47">
        <v>2</v>
      </c>
      <c r="G1294" s="47" t="s">
        <v>22</v>
      </c>
      <c r="H1294" s="47" t="s">
        <v>15</v>
      </c>
      <c r="I1294" s="47">
        <f>(C1294-VLOOKUP(G1294,Riders!$A$2:$C$2000,2,FALSE))/365</f>
        <v>20.931506849315067</v>
      </c>
      <c r="J1294" s="47">
        <v>10</v>
      </c>
      <c r="K1294" s="47">
        <v>1</v>
      </c>
      <c r="L1294" s="47">
        <v>11.598000000000001</v>
      </c>
      <c r="M1294" s="59">
        <f>IF(OR(L1294="",L1294="REL"),"",3.6*200/L1294)</f>
        <v>62.079668908432481</v>
      </c>
      <c r="N1294" s="47"/>
      <c r="O1294" s="47"/>
      <c r="P1294" s="59" t="str">
        <f>IF(OR(O1294="",O1294="REL"),"",3.6*200/O1294)</f>
        <v/>
      </c>
      <c r="Q1294" s="47"/>
      <c r="R1294" s="47"/>
      <c r="S1294" s="59" t="str">
        <f>IF(OR(R1294="",R1294="REL"),"",3.6*200/R1294)</f>
        <v/>
      </c>
    </row>
    <row r="1295" spans="1:19" x14ac:dyDescent="0.3">
      <c r="A1295" s="47" t="s">
        <v>181</v>
      </c>
      <c r="B1295" s="47">
        <v>2018</v>
      </c>
      <c r="C1295" s="49">
        <v>43449</v>
      </c>
      <c r="D1295" s="47" t="s">
        <v>72</v>
      </c>
      <c r="E1295" s="47" t="s">
        <v>200</v>
      </c>
      <c r="F1295" s="47">
        <v>2</v>
      </c>
      <c r="G1295" s="47" t="s">
        <v>166</v>
      </c>
      <c r="H1295" s="47" t="s">
        <v>49</v>
      </c>
      <c r="I1295" s="47" t="e">
        <f>(C1295-VLOOKUP(G1295,Riders!$A$2:$C$2000,2,FALSE))/365</f>
        <v>#N/A</v>
      </c>
      <c r="J1295" s="47">
        <v>27</v>
      </c>
      <c r="K1295" s="47">
        <v>2</v>
      </c>
      <c r="L1295" s="47">
        <v>12.029</v>
      </c>
      <c r="M1295" s="59">
        <f>IF(OR(L1295="",L1295="REL"),"",3.6*200/L1295)</f>
        <v>59.855349571867983</v>
      </c>
      <c r="N1295" s="47"/>
      <c r="O1295" s="47"/>
      <c r="P1295" s="59" t="str">
        <f>IF(OR(O1295="",O1295="REL"),"",3.6*200/O1295)</f>
        <v/>
      </c>
      <c r="Q1295" s="47"/>
      <c r="R1295" s="47"/>
      <c r="S1295" s="59" t="str">
        <f>IF(OR(R1295="",R1295="REL"),"",3.6*200/R1295)</f>
        <v/>
      </c>
    </row>
    <row r="1296" spans="1:19" x14ac:dyDescent="0.3">
      <c r="A1296" s="47" t="s">
        <v>181</v>
      </c>
      <c r="B1296" s="47">
        <v>2018</v>
      </c>
      <c r="C1296" s="49">
        <v>43449</v>
      </c>
      <c r="D1296" s="47" t="s">
        <v>72</v>
      </c>
      <c r="E1296" s="47" t="s">
        <v>200</v>
      </c>
      <c r="F1296" s="47">
        <v>3</v>
      </c>
      <c r="G1296" s="47" t="s">
        <v>134</v>
      </c>
      <c r="H1296" s="47" t="s">
        <v>38</v>
      </c>
      <c r="I1296" s="47">
        <f>(C1296-VLOOKUP(G1296,Riders!$A$2:$C$2000,2,FALSE))/365</f>
        <v>27.884931506849316</v>
      </c>
      <c r="J1296" s="47">
        <v>5</v>
      </c>
      <c r="K1296" s="47">
        <v>1</v>
      </c>
      <c r="L1296" s="47">
        <v>11.587</v>
      </c>
      <c r="M1296" s="59">
        <f>IF(OR(L1296="",L1296="REL"),"",3.6*200/L1296)</f>
        <v>62.138603607491156</v>
      </c>
      <c r="N1296" s="47"/>
      <c r="O1296" s="47"/>
      <c r="P1296" s="59" t="str">
        <f>IF(OR(O1296="",O1296="REL"),"",3.6*200/O1296)</f>
        <v/>
      </c>
      <c r="Q1296" s="47"/>
      <c r="R1296" s="47"/>
      <c r="S1296" s="59" t="str">
        <f>IF(OR(R1296="",R1296="REL"),"",3.6*200/R1296)</f>
        <v/>
      </c>
    </row>
    <row r="1297" spans="1:19" x14ac:dyDescent="0.3">
      <c r="A1297" s="47" t="s">
        <v>181</v>
      </c>
      <c r="B1297" s="47">
        <v>2018</v>
      </c>
      <c r="C1297" s="49">
        <v>43449</v>
      </c>
      <c r="D1297" s="47" t="s">
        <v>72</v>
      </c>
      <c r="E1297" s="47" t="s">
        <v>200</v>
      </c>
      <c r="F1297" s="47">
        <v>3</v>
      </c>
      <c r="G1297" s="47" t="s">
        <v>182</v>
      </c>
      <c r="H1297" s="47" t="s">
        <v>25</v>
      </c>
      <c r="I1297" s="47">
        <f>(C1297-VLOOKUP(G1297,Riders!$A$2:$C$2000,2,FALSE))/365</f>
        <v>19.156164383561645</v>
      </c>
      <c r="J1297" s="47">
        <v>26</v>
      </c>
      <c r="K1297" s="47">
        <v>2</v>
      </c>
      <c r="L1297" s="47">
        <v>11.66</v>
      </c>
      <c r="M1297" s="59">
        <f>IF(OR(L1297="",L1297="REL"),"",3.6*200/L1297)</f>
        <v>61.749571183533448</v>
      </c>
      <c r="N1297" s="47"/>
      <c r="O1297" s="47"/>
      <c r="P1297" s="59" t="str">
        <f>IF(OR(O1297="",O1297="REL"),"",3.6*200/O1297)</f>
        <v/>
      </c>
      <c r="Q1297" s="47"/>
      <c r="R1297" s="47"/>
      <c r="S1297" s="59" t="str">
        <f>IF(OR(R1297="",R1297="REL"),"",3.6*200/R1297)</f>
        <v/>
      </c>
    </row>
    <row r="1298" spans="1:19" x14ac:dyDescent="0.3">
      <c r="A1298" s="47" t="s">
        <v>181</v>
      </c>
      <c r="B1298" s="47">
        <v>2018</v>
      </c>
      <c r="C1298" s="49">
        <v>43449</v>
      </c>
      <c r="D1298" s="47" t="s">
        <v>72</v>
      </c>
      <c r="E1298" s="47" t="s">
        <v>200</v>
      </c>
      <c r="F1298" s="47">
        <v>4</v>
      </c>
      <c r="G1298" s="47" t="s">
        <v>133</v>
      </c>
      <c r="H1298" s="47" t="s">
        <v>25</v>
      </c>
      <c r="I1298" s="47">
        <f>(C1298-VLOOKUP(G1298,Riders!$A$2:$C$2000,2,FALSE))/365</f>
        <v>25.890410958904109</v>
      </c>
      <c r="J1298" s="47">
        <v>6</v>
      </c>
      <c r="K1298" s="47">
        <v>1</v>
      </c>
      <c r="L1298" s="47">
        <v>11.397</v>
      </c>
      <c r="M1298" s="59">
        <f>IF(OR(L1298="",L1298="REL"),"",3.6*200/L1298)</f>
        <v>63.174519610423793</v>
      </c>
      <c r="N1298" s="47"/>
      <c r="O1298" s="47"/>
      <c r="P1298" s="59" t="str">
        <f>IF(OR(O1298="",O1298="REL"),"",3.6*200/O1298)</f>
        <v/>
      </c>
      <c r="Q1298" s="47"/>
      <c r="R1298" s="47"/>
      <c r="S1298" s="59" t="str">
        <f>IF(OR(R1298="",R1298="REL"),"",3.6*200/R1298)</f>
        <v/>
      </c>
    </row>
    <row r="1299" spans="1:19" x14ac:dyDescent="0.3">
      <c r="A1299" s="47" t="s">
        <v>181</v>
      </c>
      <c r="B1299" s="47">
        <v>2018</v>
      </c>
      <c r="C1299" s="49">
        <v>43449</v>
      </c>
      <c r="D1299" s="47" t="s">
        <v>72</v>
      </c>
      <c r="E1299" s="47" t="s">
        <v>200</v>
      </c>
      <c r="F1299" s="47">
        <v>4</v>
      </c>
      <c r="G1299" s="47" t="s">
        <v>138</v>
      </c>
      <c r="H1299" s="47" t="s">
        <v>44</v>
      </c>
      <c r="I1299" s="47">
        <f>(C1299-VLOOKUP(G1299,Riders!$A$2:$C$2000,2,FALSE))/365</f>
        <v>23.24931506849315</v>
      </c>
      <c r="J1299" s="47">
        <v>25</v>
      </c>
      <c r="K1299" s="47">
        <v>2</v>
      </c>
      <c r="L1299" s="47">
        <v>11.456</v>
      </c>
      <c r="M1299" s="59">
        <f>IF(OR(L1299="",L1299="REL"),"",3.6*200/L1299)</f>
        <v>62.849162011173185</v>
      </c>
      <c r="N1299" s="47"/>
      <c r="O1299" s="47"/>
      <c r="P1299" s="59" t="str">
        <f>IF(OR(O1299="",O1299="REL"),"",3.6*200/O1299)</f>
        <v/>
      </c>
      <c r="Q1299" s="47"/>
      <c r="R1299" s="47"/>
      <c r="S1299" s="59" t="str">
        <f>IF(OR(R1299="",R1299="REL"),"",3.6*200/R1299)</f>
        <v/>
      </c>
    </row>
    <row r="1300" spans="1:19" x14ac:dyDescent="0.3">
      <c r="A1300" s="47" t="s">
        <v>181</v>
      </c>
      <c r="B1300" s="47">
        <v>2018</v>
      </c>
      <c r="C1300" s="49">
        <v>43449</v>
      </c>
      <c r="D1300" s="47" t="s">
        <v>72</v>
      </c>
      <c r="E1300" s="47" t="s">
        <v>200</v>
      </c>
      <c r="F1300" s="47">
        <v>5</v>
      </c>
      <c r="G1300" s="47" t="s">
        <v>16</v>
      </c>
      <c r="H1300" s="47" t="s">
        <v>17</v>
      </c>
      <c r="I1300" s="47">
        <f>(C1300-VLOOKUP(G1300,Riders!$A$2:$C$2000,2,FALSE))/365</f>
        <v>19.649315068493152</v>
      </c>
      <c r="J1300" s="47">
        <v>11</v>
      </c>
      <c r="K1300" s="47">
        <v>1</v>
      </c>
      <c r="L1300" s="47">
        <v>11.628</v>
      </c>
      <c r="M1300" s="59">
        <f>IF(OR(L1300="",L1300="REL"),"",3.6*200/L1300)</f>
        <v>61.919504643962846</v>
      </c>
      <c r="N1300" s="47"/>
      <c r="O1300" s="47"/>
      <c r="P1300" s="59" t="str">
        <f>IF(OR(O1300="",O1300="REL"),"",3.6*200/O1300)</f>
        <v/>
      </c>
      <c r="Q1300" s="47"/>
      <c r="R1300" s="47"/>
      <c r="S1300" s="59" t="str">
        <f>IF(OR(R1300="",R1300="REL"),"",3.6*200/R1300)</f>
        <v/>
      </c>
    </row>
    <row r="1301" spans="1:19" x14ac:dyDescent="0.3">
      <c r="A1301" s="47" t="s">
        <v>181</v>
      </c>
      <c r="B1301" s="47">
        <v>2018</v>
      </c>
      <c r="C1301" s="49">
        <v>43449</v>
      </c>
      <c r="D1301" s="47" t="s">
        <v>72</v>
      </c>
      <c r="E1301" s="47" t="s">
        <v>200</v>
      </c>
      <c r="F1301" s="47">
        <v>5</v>
      </c>
      <c r="G1301" s="47" t="s">
        <v>43</v>
      </c>
      <c r="H1301" s="47" t="s">
        <v>44</v>
      </c>
      <c r="I1301" s="47">
        <f>(C1301-VLOOKUP(G1301,Riders!$A$2:$C$2000,2,FALSE))/365</f>
        <v>26.07123287671233</v>
      </c>
      <c r="J1301" s="47">
        <v>24</v>
      </c>
      <c r="K1301" s="47">
        <v>2</v>
      </c>
      <c r="L1301" s="47">
        <v>11.677</v>
      </c>
      <c r="M1301" s="59">
        <f>IF(OR(L1301="",L1301="REL"),"",3.6*200/L1301)</f>
        <v>61.659672861180098</v>
      </c>
      <c r="N1301" s="47"/>
      <c r="O1301" s="47"/>
      <c r="P1301" s="59" t="str">
        <f>IF(OR(O1301="",O1301="REL"),"",3.6*200/O1301)</f>
        <v/>
      </c>
      <c r="Q1301" s="47"/>
      <c r="R1301" s="47"/>
      <c r="S1301" s="59" t="str">
        <f>IF(OR(R1301="",R1301="REL"),"",3.6*200/R1301)</f>
        <v/>
      </c>
    </row>
    <row r="1302" spans="1:19" x14ac:dyDescent="0.3">
      <c r="A1302" s="47" t="s">
        <v>181</v>
      </c>
      <c r="B1302" s="47">
        <v>2018</v>
      </c>
      <c r="C1302" s="49">
        <v>43449</v>
      </c>
      <c r="D1302" s="47" t="s">
        <v>72</v>
      </c>
      <c r="E1302" s="47" t="s">
        <v>200</v>
      </c>
      <c r="F1302" s="47">
        <v>6</v>
      </c>
      <c r="G1302" s="47" t="s">
        <v>26</v>
      </c>
      <c r="H1302" s="47" t="s">
        <v>27</v>
      </c>
      <c r="I1302" s="47">
        <f>(C1302-VLOOKUP(G1302,Riders!$A$2:$C$2000,2,FALSE))/365</f>
        <v>20.564383561643837</v>
      </c>
      <c r="J1302" s="47">
        <v>12</v>
      </c>
      <c r="K1302" s="47">
        <v>1</v>
      </c>
      <c r="L1302" s="47">
        <v>11.406000000000001</v>
      </c>
      <c r="M1302" s="59">
        <f>IF(OR(L1302="",L1302="REL"),"",3.6*200/L1302)</f>
        <v>63.124671225670696</v>
      </c>
      <c r="N1302" s="47"/>
      <c r="O1302" s="47"/>
      <c r="P1302" s="59" t="str">
        <f>IF(OR(O1302="",O1302="REL"),"",3.6*200/O1302)</f>
        <v/>
      </c>
      <c r="Q1302" s="47"/>
      <c r="R1302" s="47"/>
      <c r="S1302" s="59" t="str">
        <f>IF(OR(R1302="",R1302="REL"),"",3.6*200/R1302)</f>
        <v/>
      </c>
    </row>
    <row r="1303" spans="1:19" x14ac:dyDescent="0.3">
      <c r="A1303" s="47" t="s">
        <v>181</v>
      </c>
      <c r="B1303" s="47">
        <v>2018</v>
      </c>
      <c r="C1303" s="49">
        <v>43449</v>
      </c>
      <c r="D1303" s="47" t="s">
        <v>72</v>
      </c>
      <c r="E1303" s="47" t="s">
        <v>200</v>
      </c>
      <c r="F1303" s="47">
        <v>6</v>
      </c>
      <c r="G1303" s="47" t="s">
        <v>50</v>
      </c>
      <c r="H1303" s="47" t="s">
        <v>74</v>
      </c>
      <c r="I1303" s="47">
        <f>(C1303-VLOOKUP(G1303,Riders!$A$2:$C$2000,2,FALSE))/365</f>
        <v>22.19178082191781</v>
      </c>
      <c r="J1303" s="47">
        <v>23</v>
      </c>
      <c r="K1303" s="47">
        <v>2</v>
      </c>
      <c r="L1303" s="47">
        <v>12.265000000000001</v>
      </c>
      <c r="M1303" s="59">
        <f>IF(OR(L1303="",L1303="REL"),"",3.6*200/L1303)</f>
        <v>58.703628210354665</v>
      </c>
      <c r="N1303" s="47"/>
      <c r="O1303" s="47"/>
      <c r="P1303" s="59" t="str">
        <f>IF(OR(O1303="",O1303="REL"),"",3.6*200/O1303)</f>
        <v/>
      </c>
      <c r="Q1303" s="47"/>
      <c r="R1303" s="47"/>
      <c r="S1303" s="59" t="str">
        <f>IF(OR(R1303="",R1303="REL"),"",3.6*200/R1303)</f>
        <v/>
      </c>
    </row>
    <row r="1304" spans="1:19" x14ac:dyDescent="0.3">
      <c r="A1304" s="47" t="s">
        <v>181</v>
      </c>
      <c r="B1304" s="47">
        <v>2018</v>
      </c>
      <c r="C1304" s="49">
        <v>43449</v>
      </c>
      <c r="D1304" s="47" t="s">
        <v>72</v>
      </c>
      <c r="E1304" s="47" t="s">
        <v>200</v>
      </c>
      <c r="F1304" s="47">
        <v>7</v>
      </c>
      <c r="G1304" s="47" t="s">
        <v>20</v>
      </c>
      <c r="H1304" s="47" t="s">
        <v>21</v>
      </c>
      <c r="I1304" s="47">
        <f>(C1304-VLOOKUP(G1304,Riders!$A$2:$C$2000,2,FALSE))/365</f>
        <v>23.358904109589041</v>
      </c>
      <c r="J1304" s="47">
        <v>7</v>
      </c>
      <c r="K1304" s="47">
        <v>1</v>
      </c>
      <c r="L1304" s="47">
        <v>11.52</v>
      </c>
      <c r="M1304" s="59">
        <f>IF(OR(L1304="",L1304="REL"),"",3.6*200/L1304)</f>
        <v>62.5</v>
      </c>
      <c r="N1304" s="47"/>
      <c r="O1304" s="47"/>
      <c r="P1304" s="59" t="str">
        <f>IF(OR(O1304="",O1304="REL"),"",3.6*200/O1304)</f>
        <v/>
      </c>
      <c r="Q1304" s="47"/>
      <c r="R1304" s="47"/>
      <c r="S1304" s="59" t="str">
        <f>IF(OR(R1304="",R1304="REL"),"",3.6*200/R1304)</f>
        <v/>
      </c>
    </row>
    <row r="1305" spans="1:19" x14ac:dyDescent="0.3">
      <c r="A1305" s="47" t="s">
        <v>181</v>
      </c>
      <c r="B1305" s="47">
        <v>2018</v>
      </c>
      <c r="C1305" s="49">
        <v>43449</v>
      </c>
      <c r="D1305" s="47" t="s">
        <v>72</v>
      </c>
      <c r="E1305" s="47" t="s">
        <v>200</v>
      </c>
      <c r="F1305" s="47">
        <v>7</v>
      </c>
      <c r="G1305" s="47" t="s">
        <v>176</v>
      </c>
      <c r="H1305" s="47" t="s">
        <v>27</v>
      </c>
      <c r="I1305" s="47">
        <f>(C1305-VLOOKUP(G1305,Riders!$A$2:$C$2000,2,FALSE))/365</f>
        <v>26.386301369863013</v>
      </c>
      <c r="J1305" s="47">
        <v>22</v>
      </c>
      <c r="K1305" s="47">
        <v>2</v>
      </c>
      <c r="L1305" s="47">
        <v>11.67</v>
      </c>
      <c r="M1305" s="59">
        <f>IF(OR(L1305="",L1305="REL"),"",3.6*200/L1305)</f>
        <v>61.696658097686374</v>
      </c>
      <c r="N1305" s="47"/>
      <c r="O1305" s="47"/>
      <c r="P1305" s="59" t="str">
        <f>IF(OR(O1305="",O1305="REL"),"",3.6*200/O1305)</f>
        <v/>
      </c>
      <c r="Q1305" s="47"/>
      <c r="R1305" s="47"/>
      <c r="S1305" s="59" t="str">
        <f>IF(OR(R1305="",R1305="REL"),"",3.6*200/R1305)</f>
        <v/>
      </c>
    </row>
    <row r="1306" spans="1:19" x14ac:dyDescent="0.3">
      <c r="A1306" s="47" t="s">
        <v>181</v>
      </c>
      <c r="B1306" s="47">
        <v>2018</v>
      </c>
      <c r="C1306" s="49">
        <v>43449</v>
      </c>
      <c r="D1306" s="47" t="s">
        <v>72</v>
      </c>
      <c r="E1306" s="47" t="s">
        <v>200</v>
      </c>
      <c r="F1306" s="47">
        <v>8</v>
      </c>
      <c r="G1306" s="47" t="s">
        <v>18</v>
      </c>
      <c r="H1306" s="47" t="s">
        <v>19</v>
      </c>
      <c r="I1306" s="47">
        <f>(C1306-VLOOKUP(G1306,Riders!$A$2:$C$2000,2,FALSE))/365</f>
        <v>20.561643835616437</v>
      </c>
      <c r="J1306" s="47">
        <v>13</v>
      </c>
      <c r="K1306" s="47">
        <v>1</v>
      </c>
      <c r="L1306" s="47">
        <v>11.47</v>
      </c>
      <c r="M1306" s="59">
        <f>IF(OR(L1306="",L1306="REL"),"",3.6*200/L1306)</f>
        <v>62.772449869224062</v>
      </c>
      <c r="N1306" s="47"/>
      <c r="O1306" s="47"/>
      <c r="P1306" s="59" t="str">
        <f>IF(OR(O1306="",O1306="REL"),"",3.6*200/O1306)</f>
        <v/>
      </c>
      <c r="Q1306" s="47"/>
      <c r="R1306" s="47"/>
      <c r="S1306" s="59" t="str">
        <f>IF(OR(R1306="",R1306="REL"),"",3.6*200/R1306)</f>
        <v/>
      </c>
    </row>
    <row r="1307" spans="1:19" x14ac:dyDescent="0.3">
      <c r="A1307" s="47" t="s">
        <v>181</v>
      </c>
      <c r="B1307" s="47">
        <v>2018</v>
      </c>
      <c r="C1307" s="49">
        <v>43449</v>
      </c>
      <c r="D1307" s="47" t="s">
        <v>72</v>
      </c>
      <c r="E1307" s="47" t="s">
        <v>200</v>
      </c>
      <c r="F1307" s="47">
        <v>8</v>
      </c>
      <c r="G1307" s="47" t="s">
        <v>146</v>
      </c>
      <c r="H1307" s="47" t="s">
        <v>56</v>
      </c>
      <c r="I1307" s="47">
        <f>(C1307-VLOOKUP(G1307,Riders!$A$2:$C$2000,2,FALSE))/365</f>
        <v>28.701369863013699</v>
      </c>
      <c r="J1307" s="47">
        <v>21</v>
      </c>
      <c r="K1307" s="47">
        <v>2</v>
      </c>
      <c r="L1307" s="47">
        <v>11.809000000000001</v>
      </c>
      <c r="M1307" s="59">
        <f>IF(OR(L1307="",L1307="REL"),"",3.6*200/L1307)</f>
        <v>60.970446269794216</v>
      </c>
      <c r="N1307" s="47"/>
      <c r="O1307" s="47"/>
      <c r="P1307" s="59" t="str">
        <f>IF(OR(O1307="",O1307="REL"),"",3.6*200/O1307)</f>
        <v/>
      </c>
      <c r="Q1307" s="47"/>
      <c r="R1307" s="47"/>
      <c r="S1307" s="59" t="str">
        <f>IF(OR(R1307="",R1307="REL"),"",3.6*200/R1307)</f>
        <v/>
      </c>
    </row>
    <row r="1308" spans="1:19" x14ac:dyDescent="0.3">
      <c r="A1308" s="47" t="s">
        <v>181</v>
      </c>
      <c r="B1308" s="47">
        <v>2018</v>
      </c>
      <c r="C1308" s="49">
        <v>43449</v>
      </c>
      <c r="D1308" s="47" t="s">
        <v>72</v>
      </c>
      <c r="E1308" s="47" t="s">
        <v>200</v>
      </c>
      <c r="F1308" s="47">
        <v>9</v>
      </c>
      <c r="G1308" s="47" t="s">
        <v>655</v>
      </c>
      <c r="H1308" s="47" t="s">
        <v>120</v>
      </c>
      <c r="I1308" s="47">
        <f>(C1308-VLOOKUP(G1308,Riders!$A$2:$C$2000,2,FALSE))/365</f>
        <v>36.030136986301372</v>
      </c>
      <c r="J1308" s="47">
        <v>8</v>
      </c>
      <c r="K1308" s="47">
        <v>1</v>
      </c>
      <c r="L1308" s="47">
        <v>11.563000000000001</v>
      </c>
      <c r="M1308" s="59">
        <f>IF(OR(L1308="",L1308="REL"),"",3.6*200/L1308)</f>
        <v>62.26757761826515</v>
      </c>
      <c r="N1308" s="47"/>
      <c r="O1308" s="47"/>
      <c r="P1308" s="59" t="str">
        <f>IF(OR(O1308="",O1308="REL"),"",3.6*200/O1308)</f>
        <v/>
      </c>
      <c r="Q1308" s="47"/>
      <c r="R1308" s="47"/>
      <c r="S1308" s="59" t="str">
        <f>IF(OR(R1308="",R1308="REL"),"",3.6*200/R1308)</f>
        <v/>
      </c>
    </row>
    <row r="1309" spans="1:19" x14ac:dyDescent="0.3">
      <c r="A1309" s="47" t="s">
        <v>181</v>
      </c>
      <c r="B1309" s="47">
        <v>2018</v>
      </c>
      <c r="C1309" s="49">
        <v>43449</v>
      </c>
      <c r="D1309" s="47" t="s">
        <v>72</v>
      </c>
      <c r="E1309" s="47" t="s">
        <v>200</v>
      </c>
      <c r="F1309" s="47">
        <v>9</v>
      </c>
      <c r="G1309" s="47" t="s">
        <v>147</v>
      </c>
      <c r="H1309" s="47" t="s">
        <v>31</v>
      </c>
      <c r="I1309" s="47">
        <f>(C1309-VLOOKUP(G1309,Riders!$A$2:$C$2000,2,FALSE))/365</f>
        <v>30.435616438356163</v>
      </c>
      <c r="J1309" s="47">
        <v>20</v>
      </c>
      <c r="K1309" s="47">
        <v>2</v>
      </c>
      <c r="L1309" s="47">
        <v>11.648000000000001</v>
      </c>
      <c r="M1309" s="59">
        <f>IF(OR(L1309="",L1309="REL"),"",3.6*200/L1309)</f>
        <v>61.813186813186803</v>
      </c>
      <c r="N1309" s="47"/>
      <c r="O1309" s="47"/>
      <c r="P1309" s="59" t="str">
        <f>IF(OR(O1309="",O1309="REL"),"",3.6*200/O1309)</f>
        <v/>
      </c>
      <c r="Q1309" s="47"/>
      <c r="R1309" s="47"/>
      <c r="S1309" s="59" t="str">
        <f>IF(OR(R1309="",R1309="REL"),"",3.6*200/R1309)</f>
        <v/>
      </c>
    </row>
    <row r="1310" spans="1:19" x14ac:dyDescent="0.3">
      <c r="A1310" s="47" t="s">
        <v>181</v>
      </c>
      <c r="B1310" s="47">
        <v>2018</v>
      </c>
      <c r="C1310" s="49">
        <v>43449</v>
      </c>
      <c r="D1310" s="47" t="s">
        <v>72</v>
      </c>
      <c r="E1310" s="47" t="s">
        <v>200</v>
      </c>
      <c r="F1310" s="47">
        <v>10</v>
      </c>
      <c r="G1310" s="47" t="s">
        <v>174</v>
      </c>
      <c r="H1310" s="47" t="s">
        <v>156</v>
      </c>
      <c r="I1310" s="47">
        <f>(C1310-VLOOKUP(G1310,Riders!$A$2:$C$2000,2,FALSE))/365</f>
        <v>26.912328767123288</v>
      </c>
      <c r="J1310" s="47">
        <v>14</v>
      </c>
      <c r="K1310" s="47">
        <v>1</v>
      </c>
      <c r="L1310" s="47">
        <v>11.585000000000001</v>
      </c>
      <c r="M1310" s="59">
        <f>IF(OR(L1310="",L1310="REL"),"",3.6*200/L1310)</f>
        <v>62.14933103150625</v>
      </c>
      <c r="N1310" s="47"/>
      <c r="O1310" s="47"/>
      <c r="P1310" s="59" t="str">
        <f>IF(OR(O1310="",O1310="REL"),"",3.6*200/O1310)</f>
        <v/>
      </c>
      <c r="Q1310" s="47"/>
      <c r="R1310" s="47"/>
      <c r="S1310" s="59" t="str">
        <f>IF(OR(R1310="",R1310="REL"),"",3.6*200/R1310)</f>
        <v/>
      </c>
    </row>
    <row r="1311" spans="1:19" x14ac:dyDescent="0.3">
      <c r="A1311" s="47" t="s">
        <v>181</v>
      </c>
      <c r="B1311" s="47">
        <v>2018</v>
      </c>
      <c r="C1311" s="49">
        <v>43449</v>
      </c>
      <c r="D1311" s="47" t="s">
        <v>72</v>
      </c>
      <c r="E1311" s="47" t="s">
        <v>200</v>
      </c>
      <c r="F1311" s="47">
        <v>10</v>
      </c>
      <c r="G1311" s="47" t="s">
        <v>52</v>
      </c>
      <c r="H1311" s="47" t="s">
        <v>53</v>
      </c>
      <c r="I1311" s="47">
        <f>(C1311-VLOOKUP(G1311,Riders!$A$2:$C$2000,2,FALSE))/365</f>
        <v>21.764383561643836</v>
      </c>
      <c r="J1311" s="47">
        <v>19</v>
      </c>
      <c r="K1311" s="47">
        <v>2</v>
      </c>
      <c r="L1311" s="47">
        <v>11.876000000000001</v>
      </c>
      <c r="M1311" s="59">
        <f>IF(OR(L1311="",L1311="REL"),"",3.6*200/L1311)</f>
        <v>60.626473560121248</v>
      </c>
      <c r="N1311" s="47"/>
      <c r="O1311" s="47"/>
      <c r="P1311" s="59" t="str">
        <f>IF(OR(O1311="",O1311="REL"),"",3.6*200/O1311)</f>
        <v/>
      </c>
      <c r="Q1311" s="47"/>
      <c r="R1311" s="47"/>
      <c r="S1311" s="59" t="str">
        <f>IF(OR(R1311="",R1311="REL"),"",3.6*200/R1311)</f>
        <v/>
      </c>
    </row>
    <row r="1312" spans="1:19" x14ac:dyDescent="0.3">
      <c r="A1312" s="47" t="s">
        <v>181</v>
      </c>
      <c r="B1312" s="47">
        <v>2018</v>
      </c>
      <c r="C1312" s="49">
        <v>43449</v>
      </c>
      <c r="D1312" s="47" t="s">
        <v>72</v>
      </c>
      <c r="E1312" s="47" t="s">
        <v>200</v>
      </c>
      <c r="F1312" s="47">
        <v>11</v>
      </c>
      <c r="G1312" s="47" t="s">
        <v>139</v>
      </c>
      <c r="H1312" s="47" t="s">
        <v>61</v>
      </c>
      <c r="I1312" s="47">
        <f>(C1312-VLOOKUP(G1312,Riders!$A$2:$C$2000,2,FALSE))/365</f>
        <v>26.515068493150686</v>
      </c>
      <c r="J1312" s="47">
        <v>15</v>
      </c>
      <c r="K1312" s="47">
        <v>1</v>
      </c>
      <c r="L1312" s="47">
        <v>11.522</v>
      </c>
      <c r="M1312" s="59">
        <f>IF(OR(L1312="",L1312="REL"),"",3.6*200/L1312)</f>
        <v>62.489151189029684</v>
      </c>
      <c r="N1312" s="47"/>
      <c r="O1312" s="47"/>
      <c r="P1312" s="59" t="str">
        <f>IF(OR(O1312="",O1312="REL"),"",3.6*200/O1312)</f>
        <v/>
      </c>
      <c r="Q1312" s="47"/>
      <c r="R1312" s="47"/>
      <c r="S1312" s="59" t="str">
        <f>IF(OR(R1312="",R1312="REL"),"",3.6*200/R1312)</f>
        <v/>
      </c>
    </row>
    <row r="1313" spans="1:19" x14ac:dyDescent="0.3">
      <c r="A1313" s="47" t="s">
        <v>181</v>
      </c>
      <c r="B1313" s="47">
        <v>2018</v>
      </c>
      <c r="C1313" s="49">
        <v>43449</v>
      </c>
      <c r="D1313" s="47" t="s">
        <v>72</v>
      </c>
      <c r="E1313" s="47" t="s">
        <v>200</v>
      </c>
      <c r="F1313" s="47">
        <v>11</v>
      </c>
      <c r="G1313" s="47" t="s">
        <v>129</v>
      </c>
      <c r="H1313" s="47" t="s">
        <v>65</v>
      </c>
      <c r="I1313" s="47">
        <f>(C1313-VLOOKUP(G1313,Riders!$A$2:$C$2000,2,FALSE))/365</f>
        <v>28.421917808219177</v>
      </c>
      <c r="J1313" s="47">
        <v>18</v>
      </c>
      <c r="K1313" s="47">
        <v>2</v>
      </c>
      <c r="L1313" s="47">
        <v>11.613</v>
      </c>
      <c r="M1313" s="59">
        <f>IF(OR(L1313="",L1313="REL"),"",3.6*200/L1313)</f>
        <v>61.999483337638857</v>
      </c>
      <c r="N1313" s="47"/>
      <c r="O1313" s="47"/>
      <c r="P1313" s="59" t="str">
        <f>IF(OR(O1313="",O1313="REL"),"",3.6*200/O1313)</f>
        <v/>
      </c>
      <c r="Q1313" s="47"/>
      <c r="R1313" s="47"/>
      <c r="S1313" s="59" t="str">
        <f>IF(OR(R1313="",R1313="REL"),"",3.6*200/R1313)</f>
        <v/>
      </c>
    </row>
    <row r="1314" spans="1:19" x14ac:dyDescent="0.3">
      <c r="A1314" s="47" t="s">
        <v>181</v>
      </c>
      <c r="B1314" s="47">
        <v>2018</v>
      </c>
      <c r="C1314" s="49">
        <v>43449</v>
      </c>
      <c r="D1314" s="47" t="s">
        <v>72</v>
      </c>
      <c r="E1314" s="47" t="s">
        <v>200</v>
      </c>
      <c r="F1314" s="47">
        <v>12</v>
      </c>
      <c r="G1314" s="47" t="s">
        <v>100</v>
      </c>
      <c r="H1314" s="47" t="s">
        <v>47</v>
      </c>
      <c r="I1314" s="47">
        <f>(C1314-VLOOKUP(G1314,Riders!$A$2:$C$2000,2,FALSE))/365</f>
        <v>24.838356164383562</v>
      </c>
      <c r="J1314" s="47">
        <v>16</v>
      </c>
      <c r="K1314" s="47">
        <v>1</v>
      </c>
      <c r="L1314" s="47">
        <v>11.597</v>
      </c>
      <c r="M1314" s="59">
        <f>IF(OR(L1314="",L1314="REL"),"",3.6*200/L1314)</f>
        <v>62.085021988445291</v>
      </c>
      <c r="N1314" s="47"/>
      <c r="O1314" s="47"/>
      <c r="P1314" s="59" t="str">
        <f>IF(OR(O1314="",O1314="REL"),"",3.6*200/O1314)</f>
        <v/>
      </c>
      <c r="Q1314" s="47"/>
      <c r="R1314" s="47"/>
      <c r="S1314" s="59" t="str">
        <f>IF(OR(R1314="",R1314="REL"),"",3.6*200/R1314)</f>
        <v/>
      </c>
    </row>
    <row r="1315" spans="1:19" x14ac:dyDescent="0.3">
      <c r="A1315" s="47" t="s">
        <v>181</v>
      </c>
      <c r="B1315" s="47">
        <v>2018</v>
      </c>
      <c r="C1315" s="49">
        <v>43449</v>
      </c>
      <c r="D1315" s="47" t="s">
        <v>72</v>
      </c>
      <c r="E1315" s="47" t="s">
        <v>200</v>
      </c>
      <c r="F1315" s="47">
        <v>12</v>
      </c>
      <c r="G1315" s="47" t="s">
        <v>121</v>
      </c>
      <c r="H1315" s="47" t="s">
        <v>120</v>
      </c>
      <c r="I1315" s="47">
        <f>(C1315-VLOOKUP(G1315,Riders!$A$2:$C$2000,2,FALSE))/365</f>
        <v>22.780821917808218</v>
      </c>
      <c r="J1315" s="47">
        <v>17</v>
      </c>
      <c r="K1315" s="47">
        <v>2</v>
      </c>
      <c r="L1315" s="47">
        <v>11.635</v>
      </c>
      <c r="M1315" s="59">
        <f>IF(OR(L1315="",L1315="REL"),"",3.6*200/L1315)</f>
        <v>61.882251826385904</v>
      </c>
      <c r="N1315" s="47"/>
      <c r="O1315" s="47"/>
      <c r="P1315" s="59" t="str">
        <f>IF(OR(O1315="",O1315="REL"),"",3.6*200/O1315)</f>
        <v/>
      </c>
      <c r="Q1315" s="47"/>
      <c r="R1315" s="47"/>
      <c r="S1315" s="59" t="str">
        <f>IF(OR(R1315="",R1315="REL"),"",3.6*200/R1315)</f>
        <v/>
      </c>
    </row>
    <row r="1316" spans="1:19" x14ac:dyDescent="0.3">
      <c r="A1316" s="47" t="s">
        <v>181</v>
      </c>
      <c r="B1316" s="47">
        <v>2018</v>
      </c>
      <c r="C1316" s="49">
        <v>43449</v>
      </c>
      <c r="D1316" s="47" t="s">
        <v>72</v>
      </c>
      <c r="E1316" s="47" t="s">
        <v>201</v>
      </c>
      <c r="F1316" s="47">
        <v>1</v>
      </c>
      <c r="G1316" s="47" t="s">
        <v>132</v>
      </c>
      <c r="H1316" s="47" t="s">
        <v>36</v>
      </c>
      <c r="I1316" s="47">
        <f>(C1316-VLOOKUP(G1316,Riders!$A$2:$C$2000,2,FALSE))/365</f>
        <v>28.065753424657533</v>
      </c>
      <c r="J1316" s="47">
        <v>1</v>
      </c>
      <c r="K1316" s="47">
        <v>1</v>
      </c>
      <c r="L1316" s="47">
        <v>11.725</v>
      </c>
      <c r="M1316" s="59">
        <f>IF(OR(L1316="",L1316="REL"),"",3.6*200/L1316)</f>
        <v>61.407249466950958</v>
      </c>
      <c r="N1316" s="47"/>
      <c r="O1316" s="47"/>
      <c r="P1316" s="59" t="str">
        <f>IF(OR(O1316="",O1316="REL"),"",3.6*200/O1316)</f>
        <v/>
      </c>
      <c r="Q1316" s="47"/>
      <c r="R1316" s="47"/>
      <c r="S1316" s="59" t="str">
        <f>IF(OR(R1316="",R1316="REL"),"",3.6*200/R1316)</f>
        <v/>
      </c>
    </row>
    <row r="1317" spans="1:19" x14ac:dyDescent="0.3">
      <c r="A1317" s="47" t="s">
        <v>181</v>
      </c>
      <c r="B1317" s="47">
        <v>2018</v>
      </c>
      <c r="C1317" s="49">
        <v>43449</v>
      </c>
      <c r="D1317" s="47" t="s">
        <v>72</v>
      </c>
      <c r="E1317" s="47" t="s">
        <v>201</v>
      </c>
      <c r="F1317" s="47">
        <v>1</v>
      </c>
      <c r="G1317" s="47" t="s">
        <v>100</v>
      </c>
      <c r="H1317" s="47" t="s">
        <v>47</v>
      </c>
      <c r="I1317" s="47">
        <f>(C1317-VLOOKUP(G1317,Riders!$A$2:$C$2000,2,FALSE))/365</f>
        <v>24.838356164383562</v>
      </c>
      <c r="J1317" s="47">
        <v>16</v>
      </c>
      <c r="K1317" s="47">
        <v>2</v>
      </c>
      <c r="L1317" s="47">
        <v>11.855</v>
      </c>
      <c r="M1317" s="59">
        <f>IF(OR(L1317="",L1317="REL"),"",3.6*200/L1317)</f>
        <v>60.733867566427662</v>
      </c>
      <c r="N1317" s="47"/>
      <c r="O1317" s="47"/>
      <c r="P1317" s="59" t="str">
        <f>IF(OR(O1317="",O1317="REL"),"",3.6*200/O1317)</f>
        <v/>
      </c>
      <c r="Q1317" s="47"/>
      <c r="R1317" s="47"/>
      <c r="S1317" s="59" t="str">
        <f>IF(OR(R1317="",R1317="REL"),"",3.6*200/R1317)</f>
        <v/>
      </c>
    </row>
    <row r="1318" spans="1:19" x14ac:dyDescent="0.3">
      <c r="A1318" s="47" t="s">
        <v>181</v>
      </c>
      <c r="B1318" s="47">
        <v>2018</v>
      </c>
      <c r="C1318" s="49">
        <v>43449</v>
      </c>
      <c r="D1318" s="47" t="s">
        <v>72</v>
      </c>
      <c r="E1318" s="47" t="s">
        <v>201</v>
      </c>
      <c r="F1318" s="47">
        <v>2</v>
      </c>
      <c r="G1318" s="47" t="s">
        <v>73</v>
      </c>
      <c r="H1318" s="47" t="s">
        <v>19</v>
      </c>
      <c r="I1318" s="47">
        <f>(C1318-VLOOKUP(G1318,Riders!$A$2:$C$2000,2,FALSE))/365</f>
        <v>31.36986301369863</v>
      </c>
      <c r="J1318" s="47">
        <v>3</v>
      </c>
      <c r="K1318" s="47">
        <v>1</v>
      </c>
      <c r="L1318" s="47">
        <v>11.667</v>
      </c>
      <c r="M1318" s="59">
        <f>IF(OR(L1318="",L1318="REL"),"",3.6*200/L1318)</f>
        <v>61.712522499357163</v>
      </c>
      <c r="N1318" s="47"/>
      <c r="O1318" s="47"/>
      <c r="P1318" s="59" t="str">
        <f>IF(OR(O1318="",O1318="REL"),"",3.6*200/O1318)</f>
        <v/>
      </c>
      <c r="Q1318" s="47"/>
      <c r="R1318" s="47"/>
      <c r="S1318" s="59" t="str">
        <f>IF(OR(R1318="",R1318="REL"),"",3.6*200/R1318)</f>
        <v/>
      </c>
    </row>
    <row r="1319" spans="1:19" x14ac:dyDescent="0.3">
      <c r="A1319" s="47" t="s">
        <v>181</v>
      </c>
      <c r="B1319" s="47">
        <v>2018</v>
      </c>
      <c r="C1319" s="49">
        <v>43449</v>
      </c>
      <c r="D1319" s="47" t="s">
        <v>72</v>
      </c>
      <c r="E1319" s="47" t="s">
        <v>201</v>
      </c>
      <c r="F1319" s="47">
        <v>2</v>
      </c>
      <c r="G1319" s="47" t="s">
        <v>139</v>
      </c>
      <c r="H1319" s="47" t="s">
        <v>61</v>
      </c>
      <c r="I1319" s="47">
        <f>(C1319-VLOOKUP(G1319,Riders!$A$2:$C$2000,2,FALSE))/365</f>
        <v>26.515068493150686</v>
      </c>
      <c r="J1319" s="47">
        <v>15</v>
      </c>
      <c r="K1319" s="47">
        <v>2</v>
      </c>
      <c r="L1319" s="47">
        <v>11.775</v>
      </c>
      <c r="M1319" s="59">
        <f>IF(OR(L1319="",L1319="REL"),"",3.6*200/L1319)</f>
        <v>61.146496815286625</v>
      </c>
      <c r="N1319" s="47"/>
      <c r="O1319" s="47"/>
      <c r="P1319" s="59" t="str">
        <f>IF(OR(O1319="",O1319="REL"),"",3.6*200/O1319)</f>
        <v/>
      </c>
      <c r="Q1319" s="47"/>
      <c r="R1319" s="47"/>
      <c r="S1319" s="59" t="str">
        <f>IF(OR(R1319="",R1319="REL"),"",3.6*200/R1319)</f>
        <v/>
      </c>
    </row>
    <row r="1320" spans="1:19" x14ac:dyDescent="0.3">
      <c r="A1320" s="47" t="s">
        <v>181</v>
      </c>
      <c r="B1320" s="47">
        <v>2018</v>
      </c>
      <c r="C1320" s="49">
        <v>43449</v>
      </c>
      <c r="D1320" s="47" t="s">
        <v>72</v>
      </c>
      <c r="E1320" s="47" t="s">
        <v>201</v>
      </c>
      <c r="F1320" s="47">
        <v>3</v>
      </c>
      <c r="G1320" s="47" t="s">
        <v>23</v>
      </c>
      <c r="H1320" s="47" t="s">
        <v>15</v>
      </c>
      <c r="I1320" s="47">
        <f>(C1320-VLOOKUP(G1320,Riders!$A$2:$C$2000,2,FALSE))/365</f>
        <v>21.257534246575343</v>
      </c>
      <c r="J1320" s="47">
        <v>2</v>
      </c>
      <c r="K1320" s="47">
        <v>1</v>
      </c>
      <c r="L1320" s="47">
        <v>11.561</v>
      </c>
      <c r="M1320" s="59">
        <f>IF(OR(L1320="",L1320="REL"),"",3.6*200/L1320)</f>
        <v>62.278349623734968</v>
      </c>
      <c r="N1320" s="47"/>
      <c r="O1320" s="47"/>
      <c r="P1320" s="59" t="str">
        <f>IF(OR(O1320="",O1320="REL"),"",3.6*200/O1320)</f>
        <v/>
      </c>
      <c r="Q1320" s="47"/>
      <c r="R1320" s="47"/>
      <c r="S1320" s="59" t="str">
        <f>IF(OR(R1320="",R1320="REL"),"",3.6*200/R1320)</f>
        <v/>
      </c>
    </row>
    <row r="1321" spans="1:19" x14ac:dyDescent="0.3">
      <c r="A1321" s="47" t="s">
        <v>181</v>
      </c>
      <c r="B1321" s="47">
        <v>2018</v>
      </c>
      <c r="C1321" s="49">
        <v>43449</v>
      </c>
      <c r="D1321" s="47" t="s">
        <v>72</v>
      </c>
      <c r="E1321" s="47" t="s">
        <v>201</v>
      </c>
      <c r="F1321" s="47">
        <v>3</v>
      </c>
      <c r="G1321" s="47" t="s">
        <v>174</v>
      </c>
      <c r="H1321" s="47" t="s">
        <v>156</v>
      </c>
      <c r="I1321" s="47">
        <f>(C1321-VLOOKUP(G1321,Riders!$A$2:$C$2000,2,FALSE))/365</f>
        <v>26.912328767123288</v>
      </c>
      <c r="J1321" s="47">
        <v>14</v>
      </c>
      <c r="K1321" s="47">
        <v>2</v>
      </c>
      <c r="L1321" s="47" t="s">
        <v>207</v>
      </c>
      <c r="M1321" s="59" t="str">
        <f>IF(OR(L1321="",L1321="REL"),"",3.6*200/L1321)</f>
        <v/>
      </c>
      <c r="N1321" s="47"/>
      <c r="O1321" s="47"/>
      <c r="P1321" s="59" t="str">
        <f>IF(OR(O1321="",O1321="REL"),"",3.6*200/O1321)</f>
        <v/>
      </c>
      <c r="Q1321" s="47"/>
      <c r="R1321" s="47"/>
      <c r="S1321" s="59" t="str">
        <f>IF(OR(R1321="",R1321="REL"),"",3.6*200/R1321)</f>
        <v/>
      </c>
    </row>
    <row r="1322" spans="1:19" x14ac:dyDescent="0.3">
      <c r="A1322" s="47" t="s">
        <v>181</v>
      </c>
      <c r="B1322" s="47">
        <v>2018</v>
      </c>
      <c r="C1322" s="49">
        <v>43449</v>
      </c>
      <c r="D1322" s="47" t="s">
        <v>72</v>
      </c>
      <c r="E1322" s="47" t="s">
        <v>201</v>
      </c>
      <c r="F1322" s="47">
        <v>4</v>
      </c>
      <c r="G1322" s="47" t="s">
        <v>655</v>
      </c>
      <c r="H1322" s="47" t="s">
        <v>120</v>
      </c>
      <c r="I1322" s="47">
        <f>(C1322-VLOOKUP(G1322,Riders!$A$2:$C$2000,2,FALSE))/365</f>
        <v>36.030136986301372</v>
      </c>
      <c r="J1322" s="47">
        <v>8</v>
      </c>
      <c r="K1322" s="47">
        <v>1</v>
      </c>
      <c r="L1322" s="47">
        <v>11.395</v>
      </c>
      <c r="M1322" s="59">
        <f>IF(OR(L1322="",L1322="REL"),"",3.6*200/L1322)</f>
        <v>63.18560772268539</v>
      </c>
      <c r="N1322" s="47"/>
      <c r="O1322" s="47"/>
      <c r="P1322" s="59" t="str">
        <f>IF(OR(O1322="",O1322="REL"),"",3.6*200/O1322)</f>
        <v/>
      </c>
      <c r="Q1322" s="47"/>
      <c r="R1322" s="47"/>
      <c r="S1322" s="59" t="str">
        <f>IF(OR(R1322="",R1322="REL"),"",3.6*200/R1322)</f>
        <v/>
      </c>
    </row>
    <row r="1323" spans="1:19" x14ac:dyDescent="0.3">
      <c r="A1323" s="47" t="s">
        <v>181</v>
      </c>
      <c r="B1323" s="47">
        <v>2018</v>
      </c>
      <c r="C1323" s="49">
        <v>43449</v>
      </c>
      <c r="D1323" s="47" t="s">
        <v>72</v>
      </c>
      <c r="E1323" s="47" t="s">
        <v>201</v>
      </c>
      <c r="F1323" s="47">
        <v>4</v>
      </c>
      <c r="G1323" s="47" t="s">
        <v>111</v>
      </c>
      <c r="H1323" s="47" t="s">
        <v>160</v>
      </c>
      <c r="I1323" s="47">
        <f>(C1323-VLOOKUP(G1323,Riders!$A$2:$C$2000,2,FALSE))/365</f>
        <v>24.153424657534245</v>
      </c>
      <c r="J1323" s="47">
        <v>9</v>
      </c>
      <c r="K1323" s="47">
        <v>2</v>
      </c>
      <c r="L1323" s="47">
        <v>11.398</v>
      </c>
      <c r="M1323" s="59">
        <f>IF(OR(L1323="",L1323="REL"),"",3.6*200/L1323)</f>
        <v>63.168977013511146</v>
      </c>
      <c r="N1323" s="47"/>
      <c r="O1323" s="47"/>
      <c r="P1323" s="59" t="str">
        <f>IF(OR(O1323="",O1323="REL"),"",3.6*200/O1323)</f>
        <v/>
      </c>
      <c r="Q1323" s="47"/>
      <c r="R1323" s="47"/>
      <c r="S1323" s="59" t="str">
        <f>IF(OR(R1323="",R1323="REL"),"",3.6*200/R1323)</f>
        <v/>
      </c>
    </row>
    <row r="1324" spans="1:19" x14ac:dyDescent="0.3">
      <c r="A1324" s="47" t="s">
        <v>181</v>
      </c>
      <c r="B1324" s="47">
        <v>2018</v>
      </c>
      <c r="C1324" s="49">
        <v>43449</v>
      </c>
      <c r="D1324" s="47" t="s">
        <v>72</v>
      </c>
      <c r="E1324" s="47" t="s">
        <v>201</v>
      </c>
      <c r="F1324" s="47">
        <v>5</v>
      </c>
      <c r="G1324" s="47" t="s">
        <v>30</v>
      </c>
      <c r="H1324" s="47" t="s">
        <v>31</v>
      </c>
      <c r="I1324" s="47">
        <f>(C1324-VLOOKUP(G1324,Riders!$A$2:$C$2000,2,FALSE))/365</f>
        <v>22.663013698630138</v>
      </c>
      <c r="J1324" s="47">
        <v>4</v>
      </c>
      <c r="K1324" s="47">
        <v>1</v>
      </c>
      <c r="L1324" s="47">
        <v>11.372</v>
      </c>
      <c r="M1324" s="59">
        <f>IF(OR(L1324="",L1324="REL"),"",3.6*200/L1324)</f>
        <v>63.313401336616252</v>
      </c>
      <c r="N1324" s="47"/>
      <c r="O1324" s="47"/>
      <c r="P1324" s="59" t="str">
        <f>IF(OR(O1324="",O1324="REL"),"",3.6*200/O1324)</f>
        <v/>
      </c>
      <c r="Q1324" s="47"/>
      <c r="R1324" s="47"/>
      <c r="S1324" s="59" t="str">
        <f>IF(OR(R1324="",R1324="REL"),"",3.6*200/R1324)</f>
        <v/>
      </c>
    </row>
    <row r="1325" spans="1:19" x14ac:dyDescent="0.3">
      <c r="A1325" s="47" t="s">
        <v>181</v>
      </c>
      <c r="B1325" s="47">
        <v>2018</v>
      </c>
      <c r="C1325" s="49">
        <v>43449</v>
      </c>
      <c r="D1325" s="47" t="s">
        <v>72</v>
      </c>
      <c r="E1325" s="47" t="s">
        <v>201</v>
      </c>
      <c r="F1325" s="47">
        <v>5</v>
      </c>
      <c r="G1325" s="47" t="s">
        <v>18</v>
      </c>
      <c r="H1325" s="47" t="s">
        <v>19</v>
      </c>
      <c r="I1325" s="47">
        <f>(C1325-VLOOKUP(G1325,Riders!$A$2:$C$2000,2,FALSE))/365</f>
        <v>20.561643835616437</v>
      </c>
      <c r="J1325" s="47">
        <v>13</v>
      </c>
      <c r="K1325" s="47">
        <v>2</v>
      </c>
      <c r="L1325" s="47">
        <v>11.627000000000001</v>
      </c>
      <c r="M1325" s="59">
        <f>IF(OR(L1325="",L1325="REL"),"",3.6*200/L1325)</f>
        <v>61.924830136750664</v>
      </c>
      <c r="N1325" s="47"/>
      <c r="O1325" s="47"/>
      <c r="P1325" s="59" t="str">
        <f>IF(OR(O1325="",O1325="REL"),"",3.6*200/O1325)</f>
        <v/>
      </c>
      <c r="Q1325" s="47"/>
      <c r="R1325" s="47"/>
      <c r="S1325" s="59" t="str">
        <f>IF(OR(R1325="",R1325="REL"),"",3.6*200/R1325)</f>
        <v/>
      </c>
    </row>
    <row r="1326" spans="1:19" x14ac:dyDescent="0.3">
      <c r="A1326" s="47" t="s">
        <v>181</v>
      </c>
      <c r="B1326" s="47">
        <v>2018</v>
      </c>
      <c r="C1326" s="49">
        <v>43449</v>
      </c>
      <c r="D1326" s="47" t="s">
        <v>72</v>
      </c>
      <c r="E1326" s="47" t="s">
        <v>201</v>
      </c>
      <c r="F1326" s="47">
        <v>6</v>
      </c>
      <c r="G1326" s="47" t="s">
        <v>20</v>
      </c>
      <c r="H1326" s="47" t="s">
        <v>21</v>
      </c>
      <c r="I1326" s="47">
        <f>(C1326-VLOOKUP(G1326,Riders!$A$2:$C$2000,2,FALSE))/365</f>
        <v>23.358904109589041</v>
      </c>
      <c r="J1326" s="47">
        <v>7</v>
      </c>
      <c r="K1326" s="47">
        <v>1</v>
      </c>
      <c r="L1326" s="47">
        <v>11.327999999999999</v>
      </c>
      <c r="M1326" s="59">
        <f>IF(OR(L1326="",L1326="REL"),"",3.6*200/L1326)</f>
        <v>63.559322033898312</v>
      </c>
      <c r="N1326" s="47"/>
      <c r="O1326" s="47"/>
      <c r="P1326" s="59" t="str">
        <f>IF(OR(O1326="",O1326="REL"),"",3.6*200/O1326)</f>
        <v/>
      </c>
      <c r="Q1326" s="47"/>
      <c r="R1326" s="47"/>
      <c r="S1326" s="59" t="str">
        <f>IF(OR(R1326="",R1326="REL"),"",3.6*200/R1326)</f>
        <v/>
      </c>
    </row>
    <row r="1327" spans="1:19" x14ac:dyDescent="0.3">
      <c r="A1327" s="47" t="s">
        <v>181</v>
      </c>
      <c r="B1327" s="47">
        <v>2018</v>
      </c>
      <c r="C1327" s="49">
        <v>43449</v>
      </c>
      <c r="D1327" s="47" t="s">
        <v>72</v>
      </c>
      <c r="E1327" s="47" t="s">
        <v>201</v>
      </c>
      <c r="F1327" s="47">
        <v>6</v>
      </c>
      <c r="G1327" s="47" t="s">
        <v>22</v>
      </c>
      <c r="H1327" s="47" t="s">
        <v>15</v>
      </c>
      <c r="I1327" s="47">
        <f>(C1327-VLOOKUP(G1327,Riders!$A$2:$C$2000,2,FALSE))/365</f>
        <v>20.931506849315067</v>
      </c>
      <c r="J1327" s="47">
        <v>10</v>
      </c>
      <c r="K1327" s="47">
        <v>2</v>
      </c>
      <c r="L1327" s="47">
        <v>11.584999999999999</v>
      </c>
      <c r="M1327" s="59">
        <f>IF(OR(L1327="",L1327="REL"),"",3.6*200/L1327)</f>
        <v>62.149331031506264</v>
      </c>
      <c r="N1327" s="47"/>
      <c r="O1327" s="47"/>
      <c r="P1327" s="59" t="str">
        <f>IF(OR(O1327="",O1327="REL"),"",3.6*200/O1327)</f>
        <v/>
      </c>
      <c r="Q1327" s="47"/>
      <c r="R1327" s="47"/>
      <c r="S1327" s="59" t="str">
        <f>IF(OR(R1327="",R1327="REL"),"",3.6*200/R1327)</f>
        <v/>
      </c>
    </row>
    <row r="1328" spans="1:19" x14ac:dyDescent="0.3">
      <c r="A1328" s="47" t="s">
        <v>181</v>
      </c>
      <c r="B1328" s="47">
        <v>2018</v>
      </c>
      <c r="C1328" s="49">
        <v>43449</v>
      </c>
      <c r="D1328" s="47" t="s">
        <v>72</v>
      </c>
      <c r="E1328" s="47" t="s">
        <v>201</v>
      </c>
      <c r="F1328" s="47">
        <v>7</v>
      </c>
      <c r="G1328" s="47" t="s">
        <v>134</v>
      </c>
      <c r="H1328" s="47" t="s">
        <v>38</v>
      </c>
      <c r="I1328" s="47">
        <f>(C1328-VLOOKUP(G1328,Riders!$A$2:$C$2000,2,FALSE))/365</f>
        <v>27.884931506849316</v>
      </c>
      <c r="J1328" s="47">
        <v>5</v>
      </c>
      <c r="K1328" s="47">
        <v>1</v>
      </c>
      <c r="L1328" s="47">
        <v>11.343999999999999</v>
      </c>
      <c r="M1328" s="59">
        <f>IF(OR(L1328="",L1328="REL"),"",3.6*200/L1328)</f>
        <v>63.469675599435831</v>
      </c>
      <c r="N1328" s="47"/>
      <c r="O1328" s="47"/>
      <c r="P1328" s="59" t="str">
        <f>IF(OR(O1328="",O1328="REL"),"",3.6*200/O1328)</f>
        <v/>
      </c>
      <c r="Q1328" s="47"/>
      <c r="R1328" s="47"/>
      <c r="S1328" s="59" t="str">
        <f>IF(OR(R1328="",R1328="REL"),"",3.6*200/R1328)</f>
        <v/>
      </c>
    </row>
    <row r="1329" spans="1:19" x14ac:dyDescent="0.3">
      <c r="A1329" s="47" t="s">
        <v>181</v>
      </c>
      <c r="B1329" s="47">
        <v>2018</v>
      </c>
      <c r="C1329" s="49">
        <v>43449</v>
      </c>
      <c r="D1329" s="47" t="s">
        <v>72</v>
      </c>
      <c r="E1329" s="47" t="s">
        <v>201</v>
      </c>
      <c r="F1329" s="47">
        <v>7</v>
      </c>
      <c r="G1329" s="47" t="s">
        <v>26</v>
      </c>
      <c r="H1329" s="47" t="s">
        <v>27</v>
      </c>
      <c r="I1329" s="47">
        <f>(C1329-VLOOKUP(G1329,Riders!$A$2:$C$2000,2,FALSE))/365</f>
        <v>20.564383561643837</v>
      </c>
      <c r="J1329" s="47">
        <v>12</v>
      </c>
      <c r="K1329" s="47">
        <v>2</v>
      </c>
      <c r="L1329" s="47">
        <v>11.462</v>
      </c>
      <c r="M1329" s="59">
        <f>IF(OR(L1329="",L1329="REL"),"",3.6*200/L1329)</f>
        <v>62.816262432385273</v>
      </c>
      <c r="N1329" s="47"/>
      <c r="O1329" s="47"/>
      <c r="P1329" s="59" t="str">
        <f>IF(OR(O1329="",O1329="REL"),"",3.6*200/O1329)</f>
        <v/>
      </c>
      <c r="Q1329" s="47"/>
      <c r="R1329" s="47"/>
      <c r="S1329" s="59" t="str">
        <f>IF(OR(R1329="",R1329="REL"),"",3.6*200/R1329)</f>
        <v/>
      </c>
    </row>
    <row r="1330" spans="1:19" x14ac:dyDescent="0.3">
      <c r="A1330" s="47" t="s">
        <v>181</v>
      </c>
      <c r="B1330" s="47">
        <v>2018</v>
      </c>
      <c r="C1330" s="49">
        <v>43449</v>
      </c>
      <c r="D1330" s="47" t="s">
        <v>72</v>
      </c>
      <c r="E1330" s="47" t="s">
        <v>201</v>
      </c>
      <c r="F1330" s="47">
        <v>8</v>
      </c>
      <c r="G1330" s="47" t="s">
        <v>133</v>
      </c>
      <c r="H1330" s="47" t="s">
        <v>25</v>
      </c>
      <c r="I1330" s="47">
        <f>(C1330-VLOOKUP(G1330,Riders!$A$2:$C$2000,2,FALSE))/365</f>
        <v>25.890410958904109</v>
      </c>
      <c r="J1330" s="47">
        <v>6</v>
      </c>
      <c r="K1330" s="47">
        <v>1</v>
      </c>
      <c r="L1330" s="47">
        <v>11.548</v>
      </c>
      <c r="M1330" s="59">
        <f>IF(OR(L1330="",L1330="REL"),"",3.6*200/L1330)</f>
        <v>62.348458607551088</v>
      </c>
      <c r="N1330" s="47"/>
      <c r="O1330" s="47"/>
      <c r="P1330" s="59" t="str">
        <f>IF(OR(O1330="",O1330="REL"),"",3.6*200/O1330)</f>
        <v/>
      </c>
      <c r="Q1330" s="47"/>
      <c r="R1330" s="47"/>
      <c r="S1330" s="59" t="str">
        <f>IF(OR(R1330="",R1330="REL"),"",3.6*200/R1330)</f>
        <v/>
      </c>
    </row>
    <row r="1331" spans="1:19" x14ac:dyDescent="0.3">
      <c r="A1331" s="47" t="s">
        <v>181</v>
      </c>
      <c r="B1331" s="47">
        <v>2018</v>
      </c>
      <c r="C1331" s="49">
        <v>43449</v>
      </c>
      <c r="D1331" s="47" t="s">
        <v>72</v>
      </c>
      <c r="E1331" s="47" t="s">
        <v>201</v>
      </c>
      <c r="F1331" s="47">
        <v>8</v>
      </c>
      <c r="G1331" s="47" t="s">
        <v>16</v>
      </c>
      <c r="H1331" s="47" t="s">
        <v>17</v>
      </c>
      <c r="I1331" s="47">
        <f>(C1331-VLOOKUP(G1331,Riders!$A$2:$C$2000,2,FALSE))/365</f>
        <v>19.649315068493152</v>
      </c>
      <c r="J1331" s="47">
        <v>11</v>
      </c>
      <c r="K1331" s="47">
        <v>2</v>
      </c>
      <c r="L1331" s="47">
        <v>11.558</v>
      </c>
      <c r="M1331" s="59">
        <f>IF(OR(L1331="",L1331="REL"),"",3.6*200/L1331)</f>
        <v>62.294514621906906</v>
      </c>
      <c r="N1331" s="47"/>
      <c r="O1331" s="47"/>
      <c r="P1331" s="59" t="str">
        <f>IF(OR(O1331="",O1331="REL"),"",3.6*200/O1331)</f>
        <v/>
      </c>
      <c r="Q1331" s="47"/>
      <c r="R1331" s="47"/>
      <c r="S1331" s="59" t="str">
        <f>IF(OR(R1331="",R1331="REL"),"",3.6*200/R1331)</f>
        <v/>
      </c>
    </row>
    <row r="1332" spans="1:19" x14ac:dyDescent="0.3">
      <c r="A1332" s="47" t="s">
        <v>181</v>
      </c>
      <c r="B1332" s="47">
        <v>2018</v>
      </c>
      <c r="C1332" s="49">
        <v>43449</v>
      </c>
      <c r="D1332" s="47" t="s">
        <v>72</v>
      </c>
      <c r="E1332" s="47" t="s">
        <v>202</v>
      </c>
      <c r="F1332" s="47">
        <v>1</v>
      </c>
      <c r="G1332" s="47" t="s">
        <v>132</v>
      </c>
      <c r="H1332" s="47" t="s">
        <v>36</v>
      </c>
      <c r="I1332" s="47">
        <f>(C1332-VLOOKUP(G1332,Riders!$A$2:$C$2000,2,FALSE))/365</f>
        <v>28.065753424657533</v>
      </c>
      <c r="J1332" s="47">
        <v>1</v>
      </c>
      <c r="K1332" s="47">
        <v>1</v>
      </c>
      <c r="L1332" s="47">
        <v>11.333</v>
      </c>
      <c r="M1332" s="59">
        <f>IF(OR(L1332="",L1332="REL"),"",3.6*200/L1332)</f>
        <v>63.531280331774461</v>
      </c>
      <c r="N1332" s="47">
        <v>1</v>
      </c>
      <c r="O1332" s="47">
        <v>11.239000000000001</v>
      </c>
      <c r="P1332" s="59">
        <f>IF(OR(O1332="",O1332="REL"),"",3.6*200/O1332)</f>
        <v>64.062639024824264</v>
      </c>
      <c r="Q1332" s="47"/>
      <c r="R1332" s="47"/>
      <c r="S1332" s="59" t="str">
        <f>IF(OR(R1332="",R1332="REL"),"",3.6*200/R1332)</f>
        <v/>
      </c>
    </row>
    <row r="1333" spans="1:19" x14ac:dyDescent="0.3">
      <c r="A1333" s="47" t="s">
        <v>181</v>
      </c>
      <c r="B1333" s="47">
        <v>2018</v>
      </c>
      <c r="C1333" s="49">
        <v>43449</v>
      </c>
      <c r="D1333" s="47" t="s">
        <v>72</v>
      </c>
      <c r="E1333" s="47" t="s">
        <v>202</v>
      </c>
      <c r="F1333" s="47">
        <v>1</v>
      </c>
      <c r="G1333" s="47" t="s">
        <v>133</v>
      </c>
      <c r="H1333" s="47" t="s">
        <v>25</v>
      </c>
      <c r="I1333" s="47">
        <f>(C1333-VLOOKUP(G1333,Riders!$A$2:$C$2000,2,FALSE))/365</f>
        <v>25.890410958904109</v>
      </c>
      <c r="J1333" s="47">
        <v>6</v>
      </c>
      <c r="K1333" s="47">
        <v>2</v>
      </c>
      <c r="L1333" s="47">
        <v>11.516999999999999</v>
      </c>
      <c r="M1333" s="59">
        <f>IF(OR(L1333="",L1333="REL"),"",3.6*200/L1333)</f>
        <v>62.516280281323262</v>
      </c>
      <c r="N1333" s="47">
        <v>2</v>
      </c>
      <c r="O1333" s="47">
        <v>11.66</v>
      </c>
      <c r="P1333" s="59">
        <f>IF(OR(O1333="",O1333="REL"),"",3.6*200/O1333)</f>
        <v>61.749571183533448</v>
      </c>
      <c r="Q1333" s="47"/>
      <c r="R1333" s="47"/>
      <c r="S1333" s="59" t="str">
        <f>IF(OR(R1333="",R1333="REL"),"",3.6*200/R1333)</f>
        <v/>
      </c>
    </row>
    <row r="1334" spans="1:19" x14ac:dyDescent="0.3">
      <c r="A1334" s="47" t="s">
        <v>181</v>
      </c>
      <c r="B1334" s="47">
        <v>2018</v>
      </c>
      <c r="C1334" s="49">
        <v>43449</v>
      </c>
      <c r="D1334" s="47" t="s">
        <v>72</v>
      </c>
      <c r="E1334" s="47" t="s">
        <v>202</v>
      </c>
      <c r="F1334" s="47">
        <v>2</v>
      </c>
      <c r="G1334" s="47" t="s">
        <v>73</v>
      </c>
      <c r="H1334" s="47" t="s">
        <v>19</v>
      </c>
      <c r="I1334" s="47">
        <f>(C1334-VLOOKUP(G1334,Riders!$A$2:$C$2000,2,FALSE))/365</f>
        <v>31.36986301369863</v>
      </c>
      <c r="J1334" s="47">
        <v>3</v>
      </c>
      <c r="K1334" s="47">
        <v>1</v>
      </c>
      <c r="L1334" s="47">
        <v>11.18</v>
      </c>
      <c r="M1334" s="59">
        <f>IF(OR(L1334="",L1334="REL"),"",3.6*200/L1334)</f>
        <v>64.400715563506267</v>
      </c>
      <c r="N1334" s="47">
        <v>1</v>
      </c>
      <c r="O1334" s="47">
        <v>11.564</v>
      </c>
      <c r="P1334" s="59">
        <f>IF(OR(O1334="",O1334="REL"),"",3.6*200/O1334)</f>
        <v>62.262193012798342</v>
      </c>
      <c r="Q1334" s="47"/>
      <c r="R1334" s="47"/>
      <c r="S1334" s="59" t="str">
        <f>IF(OR(R1334="",R1334="REL"),"",3.6*200/R1334)</f>
        <v/>
      </c>
    </row>
    <row r="1335" spans="1:19" x14ac:dyDescent="0.3">
      <c r="A1335" s="47" t="s">
        <v>181</v>
      </c>
      <c r="B1335" s="47">
        <v>2018</v>
      </c>
      <c r="C1335" s="49">
        <v>43449</v>
      </c>
      <c r="D1335" s="47" t="s">
        <v>72</v>
      </c>
      <c r="E1335" s="47" t="s">
        <v>202</v>
      </c>
      <c r="F1335" s="47">
        <v>2</v>
      </c>
      <c r="G1335" s="47" t="s">
        <v>134</v>
      </c>
      <c r="H1335" s="47" t="s">
        <v>38</v>
      </c>
      <c r="I1335" s="47">
        <f>(C1335-VLOOKUP(G1335,Riders!$A$2:$C$2000,2,FALSE))/365</f>
        <v>27.884931506849316</v>
      </c>
      <c r="J1335" s="47">
        <v>5</v>
      </c>
      <c r="K1335" s="47">
        <v>2</v>
      </c>
      <c r="L1335" s="47">
        <v>11.201000000000001</v>
      </c>
      <c r="M1335" s="59">
        <f>IF(OR(L1335="",L1335="REL"),"",3.6*200/L1335)</f>
        <v>64.279975002231936</v>
      </c>
      <c r="N1335" s="47">
        <v>2</v>
      </c>
      <c r="O1335" s="47">
        <v>11.564</v>
      </c>
      <c r="P1335" s="59">
        <f>IF(OR(O1335="",O1335="REL"),"",3.6*200/O1335)</f>
        <v>62.262193012798342</v>
      </c>
      <c r="Q1335" s="47"/>
      <c r="R1335" s="47"/>
      <c r="S1335" s="59" t="str">
        <f>IF(OR(R1335="",R1335="REL"),"",3.6*200/R1335)</f>
        <v/>
      </c>
    </row>
    <row r="1336" spans="1:19" x14ac:dyDescent="0.3">
      <c r="A1336" s="47" t="s">
        <v>181</v>
      </c>
      <c r="B1336" s="47">
        <v>2018</v>
      </c>
      <c r="C1336" s="49">
        <v>43449</v>
      </c>
      <c r="D1336" s="47" t="s">
        <v>72</v>
      </c>
      <c r="E1336" s="47" t="s">
        <v>202</v>
      </c>
      <c r="F1336" s="47">
        <v>3</v>
      </c>
      <c r="G1336" s="47" t="s">
        <v>23</v>
      </c>
      <c r="H1336" s="47" t="s">
        <v>15</v>
      </c>
      <c r="I1336" s="47">
        <f>(C1336-VLOOKUP(G1336,Riders!$A$2:$C$2000,2,FALSE))/365</f>
        <v>21.257534246575343</v>
      </c>
      <c r="J1336" s="47">
        <v>2</v>
      </c>
      <c r="K1336" s="47">
        <v>1</v>
      </c>
      <c r="L1336" s="47">
        <v>11.6</v>
      </c>
      <c r="M1336" s="59">
        <f>IF(OR(L1336="",L1336="REL"),"",3.6*200/L1336)</f>
        <v>62.068965517241381</v>
      </c>
      <c r="N1336" s="47">
        <v>1</v>
      </c>
      <c r="O1336" s="47">
        <v>11.333</v>
      </c>
      <c r="P1336" s="59">
        <f>IF(OR(O1336="",O1336="REL"),"",3.6*200/O1336)</f>
        <v>63.531280331774461</v>
      </c>
      <c r="Q1336" s="47"/>
      <c r="R1336" s="47"/>
      <c r="S1336" s="59" t="str">
        <f>IF(OR(R1336="",R1336="REL"),"",3.6*200/R1336)</f>
        <v/>
      </c>
    </row>
    <row r="1337" spans="1:19" x14ac:dyDescent="0.3">
      <c r="A1337" s="47" t="s">
        <v>181</v>
      </c>
      <c r="B1337" s="47">
        <v>2018</v>
      </c>
      <c r="C1337" s="49">
        <v>43449</v>
      </c>
      <c r="D1337" s="47" t="s">
        <v>72</v>
      </c>
      <c r="E1337" s="47" t="s">
        <v>202</v>
      </c>
      <c r="F1337" s="47">
        <v>3</v>
      </c>
      <c r="G1337" s="47" t="s">
        <v>20</v>
      </c>
      <c r="H1337" s="47" t="s">
        <v>21</v>
      </c>
      <c r="I1337" s="47">
        <f>(C1337-VLOOKUP(G1337,Riders!$A$2:$C$2000,2,FALSE))/365</f>
        <v>23.358904109589041</v>
      </c>
      <c r="J1337" s="47">
        <v>7</v>
      </c>
      <c r="K1337" s="47">
        <v>2</v>
      </c>
      <c r="L1337" s="47">
        <v>11.888999999999999</v>
      </c>
      <c r="M1337" s="59">
        <f>IF(OR(L1337="",L1337="REL"),"",3.6*200/L1337)</f>
        <v>60.560181680545043</v>
      </c>
      <c r="N1337" s="47">
        <v>2</v>
      </c>
      <c r="O1337" s="47">
        <v>11.457000000000001</v>
      </c>
      <c r="P1337" s="59">
        <f>IF(OR(O1337="",O1337="REL"),"",3.6*200/O1337)</f>
        <v>62.843676355066769</v>
      </c>
      <c r="Q1337" s="47"/>
      <c r="R1337" s="47"/>
      <c r="S1337" s="59" t="str">
        <f>IF(OR(R1337="",R1337="REL"),"",3.6*200/R1337)</f>
        <v/>
      </c>
    </row>
    <row r="1338" spans="1:19" x14ac:dyDescent="0.3">
      <c r="A1338" s="47" t="s">
        <v>181</v>
      </c>
      <c r="B1338" s="47">
        <v>2018</v>
      </c>
      <c r="C1338" s="49">
        <v>43449</v>
      </c>
      <c r="D1338" s="47" t="s">
        <v>72</v>
      </c>
      <c r="E1338" s="47" t="s">
        <v>202</v>
      </c>
      <c r="F1338" s="47">
        <v>4</v>
      </c>
      <c r="G1338" s="47" t="s">
        <v>30</v>
      </c>
      <c r="H1338" s="47" t="s">
        <v>31</v>
      </c>
      <c r="I1338" s="47">
        <f>(C1338-VLOOKUP(G1338,Riders!$A$2:$C$2000,2,FALSE))/365</f>
        <v>22.663013698630138</v>
      </c>
      <c r="J1338" s="47">
        <v>4</v>
      </c>
      <c r="K1338" s="47">
        <v>1</v>
      </c>
      <c r="L1338" s="47">
        <v>11.135</v>
      </c>
      <c r="M1338" s="59">
        <f>IF(OR(L1338="",L1338="REL"),"",3.6*200/L1338)</f>
        <v>64.660978895374939</v>
      </c>
      <c r="N1338" s="47">
        <v>1</v>
      </c>
      <c r="O1338" s="47">
        <v>11.125999999999999</v>
      </c>
      <c r="P1338" s="59">
        <f>IF(OR(O1338="",O1338="REL"),"",3.6*200/O1338)</f>
        <v>64.713284199173117</v>
      </c>
      <c r="Q1338" s="47"/>
      <c r="R1338" s="47"/>
      <c r="S1338" s="59" t="str">
        <f>IF(OR(R1338="",R1338="REL"),"",3.6*200/R1338)</f>
        <v/>
      </c>
    </row>
    <row r="1339" spans="1:19" x14ac:dyDescent="0.3">
      <c r="A1339" s="47" t="s">
        <v>181</v>
      </c>
      <c r="B1339" s="47">
        <v>2018</v>
      </c>
      <c r="C1339" s="49">
        <v>43449</v>
      </c>
      <c r="D1339" s="47" t="s">
        <v>72</v>
      </c>
      <c r="E1339" s="47" t="s">
        <v>202</v>
      </c>
      <c r="F1339" s="47">
        <v>4</v>
      </c>
      <c r="G1339" s="47" t="s">
        <v>119</v>
      </c>
      <c r="H1339" s="47" t="s">
        <v>120</v>
      </c>
      <c r="I1339" s="47" t="e">
        <f>(C1339-VLOOKUP(G1339,Riders!$A$2:$C$2000,2,FALSE))/365</f>
        <v>#N/A</v>
      </c>
      <c r="J1339" s="47">
        <v>8</v>
      </c>
      <c r="K1339" s="47">
        <v>2</v>
      </c>
      <c r="L1339" s="47">
        <v>11.182</v>
      </c>
      <c r="M1339" s="59">
        <f>IF(OR(L1339="",L1339="REL"),"",3.6*200/L1339)</f>
        <v>64.389196923627253</v>
      </c>
      <c r="N1339" s="47">
        <v>2</v>
      </c>
      <c r="O1339" s="47">
        <v>11.369</v>
      </c>
      <c r="P1339" s="59">
        <f>IF(OR(O1339="",O1339="REL"),"",3.6*200/O1339)</f>
        <v>63.330108188934823</v>
      </c>
      <c r="Q1339" s="47"/>
      <c r="R1339" s="47"/>
      <c r="S1339" s="59" t="str">
        <f>IF(OR(R1339="",R1339="REL"),"",3.6*200/R1339)</f>
        <v/>
      </c>
    </row>
    <row r="1340" spans="1:19" x14ac:dyDescent="0.3">
      <c r="A1340" s="47" t="s">
        <v>181</v>
      </c>
      <c r="B1340" s="47">
        <v>2018</v>
      </c>
      <c r="C1340" s="49">
        <v>43449</v>
      </c>
      <c r="D1340" s="47" t="s">
        <v>72</v>
      </c>
      <c r="E1340" s="47" t="s">
        <v>203</v>
      </c>
      <c r="F1340" s="47">
        <v>1</v>
      </c>
      <c r="G1340" s="47" t="s">
        <v>132</v>
      </c>
      <c r="H1340" s="47" t="s">
        <v>36</v>
      </c>
      <c r="I1340" s="47">
        <f>(C1340-VLOOKUP(G1340,Riders!$A$2:$C$2000,2,FALSE))/365</f>
        <v>28.065753424657533</v>
      </c>
      <c r="J1340" s="47">
        <v>1</v>
      </c>
      <c r="K1340" s="47">
        <v>1</v>
      </c>
      <c r="L1340" s="47">
        <v>11.259</v>
      </c>
      <c r="M1340" s="59">
        <f>IF(OR(L1340="",L1340="REL"),"",3.6*200/L1340)</f>
        <v>63.948840927258189</v>
      </c>
      <c r="N1340" s="47">
        <v>1</v>
      </c>
      <c r="O1340" s="47">
        <v>11.239000000000001</v>
      </c>
      <c r="P1340" s="59">
        <f>IF(OR(O1340="",O1340="REL"),"",3.6*200/O1340)</f>
        <v>64.062639024824264</v>
      </c>
      <c r="Q1340" s="47"/>
      <c r="R1340" s="47"/>
      <c r="S1340" s="59" t="str">
        <f>IF(OR(R1340="",R1340="REL"),"",3.6*200/R1340)</f>
        <v/>
      </c>
    </row>
    <row r="1341" spans="1:19" x14ac:dyDescent="0.3">
      <c r="A1341" s="47" t="s">
        <v>181</v>
      </c>
      <c r="B1341" s="47">
        <v>2018</v>
      </c>
      <c r="C1341" s="49">
        <v>43449</v>
      </c>
      <c r="D1341" s="47" t="s">
        <v>72</v>
      </c>
      <c r="E1341" s="47" t="s">
        <v>203</v>
      </c>
      <c r="F1341" s="47">
        <v>1</v>
      </c>
      <c r="G1341" s="47" t="s">
        <v>30</v>
      </c>
      <c r="H1341" s="47" t="s">
        <v>31</v>
      </c>
      <c r="I1341" s="47">
        <f>(C1341-VLOOKUP(G1341,Riders!$A$2:$C$2000,2,FALSE))/365</f>
        <v>22.663013698630138</v>
      </c>
      <c r="J1341" s="47">
        <v>4</v>
      </c>
      <c r="K1341" s="47">
        <v>2</v>
      </c>
      <c r="L1341" s="47">
        <v>11.303000000000001</v>
      </c>
      <c r="M1341" s="59">
        <f>IF(OR(L1341="",L1341="REL"),"",3.6*200/L1341)</f>
        <v>63.699902680704234</v>
      </c>
      <c r="N1341" s="47">
        <v>2</v>
      </c>
      <c r="O1341" s="47">
        <v>11.947000000000001</v>
      </c>
      <c r="P1341" s="59">
        <f>IF(OR(O1341="",O1341="REL"),"",3.6*200/O1341)</f>
        <v>60.266175608939477</v>
      </c>
      <c r="Q1341" s="47"/>
      <c r="R1341" s="47"/>
      <c r="S1341" s="59" t="str">
        <f>IF(OR(R1341="",R1341="REL"),"",3.6*200/R1341)</f>
        <v/>
      </c>
    </row>
    <row r="1342" spans="1:19" x14ac:dyDescent="0.3">
      <c r="A1342" s="47" t="s">
        <v>181</v>
      </c>
      <c r="B1342" s="47">
        <v>2018</v>
      </c>
      <c r="C1342" s="49">
        <v>43449</v>
      </c>
      <c r="D1342" s="47" t="s">
        <v>72</v>
      </c>
      <c r="E1342" s="47" t="s">
        <v>203</v>
      </c>
      <c r="F1342" s="47">
        <v>2</v>
      </c>
      <c r="G1342" s="47" t="s">
        <v>23</v>
      </c>
      <c r="H1342" s="47" t="s">
        <v>15</v>
      </c>
      <c r="I1342" s="47">
        <f>(C1342-VLOOKUP(G1342,Riders!$A$2:$C$2000,2,FALSE))/365</f>
        <v>21.257534246575343</v>
      </c>
      <c r="J1342" s="47">
        <v>2</v>
      </c>
      <c r="K1342" s="47">
        <v>1</v>
      </c>
      <c r="L1342" s="47">
        <v>11.254</v>
      </c>
      <c r="M1342" s="59">
        <f>IF(OR(L1342="",L1342="REL"),"",3.6*200/L1342)</f>
        <v>63.977252532432914</v>
      </c>
      <c r="N1342" s="47">
        <v>1</v>
      </c>
      <c r="O1342" s="47">
        <v>11.272</v>
      </c>
      <c r="P1342" s="59">
        <f>IF(OR(O1342="",O1342="REL"),"",3.6*200/O1342)</f>
        <v>63.875088715400992</v>
      </c>
      <c r="Q1342" s="47"/>
      <c r="R1342" s="47"/>
      <c r="S1342" s="59" t="str">
        <f>IF(OR(R1342="",R1342="REL"),"",3.6*200/R1342)</f>
        <v/>
      </c>
    </row>
    <row r="1343" spans="1:19" x14ac:dyDescent="0.3">
      <c r="A1343" s="47" t="s">
        <v>181</v>
      </c>
      <c r="B1343" s="47">
        <v>2018</v>
      </c>
      <c r="C1343" s="49">
        <v>43449</v>
      </c>
      <c r="D1343" s="47" t="s">
        <v>72</v>
      </c>
      <c r="E1343" s="47" t="s">
        <v>203</v>
      </c>
      <c r="F1343" s="47">
        <v>2</v>
      </c>
      <c r="G1343" s="47" t="s">
        <v>73</v>
      </c>
      <c r="H1343" s="47" t="s">
        <v>19</v>
      </c>
      <c r="I1343" s="47">
        <f>(C1343-VLOOKUP(G1343,Riders!$A$2:$C$2000,2,FALSE))/365</f>
        <v>31.36986301369863</v>
      </c>
      <c r="J1343" s="47">
        <v>3</v>
      </c>
      <c r="K1343" s="47">
        <v>2</v>
      </c>
      <c r="L1343" s="47">
        <v>11.436</v>
      </c>
      <c r="M1343" s="59">
        <f>IF(OR(L1343="",L1343="REL"),"",3.6*200/L1343)</f>
        <v>62.959076600209862</v>
      </c>
      <c r="N1343" s="47">
        <v>2</v>
      </c>
      <c r="O1343" s="47">
        <v>11.515000000000001</v>
      </c>
      <c r="P1343" s="59">
        <f>IF(OR(O1343="",O1343="REL"),"",3.6*200/O1343)</f>
        <v>62.527138514980457</v>
      </c>
      <c r="Q1343" s="47"/>
      <c r="R1343" s="47"/>
      <c r="S1343" s="59" t="str">
        <f>IF(OR(R1343="",R1343="REL"),"",3.6*200/R1343)</f>
        <v/>
      </c>
    </row>
    <row r="1344" spans="1:19" x14ac:dyDescent="0.3">
      <c r="A1344" s="47" t="s">
        <v>181</v>
      </c>
      <c r="B1344" s="47">
        <v>2018</v>
      </c>
      <c r="C1344" s="49">
        <v>43449</v>
      </c>
      <c r="D1344" s="47" t="s">
        <v>72</v>
      </c>
      <c r="E1344" s="47" t="s">
        <v>204</v>
      </c>
      <c r="F1344" s="47" t="s">
        <v>205</v>
      </c>
      <c r="G1344" s="47" t="s">
        <v>132</v>
      </c>
      <c r="H1344" s="47" t="s">
        <v>36</v>
      </c>
      <c r="I1344" s="47">
        <f>(C1344-VLOOKUP(G1344,Riders!$A$2:$C$2000,2,FALSE))/365</f>
        <v>28.065753424657533</v>
      </c>
      <c r="J1344" s="47">
        <v>1</v>
      </c>
      <c r="K1344" s="47">
        <v>1</v>
      </c>
      <c r="L1344" s="47">
        <v>11.212</v>
      </c>
      <c r="M1344" s="59">
        <f>IF(OR(L1344="",L1344="REL"),"",3.6*200/L1344)</f>
        <v>64.216910453085987</v>
      </c>
      <c r="N1344" s="47">
        <v>1</v>
      </c>
      <c r="O1344" s="47">
        <v>11.196</v>
      </c>
      <c r="P1344" s="59">
        <f>IF(OR(O1344="",O1344="REL"),"",3.6*200/O1344)</f>
        <v>64.308681672025727</v>
      </c>
      <c r="Q1344" s="47"/>
      <c r="R1344" s="47"/>
      <c r="S1344" s="59" t="str">
        <f>IF(OR(R1344="",R1344="REL"),"",3.6*200/R1344)</f>
        <v/>
      </c>
    </row>
    <row r="1345" spans="1:19" x14ac:dyDescent="0.3">
      <c r="A1345" s="47" t="s">
        <v>181</v>
      </c>
      <c r="B1345" s="47">
        <v>2018</v>
      </c>
      <c r="C1345" s="49">
        <v>43449</v>
      </c>
      <c r="D1345" s="47" t="s">
        <v>72</v>
      </c>
      <c r="E1345" s="47" t="s">
        <v>204</v>
      </c>
      <c r="F1345" s="47" t="s">
        <v>205</v>
      </c>
      <c r="G1345" s="47" t="s">
        <v>23</v>
      </c>
      <c r="H1345" s="47" t="s">
        <v>15</v>
      </c>
      <c r="I1345" s="47">
        <f>(C1345-VLOOKUP(G1345,Riders!$A$2:$C$2000,2,FALSE))/365</f>
        <v>21.257534246575343</v>
      </c>
      <c r="J1345" s="47">
        <v>2</v>
      </c>
      <c r="K1345" s="47">
        <v>2</v>
      </c>
      <c r="L1345" s="47">
        <v>11.243</v>
      </c>
      <c r="M1345" s="59">
        <f>IF(OR(L1345="",L1345="REL"),"",3.6*200/L1345)</f>
        <v>64.039847015921012</v>
      </c>
      <c r="N1345" s="47">
        <v>2</v>
      </c>
      <c r="O1345" s="47">
        <v>11.272</v>
      </c>
      <c r="P1345" s="59">
        <f>IF(OR(O1345="",O1345="REL"),"",3.6*200/O1345)</f>
        <v>63.875088715400992</v>
      </c>
      <c r="Q1345" s="47"/>
      <c r="R1345" s="47"/>
      <c r="S1345" s="59" t="str">
        <f>IF(OR(R1345="",R1345="REL"),"",3.6*200/R1345)</f>
        <v/>
      </c>
    </row>
    <row r="1346" spans="1:19" x14ac:dyDescent="0.3">
      <c r="A1346" s="47" t="s">
        <v>181</v>
      </c>
      <c r="B1346" s="47">
        <v>2018</v>
      </c>
      <c r="C1346" s="49">
        <v>43449</v>
      </c>
      <c r="D1346" s="47" t="s">
        <v>72</v>
      </c>
      <c r="E1346" s="47" t="s">
        <v>204</v>
      </c>
      <c r="F1346" s="47" t="s">
        <v>206</v>
      </c>
      <c r="G1346" s="47" t="s">
        <v>73</v>
      </c>
      <c r="H1346" s="47" t="s">
        <v>19</v>
      </c>
      <c r="I1346" s="47">
        <f>(C1346-VLOOKUP(G1346,Riders!$A$2:$C$2000,2,FALSE))/365</f>
        <v>31.36986301369863</v>
      </c>
      <c r="J1346" s="47">
        <v>3</v>
      </c>
      <c r="K1346" s="47">
        <v>1</v>
      </c>
      <c r="L1346" s="47">
        <v>11.448</v>
      </c>
      <c r="M1346" s="59">
        <f>IF(OR(L1346="",L1346="REL"),"",3.6*200/L1346)</f>
        <v>62.893081761006286</v>
      </c>
      <c r="N1346" s="47">
        <v>1</v>
      </c>
      <c r="O1346" s="47">
        <v>11.336</v>
      </c>
      <c r="P1346" s="59">
        <f>IF(OR(O1346="",O1346="REL"),"",3.6*200/O1346)</f>
        <v>63.51446718419195</v>
      </c>
      <c r="Q1346" s="47"/>
      <c r="R1346" s="47"/>
      <c r="S1346" s="59" t="str">
        <f>IF(OR(R1346="",R1346="REL"),"",3.6*200/R1346)</f>
        <v/>
      </c>
    </row>
    <row r="1347" spans="1:19" x14ac:dyDescent="0.3">
      <c r="A1347" s="47" t="s">
        <v>181</v>
      </c>
      <c r="B1347" s="47">
        <v>2018</v>
      </c>
      <c r="C1347" s="49">
        <v>43449</v>
      </c>
      <c r="D1347" s="47" t="s">
        <v>72</v>
      </c>
      <c r="E1347" s="47" t="s">
        <v>204</v>
      </c>
      <c r="F1347" s="47" t="s">
        <v>206</v>
      </c>
      <c r="G1347" s="47" t="s">
        <v>30</v>
      </c>
      <c r="H1347" s="47" t="s">
        <v>31</v>
      </c>
      <c r="I1347" s="47">
        <f>(C1347-VLOOKUP(G1347,Riders!$A$2:$C$2000,2,FALSE))/365</f>
        <v>22.663013698630138</v>
      </c>
      <c r="J1347" s="47">
        <v>4</v>
      </c>
      <c r="K1347" s="47">
        <v>2</v>
      </c>
      <c r="L1347" s="47">
        <v>11.456</v>
      </c>
      <c r="M1347" s="59">
        <f>IF(OR(L1347="",L1347="REL"),"",3.6*200/L1347)</f>
        <v>62.849162011173185</v>
      </c>
      <c r="N1347" s="47">
        <v>2</v>
      </c>
      <c r="O1347" s="47">
        <v>11.343999999999999</v>
      </c>
      <c r="P1347" s="59">
        <f>IF(OR(O1347="",O1347="REL"),"",3.6*200/O1347)</f>
        <v>63.469675599435831</v>
      </c>
      <c r="Q1347" s="47"/>
      <c r="R1347" s="47"/>
      <c r="S1347" s="59" t="str">
        <f>IF(OR(R1347="",R1347="REL"),"",3.6*200/R1347)</f>
        <v/>
      </c>
    </row>
    <row r="1348" spans="1:19" x14ac:dyDescent="0.3">
      <c r="A1348" s="47" t="s">
        <v>131</v>
      </c>
      <c r="B1348" s="47">
        <v>2018</v>
      </c>
      <c r="C1348" s="49">
        <v>43435</v>
      </c>
      <c r="D1348" s="47" t="s">
        <v>72</v>
      </c>
      <c r="E1348" s="47" t="s">
        <v>200</v>
      </c>
      <c r="F1348" s="47">
        <v>1</v>
      </c>
      <c r="G1348" s="47" t="s">
        <v>23</v>
      </c>
      <c r="H1348" s="47" t="s">
        <v>15</v>
      </c>
      <c r="I1348" s="47">
        <f>(C1348-VLOOKUP(G1348,Riders!$A$2:$C$2000,2,FALSE))/365</f>
        <v>21.219178082191782</v>
      </c>
      <c r="J1348" s="47"/>
      <c r="K1348" s="47">
        <v>1</v>
      </c>
      <c r="L1348" s="47">
        <v>11.401</v>
      </c>
      <c r="M1348" s="59">
        <f>IF(OR(L1348="",L1348="REL"),"",3.6*200/L1348)</f>
        <v>63.152355056573988</v>
      </c>
      <c r="N1348" s="47"/>
      <c r="O1348" s="47"/>
      <c r="P1348" s="59" t="str">
        <f>IF(OR(O1348="",O1348="REL"),"",3.6*200/O1348)</f>
        <v/>
      </c>
      <c r="Q1348" s="47"/>
      <c r="R1348" s="47"/>
      <c r="S1348" s="59" t="str">
        <f>IF(OR(R1348="",R1348="REL"),"",3.6*200/R1348)</f>
        <v/>
      </c>
    </row>
    <row r="1349" spans="1:19" x14ac:dyDescent="0.3">
      <c r="A1349" s="47" t="s">
        <v>131</v>
      </c>
      <c r="B1349" s="47">
        <v>2018</v>
      </c>
      <c r="C1349" s="49">
        <v>43435</v>
      </c>
      <c r="D1349" s="47" t="s">
        <v>72</v>
      </c>
      <c r="E1349" s="47" t="s">
        <v>200</v>
      </c>
      <c r="F1349" s="47">
        <v>1</v>
      </c>
      <c r="G1349" s="47" t="s">
        <v>39</v>
      </c>
      <c r="H1349" s="47" t="s">
        <v>40</v>
      </c>
      <c r="I1349" s="47">
        <f>(C1349-VLOOKUP(G1349,Riders!$A$2:$C$2000,2,FALSE))/365</f>
        <v>24.306849315068494</v>
      </c>
      <c r="J1349" s="47"/>
      <c r="K1349" s="47">
        <v>2</v>
      </c>
      <c r="L1349" s="47">
        <v>11.670999999999999</v>
      </c>
      <c r="M1349" s="59">
        <f>IF(OR(L1349="",L1349="REL"),"",3.6*200/L1349)</f>
        <v>61.691371776197414</v>
      </c>
      <c r="N1349" s="47"/>
      <c r="O1349" s="47"/>
      <c r="P1349" s="59" t="str">
        <f>IF(OR(O1349="",O1349="REL"),"",3.6*200/O1349)</f>
        <v/>
      </c>
      <c r="Q1349" s="47"/>
      <c r="R1349" s="47"/>
      <c r="S1349" s="59" t="str">
        <f>IF(OR(R1349="",R1349="REL"),"",3.6*200/R1349)</f>
        <v/>
      </c>
    </row>
    <row r="1350" spans="1:19" x14ac:dyDescent="0.3">
      <c r="A1350" s="47" t="s">
        <v>131</v>
      </c>
      <c r="B1350" s="47">
        <v>2018</v>
      </c>
      <c r="C1350" s="49">
        <v>43435</v>
      </c>
      <c r="D1350" s="47" t="s">
        <v>72</v>
      </c>
      <c r="E1350" s="47" t="s">
        <v>200</v>
      </c>
      <c r="F1350" s="47">
        <v>2</v>
      </c>
      <c r="G1350" s="47" t="s">
        <v>109</v>
      </c>
      <c r="H1350" s="47" t="s">
        <v>160</v>
      </c>
      <c r="I1350" s="47">
        <f>(C1350-VLOOKUP(G1350,Riders!$A$2:$C$2000,2,FALSE))/365</f>
        <v>25.835616438356166</v>
      </c>
      <c r="J1350" s="47"/>
      <c r="K1350" s="47">
        <v>1</v>
      </c>
      <c r="L1350" s="47">
        <v>11.731999999999999</v>
      </c>
      <c r="M1350" s="59">
        <f>IF(OR(L1350="",L1350="REL"),"",3.6*200/L1350)</f>
        <v>61.370610296624619</v>
      </c>
      <c r="N1350" s="47"/>
      <c r="O1350" s="47"/>
      <c r="P1350" s="59" t="str">
        <f>IF(OR(O1350="",O1350="REL"),"",3.6*200/O1350)</f>
        <v/>
      </c>
      <c r="Q1350" s="47"/>
      <c r="R1350" s="47"/>
      <c r="S1350" s="59" t="str">
        <f>IF(OR(R1350="",R1350="REL"),"",3.6*200/R1350)</f>
        <v/>
      </c>
    </row>
    <row r="1351" spans="1:19" x14ac:dyDescent="0.3">
      <c r="A1351" s="47" t="s">
        <v>131</v>
      </c>
      <c r="B1351" s="47">
        <v>2018</v>
      </c>
      <c r="C1351" s="49">
        <v>43435</v>
      </c>
      <c r="D1351" s="47" t="s">
        <v>72</v>
      </c>
      <c r="E1351" s="47" t="s">
        <v>200</v>
      </c>
      <c r="F1351" s="47">
        <v>2</v>
      </c>
      <c r="G1351" s="47" t="s">
        <v>176</v>
      </c>
      <c r="H1351" s="47" t="s">
        <v>27</v>
      </c>
      <c r="I1351" s="47">
        <f>(C1351-VLOOKUP(G1351,Riders!$A$2:$C$2000,2,FALSE))/365</f>
        <v>26.347945205479451</v>
      </c>
      <c r="J1351" s="47"/>
      <c r="K1351" s="47">
        <v>2</v>
      </c>
      <c r="L1351" s="47">
        <v>11.863</v>
      </c>
      <c r="M1351" s="59">
        <f>IF(OR(L1351="",L1351="REL"),"",3.6*200/L1351)</f>
        <v>60.692910730843799</v>
      </c>
      <c r="N1351" s="47"/>
      <c r="O1351" s="47"/>
      <c r="P1351" s="59" t="str">
        <f>IF(OR(O1351="",O1351="REL"),"",3.6*200/O1351)</f>
        <v/>
      </c>
      <c r="Q1351" s="47"/>
      <c r="R1351" s="47"/>
      <c r="S1351" s="59" t="str">
        <f>IF(OR(R1351="",R1351="REL"),"",3.6*200/R1351)</f>
        <v/>
      </c>
    </row>
    <row r="1352" spans="1:19" x14ac:dyDescent="0.3">
      <c r="A1352" s="47" t="s">
        <v>131</v>
      </c>
      <c r="B1352" s="47">
        <v>2018</v>
      </c>
      <c r="C1352" s="49">
        <v>43435</v>
      </c>
      <c r="D1352" s="47" t="s">
        <v>72</v>
      </c>
      <c r="E1352" s="47" t="s">
        <v>200</v>
      </c>
      <c r="F1352" s="47">
        <v>3</v>
      </c>
      <c r="G1352" s="47" t="s">
        <v>147</v>
      </c>
      <c r="H1352" s="47" t="s">
        <v>31</v>
      </c>
      <c r="I1352" s="47">
        <f>(C1352-VLOOKUP(G1352,Riders!$A$2:$C$2000,2,FALSE))/365</f>
        <v>30.397260273972602</v>
      </c>
      <c r="J1352" s="47"/>
      <c r="K1352" s="47">
        <v>1</v>
      </c>
      <c r="L1352" s="47">
        <v>11.247</v>
      </c>
      <c r="M1352" s="59">
        <f>IF(OR(L1352="",L1352="REL"),"",3.6*200/L1352)</f>
        <v>64.017071218991731</v>
      </c>
      <c r="N1352" s="47"/>
      <c r="O1352" s="47"/>
      <c r="P1352" s="59" t="str">
        <f>IF(OR(O1352="",O1352="REL"),"",3.6*200/O1352)</f>
        <v/>
      </c>
      <c r="Q1352" s="47"/>
      <c r="R1352" s="47"/>
      <c r="S1352" s="59" t="str">
        <f>IF(OR(R1352="",R1352="REL"),"",3.6*200/R1352)</f>
        <v/>
      </c>
    </row>
    <row r="1353" spans="1:19" x14ac:dyDescent="0.3">
      <c r="A1353" s="47" t="s">
        <v>131</v>
      </c>
      <c r="B1353" s="47">
        <v>2018</v>
      </c>
      <c r="C1353" s="49">
        <v>43435</v>
      </c>
      <c r="D1353" s="47" t="s">
        <v>72</v>
      </c>
      <c r="E1353" s="47" t="s">
        <v>200</v>
      </c>
      <c r="F1353" s="47">
        <v>3</v>
      </c>
      <c r="G1353" s="47" t="s">
        <v>26</v>
      </c>
      <c r="H1353" s="47" t="s">
        <v>27</v>
      </c>
      <c r="I1353" s="47">
        <f>(C1353-VLOOKUP(G1353,Riders!$A$2:$C$2000,2,FALSE))/365</f>
        <v>20.526027397260275</v>
      </c>
      <c r="J1353" s="47"/>
      <c r="K1353" s="47">
        <v>2</v>
      </c>
      <c r="L1353" s="47" t="s">
        <v>207</v>
      </c>
      <c r="M1353" s="59" t="str">
        <f>IF(OR(L1353="",L1353="REL"),"",3.6*200/L1353)</f>
        <v/>
      </c>
      <c r="N1353" s="47"/>
      <c r="O1353" s="47"/>
      <c r="P1353" s="59" t="str">
        <f>IF(OR(O1353="",O1353="REL"),"",3.6*200/O1353)</f>
        <v/>
      </c>
      <c r="Q1353" s="47"/>
      <c r="R1353" s="47"/>
      <c r="S1353" s="59" t="str">
        <f>IF(OR(R1353="",R1353="REL"),"",3.6*200/R1353)</f>
        <v/>
      </c>
    </row>
    <row r="1354" spans="1:19" x14ac:dyDescent="0.3">
      <c r="A1354" s="47" t="s">
        <v>131</v>
      </c>
      <c r="B1354" s="47">
        <v>2018</v>
      </c>
      <c r="C1354" s="49">
        <v>43435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47">
        <f>(C1354-VLOOKUP(G1354,Riders!$A$2:$C$2000,2,FALSE))/365</f>
        <v>25.852054794520548</v>
      </c>
      <c r="J1354" s="47"/>
      <c r="K1354" s="47">
        <v>1</v>
      </c>
      <c r="L1354" s="47">
        <v>11.574</v>
      </c>
      <c r="M1354" s="59">
        <f>IF(OR(L1354="",L1354="REL"),"",3.6*200/L1354)</f>
        <v>62.208398133748055</v>
      </c>
      <c r="N1354" s="47"/>
      <c r="O1354" s="47"/>
      <c r="P1354" s="59" t="str">
        <f>IF(OR(O1354="",O1354="REL"),"",3.6*200/O1354)</f>
        <v/>
      </c>
      <c r="Q1354" s="47"/>
      <c r="R1354" s="47"/>
      <c r="S1354" s="59" t="str">
        <f>IF(OR(R1354="",R1354="REL"),"",3.6*200/R1354)</f>
        <v/>
      </c>
    </row>
    <row r="1355" spans="1:19" x14ac:dyDescent="0.3">
      <c r="A1355" s="47" t="s">
        <v>131</v>
      </c>
      <c r="B1355" s="47">
        <v>2018</v>
      </c>
      <c r="C1355" s="49">
        <v>43435</v>
      </c>
      <c r="D1355" s="47" t="s">
        <v>72</v>
      </c>
      <c r="E1355" s="47" t="s">
        <v>200</v>
      </c>
      <c r="F1355" s="47">
        <v>4</v>
      </c>
      <c r="G1355" s="47" t="s">
        <v>182</v>
      </c>
      <c r="H1355" s="47" t="s">
        <v>25</v>
      </c>
      <c r="I1355" s="47">
        <f>(C1355-VLOOKUP(G1355,Riders!$A$2:$C$2000,2,FALSE))/365</f>
        <v>19.117808219178084</v>
      </c>
      <c r="J1355" s="47"/>
      <c r="K1355" s="47">
        <v>2</v>
      </c>
      <c r="L1355" s="47">
        <v>11.682</v>
      </c>
      <c r="M1355" s="59">
        <f>IF(OR(L1355="",L1355="REL"),"",3.6*200/L1355)</f>
        <v>61.633281972265024</v>
      </c>
      <c r="N1355" s="47"/>
      <c r="O1355" s="47"/>
      <c r="P1355" s="59" t="str">
        <f>IF(OR(O1355="",O1355="REL"),"",3.6*200/O1355)</f>
        <v/>
      </c>
      <c r="Q1355" s="47"/>
      <c r="R1355" s="47"/>
      <c r="S1355" s="59" t="str">
        <f>IF(OR(R1355="",R1355="REL"),"",3.6*200/R1355)</f>
        <v/>
      </c>
    </row>
    <row r="1356" spans="1:19" x14ac:dyDescent="0.3">
      <c r="A1356" s="47" t="s">
        <v>131</v>
      </c>
      <c r="B1356" s="47">
        <v>2018</v>
      </c>
      <c r="C1356" s="49">
        <v>43435</v>
      </c>
      <c r="D1356" s="47" t="s">
        <v>72</v>
      </c>
      <c r="E1356" s="47" t="s">
        <v>200</v>
      </c>
      <c r="F1356" s="47">
        <v>5</v>
      </c>
      <c r="G1356" s="47" t="s">
        <v>121</v>
      </c>
      <c r="H1356" s="47" t="s">
        <v>120</v>
      </c>
      <c r="I1356" s="47">
        <f>(C1356-VLOOKUP(G1356,Riders!$A$2:$C$2000,2,FALSE))/365</f>
        <v>22.742465753424657</v>
      </c>
      <c r="J1356" s="47"/>
      <c r="K1356" s="47">
        <v>1</v>
      </c>
      <c r="L1356" s="47">
        <v>11.672000000000001</v>
      </c>
      <c r="M1356" s="59">
        <f>IF(OR(L1356="",L1356="REL"),"",3.6*200/L1356)</f>
        <v>61.686086360520903</v>
      </c>
      <c r="N1356" s="47"/>
      <c r="O1356" s="47"/>
      <c r="P1356" s="59" t="str">
        <f>IF(OR(O1356="",O1356="REL"),"",3.6*200/O1356)</f>
        <v/>
      </c>
      <c r="Q1356" s="47"/>
      <c r="R1356" s="47"/>
      <c r="S1356" s="59" t="str">
        <f>IF(OR(R1356="",R1356="REL"),"",3.6*200/R1356)</f>
        <v/>
      </c>
    </row>
    <row r="1357" spans="1:19" x14ac:dyDescent="0.3">
      <c r="A1357" s="47" t="s">
        <v>131</v>
      </c>
      <c r="B1357" s="47">
        <v>2018</v>
      </c>
      <c r="C1357" s="49">
        <v>43435</v>
      </c>
      <c r="D1357" s="47" t="s">
        <v>72</v>
      </c>
      <c r="E1357" s="47" t="s">
        <v>200</v>
      </c>
      <c r="F1357" s="47">
        <v>5</v>
      </c>
      <c r="G1357" s="47" t="s">
        <v>138</v>
      </c>
      <c r="H1357" s="47" t="s">
        <v>44</v>
      </c>
      <c r="I1357" s="47">
        <f>(C1357-VLOOKUP(G1357,Riders!$A$2:$C$2000,2,FALSE))/365</f>
        <v>23.210958904109589</v>
      </c>
      <c r="J1357" s="47"/>
      <c r="K1357" s="47">
        <v>2</v>
      </c>
      <c r="L1357" s="47">
        <v>11.732000000000001</v>
      </c>
      <c r="M1357" s="59">
        <f>IF(OR(L1357="",L1357="REL"),"",3.6*200/L1357)</f>
        <v>61.370610296624612</v>
      </c>
      <c r="N1357" s="47"/>
      <c r="O1357" s="47"/>
      <c r="P1357" s="59" t="str">
        <f>IF(OR(O1357="",O1357="REL"),"",3.6*200/O1357)</f>
        <v/>
      </c>
      <c r="Q1357" s="47"/>
      <c r="R1357" s="47"/>
      <c r="S1357" s="59" t="str">
        <f>IF(OR(R1357="",R1357="REL"),"",3.6*200/R1357)</f>
        <v/>
      </c>
    </row>
    <row r="1358" spans="1:19" x14ac:dyDescent="0.3">
      <c r="A1358" s="47" t="s">
        <v>131</v>
      </c>
      <c r="B1358" s="47">
        <v>2018</v>
      </c>
      <c r="C1358" s="49">
        <v>43435</v>
      </c>
      <c r="D1358" s="47" t="s">
        <v>72</v>
      </c>
      <c r="E1358" s="47" t="s">
        <v>200</v>
      </c>
      <c r="F1358" s="47">
        <v>6</v>
      </c>
      <c r="G1358" s="47" t="s">
        <v>184</v>
      </c>
      <c r="H1358" s="47" t="s">
        <v>19</v>
      </c>
      <c r="I1358" s="47">
        <f>(C1358-VLOOKUP(G1358,Riders!$A$2:$C$2000,2,FALSE))/365</f>
        <v>24.443835616438356</v>
      </c>
      <c r="J1358" s="47"/>
      <c r="K1358" s="47">
        <v>1</v>
      </c>
      <c r="L1358" s="47">
        <v>11.651999999999999</v>
      </c>
      <c r="M1358" s="59">
        <f>IF(OR(L1358="",L1358="REL"),"",3.6*200/L1358)</f>
        <v>61.791967044284249</v>
      </c>
      <c r="N1358" s="47"/>
      <c r="O1358" s="47"/>
      <c r="P1358" s="59" t="str">
        <f>IF(OR(O1358="",O1358="REL"),"",3.6*200/O1358)</f>
        <v/>
      </c>
      <c r="Q1358" s="47"/>
      <c r="R1358" s="47"/>
      <c r="S1358" s="59" t="str">
        <f>IF(OR(R1358="",R1358="REL"),"",3.6*200/R1358)</f>
        <v/>
      </c>
    </row>
    <row r="1359" spans="1:19" x14ac:dyDescent="0.3">
      <c r="A1359" s="47" t="s">
        <v>131</v>
      </c>
      <c r="B1359" s="47">
        <v>2018</v>
      </c>
      <c r="C1359" s="49">
        <v>43435</v>
      </c>
      <c r="D1359" s="47" t="s">
        <v>72</v>
      </c>
      <c r="E1359" s="47" t="s">
        <v>200</v>
      </c>
      <c r="F1359" s="47">
        <v>6</v>
      </c>
      <c r="G1359" s="47" t="s">
        <v>52</v>
      </c>
      <c r="H1359" s="47" t="s">
        <v>53</v>
      </c>
      <c r="I1359" s="47">
        <f>(C1359-VLOOKUP(G1359,Riders!$A$2:$C$2000,2,FALSE))/365</f>
        <v>21.726027397260275</v>
      </c>
      <c r="J1359" s="47"/>
      <c r="K1359" s="47">
        <v>2</v>
      </c>
      <c r="L1359" s="47">
        <v>11.683999999999999</v>
      </c>
      <c r="M1359" s="59">
        <f>IF(OR(L1359="",L1359="REL"),"",3.6*200/L1359)</f>
        <v>61.622731941116058</v>
      </c>
      <c r="N1359" s="47"/>
      <c r="O1359" s="47"/>
      <c r="P1359" s="59" t="str">
        <f>IF(OR(O1359="",O1359="REL"),"",3.6*200/O1359)</f>
        <v/>
      </c>
      <c r="Q1359" s="47"/>
      <c r="R1359" s="47"/>
      <c r="S1359" s="59" t="str">
        <f>IF(OR(R1359="",R1359="REL"),"",3.6*200/R1359)</f>
        <v/>
      </c>
    </row>
    <row r="1360" spans="1:19" x14ac:dyDescent="0.3">
      <c r="A1360" s="47" t="s">
        <v>131</v>
      </c>
      <c r="B1360" s="47">
        <v>2018</v>
      </c>
      <c r="C1360" s="49">
        <v>43435</v>
      </c>
      <c r="D1360" s="47" t="s">
        <v>72</v>
      </c>
      <c r="E1360" s="47" t="s">
        <v>200</v>
      </c>
      <c r="F1360" s="47">
        <v>7</v>
      </c>
      <c r="G1360" s="47" t="s">
        <v>22</v>
      </c>
      <c r="H1360" s="47" t="s">
        <v>15</v>
      </c>
      <c r="I1360" s="47">
        <f>(C1360-VLOOKUP(G1360,Riders!$A$2:$C$2000,2,FALSE))/365</f>
        <v>20.893150684931506</v>
      </c>
      <c r="J1360" s="47"/>
      <c r="K1360" s="47">
        <v>1</v>
      </c>
      <c r="L1360" s="47">
        <v>11.529</v>
      </c>
      <c r="M1360" s="59">
        <f>IF(OR(L1360="",L1360="REL"),"",3.6*200/L1360)</f>
        <v>62.451209992193597</v>
      </c>
      <c r="N1360" s="47"/>
      <c r="O1360" s="47"/>
      <c r="P1360" s="59" t="str">
        <f>IF(OR(O1360="",O1360="REL"),"",3.6*200/O1360)</f>
        <v/>
      </c>
      <c r="Q1360" s="47"/>
      <c r="R1360" s="47"/>
      <c r="S1360" s="59" t="str">
        <f>IF(OR(R1360="",R1360="REL"),"",3.6*200/R1360)</f>
        <v/>
      </c>
    </row>
    <row r="1361" spans="1:19" x14ac:dyDescent="0.3">
      <c r="A1361" s="47" t="s">
        <v>131</v>
      </c>
      <c r="B1361" s="47">
        <v>2018</v>
      </c>
      <c r="C1361" s="49">
        <v>43435</v>
      </c>
      <c r="D1361" s="47" t="s">
        <v>72</v>
      </c>
      <c r="E1361" s="47" t="s">
        <v>200</v>
      </c>
      <c r="F1361" s="47">
        <v>7</v>
      </c>
      <c r="G1361" s="47" t="s">
        <v>146</v>
      </c>
      <c r="H1361" s="47" t="s">
        <v>56</v>
      </c>
      <c r="I1361" s="47">
        <f>(C1361-VLOOKUP(G1361,Riders!$A$2:$C$2000,2,FALSE))/365</f>
        <v>28.663013698630138</v>
      </c>
      <c r="J1361" s="47"/>
      <c r="K1361" s="47">
        <v>2</v>
      </c>
      <c r="L1361" s="47">
        <v>11.773999999999999</v>
      </c>
      <c r="M1361" s="59">
        <f>IF(OR(L1361="",L1361="REL"),"",3.6*200/L1361)</f>
        <v>61.151690164769839</v>
      </c>
      <c r="N1361" s="47"/>
      <c r="O1361" s="47"/>
      <c r="P1361" s="59" t="str">
        <f>IF(OR(O1361="",O1361="REL"),"",3.6*200/O1361)</f>
        <v/>
      </c>
      <c r="Q1361" s="47"/>
      <c r="R1361" s="47"/>
      <c r="S1361" s="59" t="str">
        <f>IF(OR(R1361="",R1361="REL"),"",3.6*200/R1361)</f>
        <v/>
      </c>
    </row>
    <row r="1362" spans="1:19" x14ac:dyDescent="0.3">
      <c r="A1362" s="47" t="s">
        <v>131</v>
      </c>
      <c r="B1362" s="47">
        <v>2018</v>
      </c>
      <c r="C1362" s="49">
        <v>43435</v>
      </c>
      <c r="D1362" s="47" t="s">
        <v>72</v>
      </c>
      <c r="E1362" s="47" t="s">
        <v>200</v>
      </c>
      <c r="F1362" s="47">
        <v>8</v>
      </c>
      <c r="G1362" s="47" t="s">
        <v>20</v>
      </c>
      <c r="H1362" s="47" t="s">
        <v>21</v>
      </c>
      <c r="I1362" s="47">
        <f>(C1362-VLOOKUP(G1362,Riders!$A$2:$C$2000,2,FALSE))/365</f>
        <v>23.32054794520548</v>
      </c>
      <c r="J1362" s="47"/>
      <c r="K1362" s="47">
        <v>1</v>
      </c>
      <c r="L1362" s="47">
        <v>11.57</v>
      </c>
      <c r="M1362" s="59">
        <f>IF(OR(L1362="",L1362="REL"),"",3.6*200/L1362)</f>
        <v>62.22990492653414</v>
      </c>
      <c r="N1362" s="47"/>
      <c r="O1362" s="47"/>
      <c r="P1362" s="59" t="str">
        <f>IF(OR(O1362="",O1362="REL"),"",3.6*200/O1362)</f>
        <v/>
      </c>
      <c r="Q1362" s="47"/>
      <c r="R1362" s="47"/>
      <c r="S1362" s="59" t="str">
        <f>IF(OR(R1362="",R1362="REL"),"",3.6*200/R1362)</f>
        <v/>
      </c>
    </row>
    <row r="1363" spans="1:19" x14ac:dyDescent="0.3">
      <c r="A1363" s="47" t="s">
        <v>131</v>
      </c>
      <c r="B1363" s="47">
        <v>2018</v>
      </c>
      <c r="C1363" s="49">
        <v>43435</v>
      </c>
      <c r="D1363" s="47" t="s">
        <v>72</v>
      </c>
      <c r="E1363" s="47" t="s">
        <v>200</v>
      </c>
      <c r="F1363" s="47">
        <v>8</v>
      </c>
      <c r="G1363" s="47" t="s">
        <v>43</v>
      </c>
      <c r="H1363" s="47" t="s">
        <v>44</v>
      </c>
      <c r="I1363" s="47">
        <f>(C1363-VLOOKUP(G1363,Riders!$A$2:$C$2000,2,FALSE))/365</f>
        <v>26.032876712328768</v>
      </c>
      <c r="J1363" s="47"/>
      <c r="K1363" s="47">
        <v>2</v>
      </c>
      <c r="L1363" s="47">
        <v>11.715</v>
      </c>
      <c r="M1363" s="59">
        <f>IF(OR(L1363="",L1363="REL"),"",3.6*200/L1363)</f>
        <v>61.459667093469911</v>
      </c>
      <c r="N1363" s="47"/>
      <c r="O1363" s="47"/>
      <c r="P1363" s="59" t="str">
        <f>IF(OR(O1363="",O1363="REL"),"",3.6*200/O1363)</f>
        <v/>
      </c>
      <c r="Q1363" s="47"/>
      <c r="R1363" s="47"/>
      <c r="S1363" s="59" t="str">
        <f>IF(OR(R1363="",R1363="REL"),"",3.6*200/R1363)</f>
        <v/>
      </c>
    </row>
    <row r="1364" spans="1:19" x14ac:dyDescent="0.3">
      <c r="A1364" s="47" t="s">
        <v>131</v>
      </c>
      <c r="B1364" s="47">
        <v>2018</v>
      </c>
      <c r="C1364" s="49">
        <v>43435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47">
        <f>(C1364-VLOOKUP(G1364,Riders!$A$2:$C$2000,2,FALSE))/365</f>
        <v>35.991780821917807</v>
      </c>
      <c r="J1364" s="47"/>
      <c r="K1364" s="47">
        <v>1</v>
      </c>
      <c r="L1364" s="47">
        <v>11.615</v>
      </c>
      <c r="M1364" s="59">
        <f>IF(OR(L1364="",L1364="REL"),"",3.6*200/L1364)</f>
        <v>61.988807576409812</v>
      </c>
      <c r="N1364" s="47"/>
      <c r="O1364" s="47"/>
      <c r="P1364" s="59" t="str">
        <f>IF(OR(O1364="",O1364="REL"),"",3.6*200/O1364)</f>
        <v/>
      </c>
      <c r="Q1364" s="47"/>
      <c r="R1364" s="47"/>
      <c r="S1364" s="59" t="str">
        <f>IF(OR(R1364="",R1364="REL"),"",3.6*200/R1364)</f>
        <v/>
      </c>
    </row>
    <row r="1365" spans="1:19" x14ac:dyDescent="0.3">
      <c r="A1365" s="47" t="s">
        <v>131</v>
      </c>
      <c r="B1365" s="47">
        <v>2018</v>
      </c>
      <c r="C1365" s="49">
        <v>43435</v>
      </c>
      <c r="D1365" s="47" t="s">
        <v>72</v>
      </c>
      <c r="E1365" s="47" t="s">
        <v>200</v>
      </c>
      <c r="F1365" s="47">
        <v>9</v>
      </c>
      <c r="G1365" s="47" t="s">
        <v>96</v>
      </c>
      <c r="H1365" s="47" t="s">
        <v>150</v>
      </c>
      <c r="I1365" s="47">
        <f>(C1365-VLOOKUP(G1365,Riders!$A$2:$C$2000,2,FALSE))/365</f>
        <v>24.884931506849316</v>
      </c>
      <c r="J1365" s="47"/>
      <c r="K1365" s="47">
        <v>2</v>
      </c>
      <c r="L1365" s="47">
        <v>11.654999999999999</v>
      </c>
      <c r="M1365" s="59">
        <f>IF(OR(L1365="",L1365="REL"),"",3.6*200/L1365)</f>
        <v>61.776061776061781</v>
      </c>
      <c r="N1365" s="47"/>
      <c r="O1365" s="47"/>
      <c r="P1365" s="59" t="str">
        <f>IF(OR(O1365="",O1365="REL"),"",3.6*200/O1365)</f>
        <v/>
      </c>
      <c r="Q1365" s="47"/>
      <c r="R1365" s="47"/>
      <c r="S1365" s="59" t="str">
        <f>IF(OR(R1365="",R1365="REL"),"",3.6*200/R1365)</f>
        <v/>
      </c>
    </row>
    <row r="1366" spans="1:19" x14ac:dyDescent="0.3">
      <c r="A1366" s="47" t="s">
        <v>131</v>
      </c>
      <c r="B1366" s="47">
        <v>2018</v>
      </c>
      <c r="C1366" s="49">
        <v>43435</v>
      </c>
      <c r="D1366" s="47" t="s">
        <v>72</v>
      </c>
      <c r="E1366" s="47" t="s">
        <v>200</v>
      </c>
      <c r="F1366" s="47">
        <v>10</v>
      </c>
      <c r="G1366" s="47" t="s">
        <v>134</v>
      </c>
      <c r="H1366" s="47" t="s">
        <v>38</v>
      </c>
      <c r="I1366" s="47">
        <f>(C1366-VLOOKUP(G1366,Riders!$A$2:$C$2000,2,FALSE))/365</f>
        <v>27.846575342465755</v>
      </c>
      <c r="J1366" s="47"/>
      <c r="K1366" s="47">
        <v>1</v>
      </c>
      <c r="L1366" s="47">
        <v>11.606</v>
      </c>
      <c r="M1366" s="59">
        <f>IF(OR(L1366="",L1366="REL"),"",3.6*200/L1366)</f>
        <v>62.036877477166982</v>
      </c>
      <c r="N1366" s="47"/>
      <c r="O1366" s="47"/>
      <c r="P1366" s="59" t="str">
        <f>IF(OR(O1366="",O1366="REL"),"",3.6*200/O1366)</f>
        <v/>
      </c>
      <c r="Q1366" s="47"/>
      <c r="R1366" s="47"/>
      <c r="S1366" s="59" t="str">
        <f>IF(OR(R1366="",R1366="REL"),"",3.6*200/R1366)</f>
        <v/>
      </c>
    </row>
    <row r="1367" spans="1:19" x14ac:dyDescent="0.3">
      <c r="A1367" s="47" t="s">
        <v>131</v>
      </c>
      <c r="B1367" s="47">
        <v>2018</v>
      </c>
      <c r="C1367" s="49">
        <v>43435</v>
      </c>
      <c r="D1367" s="47" t="s">
        <v>72</v>
      </c>
      <c r="E1367" s="47" t="s">
        <v>200</v>
      </c>
      <c r="F1367" s="47">
        <v>10</v>
      </c>
      <c r="G1367" s="47" t="s">
        <v>174</v>
      </c>
      <c r="H1367" s="47" t="s">
        <v>156</v>
      </c>
      <c r="I1367" s="47">
        <f>(C1367-VLOOKUP(G1367,Riders!$A$2:$C$2000,2,FALSE))/365</f>
        <v>26.873972602739727</v>
      </c>
      <c r="J1367" s="47"/>
      <c r="K1367" s="47">
        <v>2</v>
      </c>
      <c r="L1367" s="47">
        <v>11.802999999999999</v>
      </c>
      <c r="M1367" s="59">
        <f>IF(OR(L1367="",L1367="REL"),"",3.6*200/L1367)</f>
        <v>61.001440311785146</v>
      </c>
      <c r="N1367" s="47"/>
      <c r="O1367" s="47"/>
      <c r="P1367" s="59" t="str">
        <f>IF(OR(O1367="",O1367="REL"),"",3.6*200/O1367)</f>
        <v/>
      </c>
      <c r="Q1367" s="47"/>
      <c r="R1367" s="47"/>
      <c r="S1367" s="59" t="str">
        <f>IF(OR(R1367="",R1367="REL"),"",3.6*200/R1367)</f>
        <v/>
      </c>
    </row>
    <row r="1368" spans="1:19" x14ac:dyDescent="0.3">
      <c r="A1368" s="47" t="s">
        <v>131</v>
      </c>
      <c r="B1368" s="47">
        <v>2018</v>
      </c>
      <c r="C1368" s="49">
        <v>43435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47">
        <f>(C1368-VLOOKUP(G1368,Riders!$A$2:$C$2000,2,FALSE))/365</f>
        <v>26.476712328767125</v>
      </c>
      <c r="J1368" s="47"/>
      <c r="K1368" s="47">
        <v>1</v>
      </c>
      <c r="L1368" s="47">
        <v>11.629</v>
      </c>
      <c r="M1368" s="59">
        <f>IF(OR(L1368="",L1368="REL"),"",3.6*200/L1368)</f>
        <v>61.914180067073694</v>
      </c>
      <c r="N1368" s="47"/>
      <c r="O1368" s="47"/>
      <c r="P1368" s="59" t="str">
        <f>IF(OR(O1368="",O1368="REL"),"",3.6*200/O1368)</f>
        <v/>
      </c>
      <c r="Q1368" s="47"/>
      <c r="R1368" s="47"/>
      <c r="S1368" s="59" t="str">
        <f>IF(OR(R1368="",R1368="REL"),"",3.6*200/R1368)</f>
        <v/>
      </c>
    </row>
    <row r="1369" spans="1:19" x14ac:dyDescent="0.3">
      <c r="A1369" s="47" t="s">
        <v>131</v>
      </c>
      <c r="B1369" s="47">
        <v>2018</v>
      </c>
      <c r="C1369" s="49">
        <v>43435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47">
        <f>(C1369-VLOOKUP(G1369,Riders!$A$2:$C$2000,2,FALSE))/365</f>
        <v>28.383561643835616</v>
      </c>
      <c r="J1369" s="47"/>
      <c r="K1369" s="47">
        <v>2</v>
      </c>
      <c r="L1369" s="47">
        <v>11.661999999999999</v>
      </c>
      <c r="M1369" s="59">
        <f>IF(OR(L1369="",L1369="REL"),"",3.6*200/L1369)</f>
        <v>61.738981306808441</v>
      </c>
      <c r="N1369" s="47"/>
      <c r="O1369" s="47"/>
      <c r="P1369" s="59" t="str">
        <f>IF(OR(O1369="",O1369="REL"),"",3.6*200/O1369)</f>
        <v/>
      </c>
      <c r="Q1369" s="47"/>
      <c r="R1369" s="47"/>
      <c r="S1369" s="59" t="str">
        <f>IF(OR(R1369="",R1369="REL"),"",3.6*200/R1369)</f>
        <v/>
      </c>
    </row>
    <row r="1370" spans="1:19" x14ac:dyDescent="0.3">
      <c r="A1370" s="47" t="s">
        <v>131</v>
      </c>
      <c r="B1370" s="47">
        <v>2018</v>
      </c>
      <c r="C1370" s="49">
        <v>43435</v>
      </c>
      <c r="D1370" s="47" t="s">
        <v>72</v>
      </c>
      <c r="E1370" s="47" t="s">
        <v>200</v>
      </c>
      <c r="F1370" s="47">
        <v>12</v>
      </c>
      <c r="G1370" s="47" t="s">
        <v>77</v>
      </c>
      <c r="H1370" s="47" t="s">
        <v>19</v>
      </c>
      <c r="I1370" s="47">
        <f>(C1370-VLOOKUP(G1370,Riders!$A$2:$C$2000,2,FALSE))/365</f>
        <v>27.55890410958904</v>
      </c>
      <c r="J1370" s="47"/>
      <c r="K1370" s="47">
        <v>1</v>
      </c>
      <c r="L1370" s="47">
        <v>11.45</v>
      </c>
      <c r="M1370" s="59">
        <f>IF(OR(L1370="",L1370="REL"),"",3.6*200/L1370)</f>
        <v>62.882096069869</v>
      </c>
      <c r="N1370" s="47"/>
      <c r="O1370" s="47"/>
      <c r="P1370" s="59" t="str">
        <f>IF(OR(O1370="",O1370="REL"),"",3.6*200/O1370)</f>
        <v/>
      </c>
      <c r="Q1370" s="47"/>
      <c r="R1370" s="47"/>
      <c r="S1370" s="59" t="str">
        <f>IF(OR(R1370="",R1370="REL"),"",3.6*200/R1370)</f>
        <v/>
      </c>
    </row>
    <row r="1371" spans="1:19" x14ac:dyDescent="0.3">
      <c r="A1371" s="47" t="s">
        <v>131</v>
      </c>
      <c r="B1371" s="47">
        <v>2018</v>
      </c>
      <c r="C1371" s="49">
        <v>43435</v>
      </c>
      <c r="D1371" s="47" t="s">
        <v>72</v>
      </c>
      <c r="E1371" s="47" t="s">
        <v>200</v>
      </c>
      <c r="F1371" s="47">
        <v>12</v>
      </c>
      <c r="G1371" s="47" t="s">
        <v>100</v>
      </c>
      <c r="H1371" s="47" t="s">
        <v>47</v>
      </c>
      <c r="I1371" s="47">
        <f>(C1371-VLOOKUP(G1371,Riders!$A$2:$C$2000,2,FALSE))/365</f>
        <v>24.8</v>
      </c>
      <c r="J1371" s="47"/>
      <c r="K1371" s="47">
        <v>2</v>
      </c>
      <c r="L1371" s="47">
        <v>11.516999999999999</v>
      </c>
      <c r="M1371" s="59">
        <f>IF(OR(L1371="",L1371="REL"),"",3.6*200/L1371)</f>
        <v>62.516280281323262</v>
      </c>
      <c r="N1371" s="47"/>
      <c r="O1371" s="47"/>
      <c r="P1371" s="59" t="str">
        <f>IF(OR(O1371="",O1371="REL"),"",3.6*200/O1371)</f>
        <v/>
      </c>
      <c r="Q1371" s="47"/>
      <c r="R1371" s="47"/>
      <c r="S1371" s="59" t="str">
        <f>IF(OR(R1371="",R1371="REL"),"",3.6*200/R1371)</f>
        <v/>
      </c>
    </row>
    <row r="1372" spans="1:19" x14ac:dyDescent="0.3">
      <c r="A1372" s="47" t="s">
        <v>131</v>
      </c>
      <c r="B1372" s="47">
        <v>2018</v>
      </c>
      <c r="C1372" s="49">
        <v>43435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47">
        <f>(C1372-VLOOKUP(G1372,Riders!$A$2:$C$2000,2,FALSE))/365</f>
        <v>28.027397260273972</v>
      </c>
      <c r="J1372" s="47"/>
      <c r="K1372" s="47">
        <v>1</v>
      </c>
      <c r="L1372" s="47">
        <v>11.257</v>
      </c>
      <c r="M1372" s="59">
        <f>IF(OR(L1372="",L1372="REL"),"",3.6*200/L1372)</f>
        <v>63.960202540641383</v>
      </c>
      <c r="N1372" s="47"/>
      <c r="O1372" s="47"/>
      <c r="P1372" s="59" t="str">
        <f>IF(OR(O1372="",O1372="REL"),"",3.6*200/O1372)</f>
        <v/>
      </c>
      <c r="Q1372" s="47"/>
      <c r="R1372" s="47"/>
      <c r="S1372" s="59" t="str">
        <f>IF(OR(R1372="",R1372="REL"),"",3.6*200/R1372)</f>
        <v/>
      </c>
    </row>
    <row r="1373" spans="1:19" x14ac:dyDescent="0.3">
      <c r="A1373" s="47" t="s">
        <v>131</v>
      </c>
      <c r="B1373" s="47">
        <v>2018</v>
      </c>
      <c r="C1373" s="49">
        <v>43435</v>
      </c>
      <c r="D1373" s="47" t="s">
        <v>72</v>
      </c>
      <c r="E1373" s="47" t="s">
        <v>201</v>
      </c>
      <c r="F1373" s="47">
        <v>1</v>
      </c>
      <c r="G1373" s="47" t="s">
        <v>77</v>
      </c>
      <c r="H1373" s="47" t="s">
        <v>19</v>
      </c>
      <c r="I1373" s="47">
        <f>(C1373-VLOOKUP(G1373,Riders!$A$2:$C$2000,2,FALSE))/365</f>
        <v>27.55890410958904</v>
      </c>
      <c r="J1373" s="47"/>
      <c r="K1373" s="47">
        <v>2</v>
      </c>
      <c r="L1373" s="47">
        <v>11.430999999999999</v>
      </c>
      <c r="M1373" s="59">
        <f>IF(OR(L1373="",L1373="REL"),"",3.6*200/L1373)</f>
        <v>62.986615344239354</v>
      </c>
      <c r="N1373" s="47"/>
      <c r="O1373" s="47"/>
      <c r="P1373" s="59" t="str">
        <f>IF(OR(O1373="",O1373="REL"),"",3.6*200/O1373)</f>
        <v/>
      </c>
      <c r="Q1373" s="47"/>
      <c r="R1373" s="47"/>
      <c r="S1373" s="59" t="str">
        <f>IF(OR(R1373="",R1373="REL"),"",3.6*200/R1373)</f>
        <v/>
      </c>
    </row>
    <row r="1374" spans="1:19" x14ac:dyDescent="0.3">
      <c r="A1374" s="47" t="s">
        <v>131</v>
      </c>
      <c r="B1374" s="47">
        <v>2018</v>
      </c>
      <c r="C1374" s="49">
        <v>43435</v>
      </c>
      <c r="D1374" s="47" t="s">
        <v>72</v>
      </c>
      <c r="E1374" s="47" t="s">
        <v>201</v>
      </c>
      <c r="F1374" s="47">
        <v>2</v>
      </c>
      <c r="G1374" s="47" t="s">
        <v>30</v>
      </c>
      <c r="H1374" s="47" t="s">
        <v>31</v>
      </c>
      <c r="I1374" s="47">
        <f>(C1374-VLOOKUP(G1374,Riders!$A$2:$C$2000,2,FALSE))/365</f>
        <v>22.624657534246577</v>
      </c>
      <c r="J1374" s="47"/>
      <c r="K1374" s="47">
        <v>1</v>
      </c>
      <c r="L1374" s="47">
        <v>11.358000000000001</v>
      </c>
      <c r="M1374" s="59">
        <f>IF(OR(L1374="",L1374="REL"),"",3.6*200/L1374)</f>
        <v>63.391442155309029</v>
      </c>
      <c r="N1374" s="47"/>
      <c r="O1374" s="47"/>
      <c r="P1374" s="59" t="str">
        <f>IF(OR(O1374="",O1374="REL"),"",3.6*200/O1374)</f>
        <v/>
      </c>
      <c r="Q1374" s="47"/>
      <c r="R1374" s="47"/>
      <c r="S1374" s="59" t="str">
        <f>IF(OR(R1374="",R1374="REL"),"",3.6*200/R1374)</f>
        <v/>
      </c>
    </row>
    <row r="1375" spans="1:19" x14ac:dyDescent="0.3">
      <c r="A1375" s="47" t="s">
        <v>131</v>
      </c>
      <c r="B1375" s="47">
        <v>2018</v>
      </c>
      <c r="C1375" s="49">
        <v>43435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47">
        <f>(C1375-VLOOKUP(G1375,Riders!$A$2:$C$2000,2,FALSE))/365</f>
        <v>26.476712328767125</v>
      </c>
      <c r="J1375" s="47"/>
      <c r="K1375" s="47">
        <v>2</v>
      </c>
      <c r="L1375" s="47">
        <v>11.443000000000001</v>
      </c>
      <c r="M1375" s="59">
        <f>IF(OR(L1375="",L1375="REL"),"",3.6*200/L1375)</f>
        <v>62.920562789478275</v>
      </c>
      <c r="N1375" s="47"/>
      <c r="O1375" s="47"/>
      <c r="P1375" s="59" t="str">
        <f>IF(OR(O1375="",O1375="REL"),"",3.6*200/O1375)</f>
        <v/>
      </c>
      <c r="Q1375" s="47"/>
      <c r="R1375" s="47"/>
      <c r="S1375" s="59" t="str">
        <f>IF(OR(R1375="",R1375="REL"),"",3.6*200/R1375)</f>
        <v/>
      </c>
    </row>
    <row r="1376" spans="1:19" x14ac:dyDescent="0.3">
      <c r="A1376" s="47" t="s">
        <v>131</v>
      </c>
      <c r="B1376" s="47">
        <v>2018</v>
      </c>
      <c r="C1376" s="49">
        <v>43435</v>
      </c>
      <c r="D1376" s="47" t="s">
        <v>72</v>
      </c>
      <c r="E1376" s="47" t="s">
        <v>201</v>
      </c>
      <c r="F1376" s="47">
        <v>3</v>
      </c>
      <c r="G1376" s="47" t="s">
        <v>73</v>
      </c>
      <c r="H1376" s="47" t="s">
        <v>74</v>
      </c>
      <c r="I1376" s="47">
        <f>(C1376-VLOOKUP(G1376,Riders!$A$2:$C$2000,2,FALSE))/365</f>
        <v>31.331506849315069</v>
      </c>
      <c r="J1376" s="47"/>
      <c r="K1376" s="47">
        <v>1</v>
      </c>
      <c r="L1376" s="47">
        <v>11.429</v>
      </c>
      <c r="M1376" s="59">
        <f>IF(OR(L1376="",L1376="REL"),"",3.6*200/L1376)</f>
        <v>62.997637588590429</v>
      </c>
      <c r="N1376" s="47"/>
      <c r="O1376" s="47"/>
      <c r="P1376" s="59" t="str">
        <f>IF(OR(O1376="",O1376="REL"),"",3.6*200/O1376)</f>
        <v/>
      </c>
      <c r="Q1376" s="47"/>
      <c r="R1376" s="47"/>
      <c r="S1376" s="59" t="str">
        <f>IF(OR(R1376="",R1376="REL"),"",3.6*200/R1376)</f>
        <v/>
      </c>
    </row>
    <row r="1377" spans="1:19" x14ac:dyDescent="0.3">
      <c r="A1377" s="47" t="s">
        <v>131</v>
      </c>
      <c r="B1377" s="47">
        <v>2018</v>
      </c>
      <c r="C1377" s="49">
        <v>43435</v>
      </c>
      <c r="D1377" s="47" t="s">
        <v>72</v>
      </c>
      <c r="E1377" s="47" t="s">
        <v>201</v>
      </c>
      <c r="F1377" s="47">
        <v>3</v>
      </c>
      <c r="G1377" s="47" t="s">
        <v>134</v>
      </c>
      <c r="H1377" s="47" t="s">
        <v>38</v>
      </c>
      <c r="I1377" s="47">
        <f>(C1377-VLOOKUP(G1377,Riders!$A$2:$C$2000,2,FALSE))/365</f>
        <v>27.846575342465755</v>
      </c>
      <c r="J1377" s="47"/>
      <c r="K1377" s="47">
        <v>2</v>
      </c>
      <c r="L1377" s="47">
        <v>11.436</v>
      </c>
      <c r="M1377" s="59">
        <f>IF(OR(L1377="",L1377="REL"),"",3.6*200/L1377)</f>
        <v>62.959076600209862</v>
      </c>
      <c r="N1377" s="47"/>
      <c r="O1377" s="47"/>
      <c r="P1377" s="59" t="str">
        <f>IF(OR(O1377="",O1377="REL"),"",3.6*200/O1377)</f>
        <v/>
      </c>
      <c r="Q1377" s="47"/>
      <c r="R1377" s="47"/>
      <c r="S1377" s="59" t="str">
        <f>IF(OR(R1377="",R1377="REL"),"",3.6*200/R1377)</f>
        <v/>
      </c>
    </row>
    <row r="1378" spans="1:19" x14ac:dyDescent="0.3">
      <c r="A1378" s="47" t="s">
        <v>131</v>
      </c>
      <c r="B1378" s="47">
        <v>2018</v>
      </c>
      <c r="C1378" s="49">
        <v>43435</v>
      </c>
      <c r="D1378" s="47" t="s">
        <v>72</v>
      </c>
      <c r="E1378" s="47" t="s">
        <v>201</v>
      </c>
      <c r="F1378" s="47">
        <v>4</v>
      </c>
      <c r="G1378" s="47" t="s">
        <v>111</v>
      </c>
      <c r="H1378" s="47" t="s">
        <v>160</v>
      </c>
      <c r="I1378" s="47">
        <f>(C1378-VLOOKUP(G1378,Riders!$A$2:$C$2000,2,FALSE))/365</f>
        <v>24.115068493150684</v>
      </c>
      <c r="J1378" s="47"/>
      <c r="K1378" s="47">
        <v>1</v>
      </c>
      <c r="L1378" s="47">
        <v>11.21</v>
      </c>
      <c r="M1378" s="59">
        <f>IF(OR(L1378="",L1378="REL"),"",3.6*200/L1378)</f>
        <v>64.228367528991967</v>
      </c>
      <c r="N1378" s="47"/>
      <c r="O1378" s="47"/>
      <c r="P1378" s="59" t="str">
        <f>IF(OR(O1378="",O1378="REL"),"",3.6*200/O1378)</f>
        <v/>
      </c>
      <c r="Q1378" s="47"/>
      <c r="R1378" s="47"/>
      <c r="S1378" s="59" t="str">
        <f>IF(OR(R1378="",R1378="REL"),"",3.6*200/R1378)</f>
        <v/>
      </c>
    </row>
    <row r="1379" spans="1:19" x14ac:dyDescent="0.3">
      <c r="A1379" s="47" t="s">
        <v>131</v>
      </c>
      <c r="B1379" s="47">
        <v>2018</v>
      </c>
      <c r="C1379" s="49">
        <v>43435</v>
      </c>
      <c r="D1379" s="47" t="s">
        <v>72</v>
      </c>
      <c r="E1379" s="47" t="s">
        <v>201</v>
      </c>
      <c r="F1379" s="47">
        <v>4</v>
      </c>
      <c r="G1379" s="47" t="s">
        <v>655</v>
      </c>
      <c r="H1379" s="47" t="s">
        <v>120</v>
      </c>
      <c r="I1379" s="47">
        <f>(C1379-VLOOKUP(G1379,Riders!$A$2:$C$2000,2,FALSE))/365</f>
        <v>35.991780821917807</v>
      </c>
      <c r="J1379" s="47"/>
      <c r="K1379" s="47">
        <v>2</v>
      </c>
      <c r="L1379" s="47">
        <v>11.357000000000001</v>
      </c>
      <c r="M1379" s="59">
        <f>IF(OR(L1379="",L1379="REL"),"",3.6*200/L1379)</f>
        <v>63.397023861935367</v>
      </c>
      <c r="N1379" s="47"/>
      <c r="O1379" s="47"/>
      <c r="P1379" s="59" t="str">
        <f>IF(OR(O1379="",O1379="REL"),"",3.6*200/O1379)</f>
        <v/>
      </c>
      <c r="Q1379" s="47"/>
      <c r="R1379" s="47"/>
      <c r="S1379" s="59" t="str">
        <f>IF(OR(R1379="",R1379="REL"),"",3.6*200/R1379)</f>
        <v/>
      </c>
    </row>
    <row r="1380" spans="1:19" x14ac:dyDescent="0.3">
      <c r="A1380" s="47" t="s">
        <v>131</v>
      </c>
      <c r="B1380" s="47">
        <v>2018</v>
      </c>
      <c r="C1380" s="49">
        <v>43435</v>
      </c>
      <c r="D1380" s="47" t="s">
        <v>72</v>
      </c>
      <c r="E1380" s="47" t="s">
        <v>201</v>
      </c>
      <c r="F1380" s="47">
        <v>5</v>
      </c>
      <c r="G1380" s="47" t="s">
        <v>23</v>
      </c>
      <c r="H1380" s="47" t="s">
        <v>15</v>
      </c>
      <c r="I1380" s="47">
        <f>(C1380-VLOOKUP(G1380,Riders!$A$2:$C$2000,2,FALSE))/365</f>
        <v>21.219178082191782</v>
      </c>
      <c r="J1380" s="47"/>
      <c r="K1380" s="47">
        <v>1</v>
      </c>
      <c r="L1380" s="47">
        <v>11.393000000000001</v>
      </c>
      <c r="M1380" s="59">
        <f>IF(OR(L1380="",L1380="REL"),"",3.6*200/L1380)</f>
        <v>63.196699727903095</v>
      </c>
      <c r="N1380" s="47"/>
      <c r="O1380" s="47"/>
      <c r="P1380" s="59" t="str">
        <f>IF(OR(O1380="",O1380="REL"),"",3.6*200/O1380)</f>
        <v/>
      </c>
      <c r="Q1380" s="47"/>
      <c r="R1380" s="47"/>
      <c r="S1380" s="59" t="str">
        <f>IF(OR(R1380="",R1380="REL"),"",3.6*200/R1380)</f>
        <v/>
      </c>
    </row>
    <row r="1381" spans="1:19" x14ac:dyDescent="0.3">
      <c r="A1381" s="47" t="s">
        <v>131</v>
      </c>
      <c r="B1381" s="47">
        <v>2018</v>
      </c>
      <c r="C1381" s="49">
        <v>43435</v>
      </c>
      <c r="D1381" s="47" t="s">
        <v>72</v>
      </c>
      <c r="E1381" s="47" t="s">
        <v>201</v>
      </c>
      <c r="F1381" s="47">
        <v>5</v>
      </c>
      <c r="G1381" s="47" t="s">
        <v>20</v>
      </c>
      <c r="H1381" s="47" t="s">
        <v>21</v>
      </c>
      <c r="I1381" s="47">
        <f>(C1381-VLOOKUP(G1381,Riders!$A$2:$C$2000,2,FALSE))/365</f>
        <v>23.32054794520548</v>
      </c>
      <c r="J1381" s="47"/>
      <c r="K1381" s="47">
        <v>2</v>
      </c>
      <c r="L1381" s="47">
        <v>11.493</v>
      </c>
      <c r="M1381" s="59">
        <f>IF(OR(L1381="",L1381="REL"),"",3.6*200/L1381)</f>
        <v>62.646828504306967</v>
      </c>
      <c r="N1381" s="47"/>
      <c r="O1381" s="47"/>
      <c r="P1381" s="59" t="str">
        <f>IF(OR(O1381="",O1381="REL"),"",3.6*200/O1381)</f>
        <v/>
      </c>
      <c r="Q1381" s="47"/>
      <c r="R1381" s="47"/>
      <c r="S1381" s="59" t="str">
        <f>IF(OR(R1381="",R1381="REL"),"",3.6*200/R1381)</f>
        <v/>
      </c>
    </row>
    <row r="1382" spans="1:19" x14ac:dyDescent="0.3">
      <c r="A1382" s="47" t="s">
        <v>131</v>
      </c>
      <c r="B1382" s="47">
        <v>2018</v>
      </c>
      <c r="C1382" s="49">
        <v>43435</v>
      </c>
      <c r="D1382" s="47" t="s">
        <v>72</v>
      </c>
      <c r="E1382" s="47" t="s">
        <v>201</v>
      </c>
      <c r="F1382" s="47">
        <v>6</v>
      </c>
      <c r="G1382" s="47" t="s">
        <v>109</v>
      </c>
      <c r="H1382" s="47" t="s">
        <v>160</v>
      </c>
      <c r="I1382" s="47">
        <f>(C1382-VLOOKUP(G1382,Riders!$A$2:$C$2000,2,FALSE))/365</f>
        <v>25.835616438356166</v>
      </c>
      <c r="J1382" s="47"/>
      <c r="K1382" s="47">
        <v>1</v>
      </c>
      <c r="L1382" s="47">
        <v>11.327999999999999</v>
      </c>
      <c r="M1382" s="59">
        <f>IF(OR(L1382="",L1382="REL"),"",3.6*200/L1382)</f>
        <v>63.559322033898312</v>
      </c>
      <c r="N1382" s="47"/>
      <c r="O1382" s="47"/>
      <c r="P1382" s="59" t="str">
        <f>IF(OR(O1382="",O1382="REL"),"",3.6*200/O1382)</f>
        <v/>
      </c>
      <c r="Q1382" s="47"/>
      <c r="R1382" s="47"/>
      <c r="S1382" s="59" t="str">
        <f>IF(OR(R1382="",R1382="REL"),"",3.6*200/R1382)</f>
        <v/>
      </c>
    </row>
    <row r="1383" spans="1:19" x14ac:dyDescent="0.3">
      <c r="A1383" s="47" t="s">
        <v>131</v>
      </c>
      <c r="B1383" s="47">
        <v>2018</v>
      </c>
      <c r="C1383" s="49">
        <v>43435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47">
        <f>(C1383-VLOOKUP(G1383,Riders!$A$2:$C$2000,2,FALSE))/365</f>
        <v>20.893150684931506</v>
      </c>
      <c r="J1383" s="47"/>
      <c r="K1383" s="47">
        <v>2</v>
      </c>
      <c r="L1383" s="47">
        <v>11.665999999999999</v>
      </c>
      <c r="M1383" s="59">
        <f>IF(OR(L1383="",L1383="REL"),"",3.6*200/L1383)</f>
        <v>61.717812446425519</v>
      </c>
      <c r="N1383" s="47"/>
      <c r="O1383" s="47"/>
      <c r="P1383" s="59" t="str">
        <f>IF(OR(O1383="",O1383="REL"),"",3.6*200/O1383)</f>
        <v/>
      </c>
      <c r="Q1383" s="47"/>
      <c r="R1383" s="47"/>
      <c r="S1383" s="59" t="str">
        <f>IF(OR(R1383="",R1383="REL"),"",3.6*200/R1383)</f>
        <v/>
      </c>
    </row>
    <row r="1384" spans="1:19" x14ac:dyDescent="0.3">
      <c r="A1384" s="47" t="s">
        <v>131</v>
      </c>
      <c r="B1384" s="47">
        <v>2018</v>
      </c>
      <c r="C1384" s="49">
        <v>43435</v>
      </c>
      <c r="D1384" s="47" t="s">
        <v>72</v>
      </c>
      <c r="E1384" s="47" t="s">
        <v>201</v>
      </c>
      <c r="F1384" s="47">
        <v>7</v>
      </c>
      <c r="G1384" s="47" t="s">
        <v>184</v>
      </c>
      <c r="H1384" s="47" t="s">
        <v>19</v>
      </c>
      <c r="I1384" s="47">
        <f>(C1384-VLOOKUP(G1384,Riders!$A$2:$C$2000,2,FALSE))/365</f>
        <v>24.443835616438356</v>
      </c>
      <c r="J1384" s="47"/>
      <c r="K1384" s="47">
        <v>1</v>
      </c>
      <c r="L1384" s="47">
        <v>11.755000000000001</v>
      </c>
      <c r="M1384" s="59">
        <f>IF(OR(L1384="",L1384="REL"),"",3.6*200/L1384)</f>
        <v>61.250531688643129</v>
      </c>
      <c r="N1384" s="47"/>
      <c r="O1384" s="47"/>
      <c r="P1384" s="59" t="str">
        <f>IF(OR(O1384="",O1384="REL"),"",3.6*200/O1384)</f>
        <v/>
      </c>
      <c r="Q1384" s="47"/>
      <c r="R1384" s="47"/>
      <c r="S1384" s="59" t="str">
        <f>IF(OR(R1384="",R1384="REL"),"",3.6*200/R1384)</f>
        <v/>
      </c>
    </row>
    <row r="1385" spans="1:19" x14ac:dyDescent="0.3">
      <c r="A1385" s="47" t="s">
        <v>131</v>
      </c>
      <c r="B1385" s="47">
        <v>2018</v>
      </c>
      <c r="C1385" s="49">
        <v>43435</v>
      </c>
      <c r="D1385" s="47" t="s">
        <v>72</v>
      </c>
      <c r="E1385" s="47" t="s">
        <v>201</v>
      </c>
      <c r="F1385" s="47">
        <v>7</v>
      </c>
      <c r="G1385" s="47" t="s">
        <v>147</v>
      </c>
      <c r="H1385" s="47" t="s">
        <v>31</v>
      </c>
      <c r="I1385" s="47">
        <f>(C1385-VLOOKUP(G1385,Riders!$A$2:$C$2000,2,FALSE))/365</f>
        <v>30.397260273972602</v>
      </c>
      <c r="J1385" s="47"/>
      <c r="K1385" s="47">
        <v>2</v>
      </c>
      <c r="L1385" s="47">
        <v>11.781000000000001</v>
      </c>
      <c r="M1385" s="59">
        <f>IF(OR(L1385="",L1385="REL"),"",3.6*200/L1385)</f>
        <v>61.11535523300229</v>
      </c>
      <c r="N1385" s="47"/>
      <c r="O1385" s="47"/>
      <c r="P1385" s="59" t="str">
        <f>IF(OR(O1385="",O1385="REL"),"",3.6*200/O1385)</f>
        <v/>
      </c>
      <c r="Q1385" s="47"/>
      <c r="R1385" s="47"/>
      <c r="S1385" s="59" t="str">
        <f>IF(OR(R1385="",R1385="REL"),"",3.6*200/R1385)</f>
        <v/>
      </c>
    </row>
    <row r="1386" spans="1:19" x14ac:dyDescent="0.3">
      <c r="A1386" s="47" t="s">
        <v>131</v>
      </c>
      <c r="B1386" s="47">
        <v>2018</v>
      </c>
      <c r="C1386" s="49">
        <v>43435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47">
        <f>(C1386-VLOOKUP(G1386,Riders!$A$2:$C$2000,2,FALSE))/365</f>
        <v>25.852054794520548</v>
      </c>
      <c r="J1386" s="47"/>
      <c r="K1386" s="47">
        <v>1</v>
      </c>
      <c r="L1386" s="47">
        <v>11.512</v>
      </c>
      <c r="M1386" s="59">
        <f>IF(OR(L1386="",L1386="REL"),"",3.6*200/L1386)</f>
        <v>62.543432939541347</v>
      </c>
      <c r="N1386" s="47"/>
      <c r="O1386" s="47"/>
      <c r="P1386" s="59" t="str">
        <f>IF(OR(O1386="",O1386="REL"),"",3.6*200/O1386)</f>
        <v/>
      </c>
      <c r="Q1386" s="47"/>
      <c r="R1386" s="47"/>
      <c r="S1386" s="59" t="str">
        <f>IF(OR(R1386="",R1386="REL"),"",3.6*200/R1386)</f>
        <v/>
      </c>
    </row>
    <row r="1387" spans="1:19" x14ac:dyDescent="0.3">
      <c r="A1387" s="47" t="s">
        <v>131</v>
      </c>
      <c r="B1387" s="47">
        <v>2018</v>
      </c>
      <c r="C1387" s="49">
        <v>43435</v>
      </c>
      <c r="D1387" s="47" t="s">
        <v>72</v>
      </c>
      <c r="E1387" s="47" t="s">
        <v>201</v>
      </c>
      <c r="F1387" s="47">
        <v>8</v>
      </c>
      <c r="G1387" s="47" t="s">
        <v>121</v>
      </c>
      <c r="H1387" s="47" t="s">
        <v>120</v>
      </c>
      <c r="I1387" s="47">
        <f>(C1387-VLOOKUP(G1387,Riders!$A$2:$C$2000,2,FALSE))/365</f>
        <v>22.742465753424657</v>
      </c>
      <c r="J1387" s="47"/>
      <c r="K1387" s="47">
        <v>2</v>
      </c>
      <c r="L1387" s="47">
        <v>11.522</v>
      </c>
      <c r="M1387" s="59">
        <f>IF(OR(L1387="",L1387="REL"),"",3.6*200/L1387)</f>
        <v>62.489151189029684</v>
      </c>
      <c r="N1387" s="47"/>
      <c r="O1387" s="47"/>
      <c r="P1387" s="59" t="str">
        <f>IF(OR(O1387="",O1387="REL"),"",3.6*200/O1387)</f>
        <v/>
      </c>
      <c r="Q1387" s="47"/>
      <c r="R1387" s="47"/>
      <c r="S1387" s="59" t="str">
        <f>IF(OR(R1387="",R1387="REL"),"",3.6*200/R1387)</f>
        <v/>
      </c>
    </row>
    <row r="1388" spans="1:19" x14ac:dyDescent="0.3">
      <c r="A1388" s="47" t="s">
        <v>131</v>
      </c>
      <c r="B1388" s="47">
        <v>2018</v>
      </c>
      <c r="C1388" s="49">
        <v>43435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47">
        <f>(C1388-VLOOKUP(G1388,Riders!$A$2:$C$2000,2,FALSE))/365</f>
        <v>28.027397260273972</v>
      </c>
      <c r="J1388" s="47"/>
      <c r="K1388" s="47">
        <v>1</v>
      </c>
      <c r="L1388" s="47">
        <v>11.326000000000001</v>
      </c>
      <c r="M1388" s="59">
        <f>IF(OR(L1388="",L1388="REL"),"",3.6*200/L1388)</f>
        <v>63.570545647183472</v>
      </c>
      <c r="N1388" s="47">
        <v>1</v>
      </c>
      <c r="O1388" s="47">
        <v>11.321999999999999</v>
      </c>
      <c r="P1388" s="59">
        <f>IF(OR(O1388="",O1388="REL"),"",3.6*200/O1388)</f>
        <v>63.593004769475364</v>
      </c>
      <c r="Q1388" s="47"/>
      <c r="R1388" s="47"/>
      <c r="S1388" s="59" t="str">
        <f>IF(OR(R1388="",R1388="REL"),"",3.6*200/R1388)</f>
        <v/>
      </c>
    </row>
    <row r="1389" spans="1:19" x14ac:dyDescent="0.3">
      <c r="A1389" s="47" t="s">
        <v>131</v>
      </c>
      <c r="B1389" s="47">
        <v>2018</v>
      </c>
      <c r="C1389" s="49">
        <v>43435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47">
        <f>(C1389-VLOOKUP(G1389,Riders!$A$2:$C$2000,2,FALSE))/365</f>
        <v>25.852054794520548</v>
      </c>
      <c r="J1389" s="47"/>
      <c r="K1389" s="47">
        <v>2</v>
      </c>
      <c r="L1389" s="47">
        <v>11.48</v>
      </c>
      <c r="M1389" s="59">
        <f>IF(OR(L1389="",L1389="REL"),"",3.6*200/L1389)</f>
        <v>62.717770034843205</v>
      </c>
      <c r="N1389" s="47">
        <v>2</v>
      </c>
      <c r="O1389" s="47">
        <v>11.501999999999999</v>
      </c>
      <c r="P1389" s="59">
        <f>IF(OR(O1389="",O1389="REL"),"",3.6*200/O1389)</f>
        <v>62.597809076682324</v>
      </c>
      <c r="Q1389" s="47"/>
      <c r="R1389" s="47"/>
      <c r="S1389" s="59" t="str">
        <f>IF(OR(R1389="",R1389="REL"),"",3.6*200/R1389)</f>
        <v/>
      </c>
    </row>
    <row r="1390" spans="1:19" x14ac:dyDescent="0.3">
      <c r="A1390" s="47" t="s">
        <v>131</v>
      </c>
      <c r="B1390" s="47">
        <v>2018</v>
      </c>
      <c r="C1390" s="49">
        <v>43435</v>
      </c>
      <c r="D1390" s="47" t="s">
        <v>72</v>
      </c>
      <c r="E1390" s="47" t="s">
        <v>202</v>
      </c>
      <c r="F1390" s="47">
        <v>2</v>
      </c>
      <c r="G1390" s="47" t="s">
        <v>30</v>
      </c>
      <c r="H1390" s="47" t="s">
        <v>31</v>
      </c>
      <c r="I1390" s="47">
        <f>(C1390-VLOOKUP(G1390,Riders!$A$2:$C$2000,2,FALSE))/365</f>
        <v>22.624657534246577</v>
      </c>
      <c r="J1390" s="47"/>
      <c r="K1390" s="47">
        <v>1</v>
      </c>
      <c r="L1390" s="47">
        <v>11.667999999999999</v>
      </c>
      <c r="M1390" s="59">
        <f>IF(OR(L1390="",L1390="REL"),"",3.6*200/L1390)</f>
        <v>61.707233459033255</v>
      </c>
      <c r="N1390" s="47">
        <v>1</v>
      </c>
      <c r="O1390" s="47">
        <v>11.215999999999999</v>
      </c>
      <c r="P1390" s="59">
        <f>IF(OR(O1390="",O1390="REL"),"",3.6*200/O1390)</f>
        <v>64.194008559201151</v>
      </c>
      <c r="Q1390" s="47"/>
      <c r="R1390" s="47"/>
      <c r="S1390" s="59" t="str">
        <f>IF(OR(R1390="",R1390="REL"),"",3.6*200/R1390)</f>
        <v/>
      </c>
    </row>
    <row r="1391" spans="1:19" x14ac:dyDescent="0.3">
      <c r="A1391" s="47" t="s">
        <v>131</v>
      </c>
      <c r="B1391" s="47">
        <v>2018</v>
      </c>
      <c r="C1391" s="49">
        <v>43435</v>
      </c>
      <c r="D1391" s="47" t="s">
        <v>72</v>
      </c>
      <c r="E1391" s="47" t="s">
        <v>202</v>
      </c>
      <c r="F1391" s="47">
        <v>2</v>
      </c>
      <c r="G1391" s="47" t="s">
        <v>184</v>
      </c>
      <c r="H1391" s="47" t="s">
        <v>19</v>
      </c>
      <c r="I1391" s="47">
        <f>(C1391-VLOOKUP(G1391,Riders!$A$2:$C$2000,2,FALSE))/365</f>
        <v>24.443835616438356</v>
      </c>
      <c r="J1391" s="47"/>
      <c r="K1391" s="47">
        <v>2</v>
      </c>
      <c r="L1391" s="47">
        <v>11.934999999999999</v>
      </c>
      <c r="M1391" s="59">
        <f>IF(OR(L1391="",L1391="REL"),"",3.6*200/L1391)</f>
        <v>60.326770004189363</v>
      </c>
      <c r="N1391" s="47">
        <v>2</v>
      </c>
      <c r="O1391" s="47">
        <v>11.657</v>
      </c>
      <c r="P1391" s="59">
        <f>IF(OR(O1391="",O1391="REL"),"",3.6*200/O1391)</f>
        <v>61.765462812044262</v>
      </c>
      <c r="Q1391" s="47"/>
      <c r="R1391" s="47"/>
      <c r="S1391" s="59" t="str">
        <f>IF(OR(R1391="",R1391="REL"),"",3.6*200/R1391)</f>
        <v/>
      </c>
    </row>
    <row r="1392" spans="1:19" x14ac:dyDescent="0.3">
      <c r="A1392" s="47" t="s">
        <v>131</v>
      </c>
      <c r="B1392" s="47">
        <v>2018</v>
      </c>
      <c r="C1392" s="49">
        <v>43435</v>
      </c>
      <c r="D1392" s="47" t="s">
        <v>72</v>
      </c>
      <c r="E1392" s="47" t="s">
        <v>202</v>
      </c>
      <c r="F1392" s="47">
        <v>3</v>
      </c>
      <c r="G1392" s="47" t="s">
        <v>109</v>
      </c>
      <c r="H1392" s="47" t="s">
        <v>160</v>
      </c>
      <c r="I1392" s="47">
        <f>(C1392-VLOOKUP(G1392,Riders!$A$2:$C$2000,2,FALSE))/365</f>
        <v>25.835616438356166</v>
      </c>
      <c r="J1392" s="47"/>
      <c r="K1392" s="47">
        <v>1</v>
      </c>
      <c r="L1392" s="47">
        <v>11.337999999999999</v>
      </c>
      <c r="M1392" s="59">
        <f>IF(OR(L1392="",L1392="REL"),"",3.6*200/L1392)</f>
        <v>63.503263362145006</v>
      </c>
      <c r="N1392" s="47">
        <v>1</v>
      </c>
      <c r="O1392" s="47">
        <v>11.238</v>
      </c>
      <c r="P1392" s="59">
        <f>IF(OR(O1392="",O1392="REL"),"",3.6*200/O1392)</f>
        <v>64.068339562199682</v>
      </c>
      <c r="Q1392" s="47"/>
      <c r="R1392" s="47"/>
      <c r="S1392" s="59" t="str">
        <f>IF(OR(R1392="",R1392="REL"),"",3.6*200/R1392)</f>
        <v/>
      </c>
    </row>
    <row r="1393" spans="1:19" x14ac:dyDescent="0.3">
      <c r="A1393" s="47" t="s">
        <v>131</v>
      </c>
      <c r="B1393" s="47">
        <v>2018</v>
      </c>
      <c r="C1393" s="49">
        <v>43435</v>
      </c>
      <c r="D1393" s="47" t="s">
        <v>72</v>
      </c>
      <c r="E1393" s="47" t="s">
        <v>202</v>
      </c>
      <c r="F1393" s="47">
        <v>3</v>
      </c>
      <c r="G1393" s="47" t="s">
        <v>73</v>
      </c>
      <c r="H1393" s="47" t="s">
        <v>74</v>
      </c>
      <c r="I1393" s="47">
        <f>(C1393-VLOOKUP(G1393,Riders!$A$2:$C$2000,2,FALSE))/365</f>
        <v>31.331506849315069</v>
      </c>
      <c r="J1393" s="47"/>
      <c r="K1393" s="47">
        <v>2</v>
      </c>
      <c r="L1393" s="47">
        <v>11.417999999999999</v>
      </c>
      <c r="M1393" s="59">
        <f>IF(OR(L1393="",L1393="REL"),"",3.6*200/L1393)</f>
        <v>63.058328954282715</v>
      </c>
      <c r="N1393" s="47">
        <v>2</v>
      </c>
      <c r="O1393" s="47">
        <v>11.398</v>
      </c>
      <c r="P1393" s="59">
        <f>IF(OR(O1393="",O1393="REL"),"",3.6*200/O1393)</f>
        <v>63.168977013511146</v>
      </c>
      <c r="Q1393" s="47"/>
      <c r="R1393" s="47"/>
      <c r="S1393" s="59" t="str">
        <f>IF(OR(R1393="",R1393="REL"),"",3.6*200/R1393)</f>
        <v/>
      </c>
    </row>
    <row r="1394" spans="1:19" x14ac:dyDescent="0.3">
      <c r="A1394" s="47" t="s">
        <v>131</v>
      </c>
      <c r="B1394" s="47">
        <v>2018</v>
      </c>
      <c r="C1394" s="49">
        <v>43435</v>
      </c>
      <c r="D1394" s="47" t="s">
        <v>72</v>
      </c>
      <c r="E1394" s="47" t="s">
        <v>202</v>
      </c>
      <c r="F1394" s="47">
        <v>4</v>
      </c>
      <c r="G1394" s="47" t="s">
        <v>111</v>
      </c>
      <c r="H1394" s="47" t="s">
        <v>160</v>
      </c>
      <c r="I1394" s="47">
        <f>(C1394-VLOOKUP(G1394,Riders!$A$2:$C$2000,2,FALSE))/365</f>
        <v>24.115068493150684</v>
      </c>
      <c r="J1394" s="47"/>
      <c r="K1394" s="47">
        <v>1</v>
      </c>
      <c r="L1394" s="47">
        <v>11.531000000000001</v>
      </c>
      <c r="M1394" s="59">
        <f>IF(OR(L1394="",L1394="REL"),"",3.6*200/L1394)</f>
        <v>62.440378111178561</v>
      </c>
      <c r="N1394" s="47">
        <v>1</v>
      </c>
      <c r="O1394" s="47">
        <v>11.515000000000001</v>
      </c>
      <c r="P1394" s="59">
        <f>IF(OR(O1394="",O1394="REL"),"",3.6*200/O1394)</f>
        <v>62.527138514980457</v>
      </c>
      <c r="Q1394" s="47"/>
      <c r="R1394" s="47"/>
      <c r="S1394" s="59" t="str">
        <f>IF(OR(R1394="",R1394="REL"),"",3.6*200/R1394)</f>
        <v/>
      </c>
    </row>
    <row r="1395" spans="1:19" x14ac:dyDescent="0.3">
      <c r="A1395" s="47" t="s">
        <v>131</v>
      </c>
      <c r="B1395" s="47">
        <v>2018</v>
      </c>
      <c r="C1395" s="49">
        <v>43435</v>
      </c>
      <c r="D1395" s="47" t="s">
        <v>72</v>
      </c>
      <c r="E1395" s="47" t="s">
        <v>202</v>
      </c>
      <c r="F1395" s="47">
        <v>4</v>
      </c>
      <c r="G1395" s="47" t="s">
        <v>23</v>
      </c>
      <c r="H1395" s="47" t="s">
        <v>15</v>
      </c>
      <c r="I1395" s="47">
        <f>(C1395-VLOOKUP(G1395,Riders!$A$2:$C$2000,2,FALSE))/365</f>
        <v>21.219178082191782</v>
      </c>
      <c r="J1395" s="47"/>
      <c r="K1395" s="47">
        <v>2</v>
      </c>
      <c r="L1395" s="47">
        <v>11.679</v>
      </c>
      <c r="M1395" s="59">
        <f>IF(OR(L1395="",L1395="REL"),"",3.6*200/L1395)</f>
        <v>61.649113793989208</v>
      </c>
      <c r="N1395" s="47">
        <v>2</v>
      </c>
      <c r="O1395" s="47">
        <v>11.556000000000001</v>
      </c>
      <c r="P1395" s="59">
        <f>IF(OR(O1395="",O1395="REL"),"",3.6*200/O1395)</f>
        <v>62.305295950155759</v>
      </c>
      <c r="Q1395" s="47"/>
      <c r="R1395" s="47"/>
      <c r="S1395" s="59" t="str">
        <f>IF(OR(R1395="",R1395="REL"),"",3.6*200/R1395)</f>
        <v/>
      </c>
    </row>
    <row r="1396" spans="1:19" x14ac:dyDescent="0.3">
      <c r="A1396" s="47" t="s">
        <v>131</v>
      </c>
      <c r="B1396" s="47">
        <v>2018</v>
      </c>
      <c r="C1396" s="49">
        <v>43435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47">
        <f>(C1396-VLOOKUP(G1396,Riders!$A$2:$C$2000,2,FALSE))/365</f>
        <v>28.027397260273972</v>
      </c>
      <c r="J1396" s="47"/>
      <c r="K1396" s="47">
        <v>1</v>
      </c>
      <c r="L1396" s="47">
        <v>11.327</v>
      </c>
      <c r="M1396" s="59">
        <f>IF(OR(L1396="",L1396="REL"),"",3.6*200/L1396)</f>
        <v>63.56493334510462</v>
      </c>
      <c r="N1396" s="47">
        <v>1</v>
      </c>
      <c r="O1396" s="47">
        <v>12.18</v>
      </c>
      <c r="P1396" s="59">
        <f>IF(OR(O1396="",O1396="REL"),"",3.6*200/O1396)</f>
        <v>59.11330049261084</v>
      </c>
      <c r="Q1396" s="47"/>
      <c r="R1396" s="47"/>
      <c r="S1396" s="59" t="str">
        <f>IF(OR(R1396="",R1396="REL"),"",3.6*200/R1396)</f>
        <v/>
      </c>
    </row>
    <row r="1397" spans="1:19" x14ac:dyDescent="0.3">
      <c r="A1397" s="47" t="s">
        <v>131</v>
      </c>
      <c r="B1397" s="47">
        <v>2018</v>
      </c>
      <c r="C1397" s="49">
        <v>43435</v>
      </c>
      <c r="D1397" s="47" t="s">
        <v>72</v>
      </c>
      <c r="E1397" s="47" t="s">
        <v>203</v>
      </c>
      <c r="F1397" s="47">
        <v>1</v>
      </c>
      <c r="G1397" s="47" t="s">
        <v>111</v>
      </c>
      <c r="H1397" s="47" t="s">
        <v>160</v>
      </c>
      <c r="I1397" s="47">
        <f>(C1397-VLOOKUP(G1397,Riders!$A$2:$C$2000,2,FALSE))/365</f>
        <v>24.115068493150684</v>
      </c>
      <c r="J1397" s="47"/>
      <c r="K1397" s="47">
        <v>2</v>
      </c>
      <c r="L1397" s="47">
        <v>11.356999999999999</v>
      </c>
      <c r="M1397" s="59">
        <f>IF(OR(L1397="",L1397="REL"),"",3.6*200/L1397)</f>
        <v>63.397023861935374</v>
      </c>
      <c r="N1397" s="47">
        <v>2</v>
      </c>
      <c r="O1397" s="47">
        <v>13.827999999999999</v>
      </c>
      <c r="P1397" s="59">
        <f>IF(OR(O1397="",O1397="REL"),"",3.6*200/O1397)</f>
        <v>52.068267283772059</v>
      </c>
      <c r="Q1397" s="47"/>
      <c r="R1397" s="47"/>
      <c r="S1397" s="59" t="str">
        <f>IF(OR(R1397="",R1397="REL"),"",3.6*200/R1397)</f>
        <v/>
      </c>
    </row>
    <row r="1398" spans="1:19" x14ac:dyDescent="0.3">
      <c r="A1398" s="47" t="s">
        <v>131</v>
      </c>
      <c r="B1398" s="47">
        <v>2018</v>
      </c>
      <c r="C1398" s="49">
        <v>43435</v>
      </c>
      <c r="D1398" s="47" t="s">
        <v>72</v>
      </c>
      <c r="E1398" s="47" t="s">
        <v>203</v>
      </c>
      <c r="F1398" s="47">
        <v>2</v>
      </c>
      <c r="G1398" s="47" t="s">
        <v>109</v>
      </c>
      <c r="H1398" s="47" t="s">
        <v>160</v>
      </c>
      <c r="I1398" s="47">
        <f>(C1398-VLOOKUP(G1398,Riders!$A$2:$C$2000,2,FALSE))/365</f>
        <v>25.835616438356166</v>
      </c>
      <c r="J1398" s="47"/>
      <c r="K1398" s="47">
        <v>2</v>
      </c>
      <c r="L1398" s="47">
        <v>11.334999999999999</v>
      </c>
      <c r="M1398" s="59">
        <f>IF(OR(L1398="",L1398="REL"),"",3.6*200/L1398)</f>
        <v>63.520070577856202</v>
      </c>
      <c r="N1398" s="47">
        <v>1</v>
      </c>
      <c r="O1398" s="47">
        <v>11.292999999999999</v>
      </c>
      <c r="P1398" s="59">
        <f>IF(OR(O1398="",O1398="REL"),"",3.6*200/O1398)</f>
        <v>63.756309218099709</v>
      </c>
      <c r="Q1398" s="47">
        <v>1</v>
      </c>
      <c r="R1398" s="47">
        <v>11.711</v>
      </c>
      <c r="S1398" s="59">
        <f>IF(OR(R1398="",R1398="REL"),"",3.6*200/R1398)</f>
        <v>61.480659209290408</v>
      </c>
    </row>
    <row r="1399" spans="1:19" x14ac:dyDescent="0.3">
      <c r="A1399" s="47" t="s">
        <v>131</v>
      </c>
      <c r="B1399" s="47">
        <v>2018</v>
      </c>
      <c r="C1399" s="49">
        <v>43435</v>
      </c>
      <c r="D1399" s="47" t="s">
        <v>72</v>
      </c>
      <c r="E1399" s="47" t="s">
        <v>203</v>
      </c>
      <c r="F1399" s="47">
        <v>2</v>
      </c>
      <c r="G1399" s="47" t="s">
        <v>30</v>
      </c>
      <c r="H1399" s="47" t="s">
        <v>31</v>
      </c>
      <c r="I1399" s="47">
        <f>(C1399-VLOOKUP(G1399,Riders!$A$2:$C$2000,2,FALSE))/365</f>
        <v>22.624657534246577</v>
      </c>
      <c r="J1399" s="47"/>
      <c r="K1399" s="47">
        <v>1</v>
      </c>
      <c r="L1399" s="47">
        <v>11.305999999999999</v>
      </c>
      <c r="M1399" s="59">
        <f>IF(OR(L1399="",L1399="REL"),"",3.6*200/L1399)</f>
        <v>63.683000176897231</v>
      </c>
      <c r="N1399" s="47">
        <v>2</v>
      </c>
      <c r="O1399" s="47">
        <v>11.311999999999999</v>
      </c>
      <c r="P1399" s="59">
        <f>IF(OR(O1399="",O1399="REL"),"",3.6*200/O1399)</f>
        <v>63.649222065063654</v>
      </c>
      <c r="Q1399" s="47">
        <v>2</v>
      </c>
      <c r="R1399" s="47">
        <v>11.738</v>
      </c>
      <c r="S1399" s="59">
        <f>IF(OR(R1399="",R1399="REL"),"",3.6*200/R1399)</f>
        <v>61.339240074970185</v>
      </c>
    </row>
    <row r="1400" spans="1:19" x14ac:dyDescent="0.3">
      <c r="A1400" s="47" t="s">
        <v>131</v>
      </c>
      <c r="B1400" s="47">
        <v>2018</v>
      </c>
      <c r="C1400" s="49">
        <v>43435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47">
        <f>(C1400-VLOOKUP(G1400,Riders!$A$2:$C$2000,2,FALSE))/365</f>
        <v>28.027397260273972</v>
      </c>
      <c r="J1400" s="47"/>
      <c r="K1400" s="47">
        <v>1</v>
      </c>
      <c r="L1400" s="47">
        <v>11.412000000000001</v>
      </c>
      <c r="M1400" s="59">
        <f>IF(OR(L1400="",L1400="REL"),"",3.6*200/L1400)</f>
        <v>63.09148264984227</v>
      </c>
      <c r="N1400" s="47">
        <v>1</v>
      </c>
      <c r="O1400" s="47">
        <v>11.38</v>
      </c>
      <c r="P1400" s="59">
        <f>IF(OR(O1400="",O1400="REL"),"",3.6*200/O1400)</f>
        <v>63.268892794376093</v>
      </c>
      <c r="Q1400" s="47"/>
      <c r="R1400" s="47"/>
      <c r="S1400" s="59" t="str">
        <f>IF(OR(R1400="",R1400="REL"),"",3.6*200/R1400)</f>
        <v/>
      </c>
    </row>
    <row r="1401" spans="1:19" x14ac:dyDescent="0.3">
      <c r="A1401" s="47" t="s">
        <v>131</v>
      </c>
      <c r="B1401" s="47">
        <v>2018</v>
      </c>
      <c r="C1401" s="49">
        <v>43435</v>
      </c>
      <c r="D1401" s="47" t="s">
        <v>72</v>
      </c>
      <c r="E1401" s="47" t="s">
        <v>204</v>
      </c>
      <c r="F1401" s="47" t="s">
        <v>205</v>
      </c>
      <c r="G1401" s="47" t="s">
        <v>109</v>
      </c>
      <c r="H1401" s="47" t="s">
        <v>160</v>
      </c>
      <c r="I1401" s="47">
        <f>(C1401-VLOOKUP(G1401,Riders!$A$2:$C$2000,2,FALSE))/365</f>
        <v>25.835616438356166</v>
      </c>
      <c r="J1401" s="47"/>
      <c r="K1401" s="47">
        <v>2</v>
      </c>
      <c r="L1401" s="47">
        <v>11.483000000000001</v>
      </c>
      <c r="M1401" s="59">
        <f>IF(OR(L1401="",L1401="REL"),"",3.6*200/L1401)</f>
        <v>62.701384655577804</v>
      </c>
      <c r="N1401" s="47">
        <v>2</v>
      </c>
      <c r="O1401" s="47">
        <v>11.562000000000001</v>
      </c>
      <c r="P1401" s="59">
        <f>IF(OR(O1401="",O1401="REL"),"",3.6*200/O1401)</f>
        <v>62.27296315516346</v>
      </c>
      <c r="Q1401" s="47"/>
      <c r="R1401" s="47"/>
      <c r="S1401" s="59" t="str">
        <f>IF(OR(R1401="",R1401="REL"),"",3.6*200/R1401)</f>
        <v/>
      </c>
    </row>
    <row r="1402" spans="1:19" x14ac:dyDescent="0.3">
      <c r="A1402" s="47" t="s">
        <v>131</v>
      </c>
      <c r="B1402" s="47">
        <v>2018</v>
      </c>
      <c r="C1402" s="49">
        <v>43435</v>
      </c>
      <c r="D1402" s="47" t="s">
        <v>72</v>
      </c>
      <c r="E1402" s="47" t="s">
        <v>204</v>
      </c>
      <c r="F1402" s="47" t="s">
        <v>206</v>
      </c>
      <c r="G1402" s="47" t="s">
        <v>30</v>
      </c>
      <c r="H1402" s="47" t="s">
        <v>31</v>
      </c>
      <c r="I1402" s="47">
        <f>(C1402-VLOOKUP(G1402,Riders!$A$2:$C$2000,2,FALSE))/365</f>
        <v>22.624657534246577</v>
      </c>
      <c r="J1402" s="47"/>
      <c r="K1402" s="47">
        <v>1</v>
      </c>
      <c r="L1402" s="47">
        <v>62.423999999999999</v>
      </c>
      <c r="M1402" s="59">
        <f>IF(OR(L1402="",L1402="REL"),"",3.6*200/L1402)</f>
        <v>11.534025374855824</v>
      </c>
      <c r="N1402" s="47">
        <v>2</v>
      </c>
      <c r="O1402" s="47">
        <v>11.384</v>
      </c>
      <c r="P1402" s="59">
        <f>IF(OR(O1402="",O1402="REL"),"",3.6*200/O1402)</f>
        <v>63.246661981728742</v>
      </c>
      <c r="Q1402" s="47">
        <v>1</v>
      </c>
      <c r="R1402" s="47">
        <v>11.416</v>
      </c>
      <c r="S1402" s="59">
        <f>IF(OR(R1402="",R1402="REL"),"",3.6*200/R1402)</f>
        <v>63.069376313945341</v>
      </c>
    </row>
    <row r="1403" spans="1:19" x14ac:dyDescent="0.3">
      <c r="A1403" s="47" t="s">
        <v>131</v>
      </c>
      <c r="B1403" s="47">
        <v>2018</v>
      </c>
      <c r="C1403" s="49">
        <v>43435</v>
      </c>
      <c r="D1403" s="47" t="s">
        <v>72</v>
      </c>
      <c r="E1403" s="47" t="s">
        <v>204</v>
      </c>
      <c r="F1403" s="47" t="s">
        <v>206</v>
      </c>
      <c r="G1403" s="47" t="s">
        <v>111</v>
      </c>
      <c r="H1403" s="47" t="s">
        <v>160</v>
      </c>
      <c r="I1403" s="47">
        <f>(C1403-VLOOKUP(G1403,Riders!$A$2:$C$2000,2,FALSE))/365</f>
        <v>24.115068493150684</v>
      </c>
      <c r="J1403" s="47"/>
      <c r="K1403" s="47">
        <v>2</v>
      </c>
      <c r="L1403" s="47">
        <v>62.717999999999996</v>
      </c>
      <c r="M1403" s="59">
        <f>IF(OR(L1403="",L1403="REL"),"",3.6*200/L1403)</f>
        <v>11.479957906821008</v>
      </c>
      <c r="N1403" s="47">
        <v>1</v>
      </c>
      <c r="O1403" s="47">
        <v>11.369</v>
      </c>
      <c r="P1403" s="59">
        <f>IF(OR(O1403="",O1403="REL"),"",3.6*200/O1403)</f>
        <v>63.330108188934823</v>
      </c>
      <c r="Q1403" s="47">
        <v>2</v>
      </c>
      <c r="R1403" s="47">
        <v>11.449</v>
      </c>
      <c r="S1403" s="59">
        <f>IF(OR(R1403="",R1403="REL"),"",3.6*200/R1403)</f>
        <v>62.88758843567124</v>
      </c>
    </row>
    <row r="1404" spans="1:19" x14ac:dyDescent="0.3">
      <c r="A1404" s="47" t="s">
        <v>93</v>
      </c>
      <c r="B1404" s="47">
        <v>2018</v>
      </c>
      <c r="C1404" s="49">
        <v>43400</v>
      </c>
      <c r="D1404" s="47" t="s">
        <v>72</v>
      </c>
      <c r="E1404" s="47" t="s">
        <v>200</v>
      </c>
      <c r="F1404" s="47">
        <v>1</v>
      </c>
      <c r="G1404" s="47" t="s">
        <v>79</v>
      </c>
      <c r="H1404" s="47" t="s">
        <v>65</v>
      </c>
      <c r="I1404" s="47">
        <f>(C1404-VLOOKUP(G1404,Riders!$A$2:$C$2000,2,FALSE))/365</f>
        <v>31.482191780821918</v>
      </c>
      <c r="J1404" s="47">
        <v>1</v>
      </c>
      <c r="K1404" s="47">
        <v>1</v>
      </c>
      <c r="L1404" s="47">
        <v>11.435</v>
      </c>
      <c r="M1404" s="59">
        <f>IF(OR(L1404="",L1404="REL"),"",3.6*200/L1404)</f>
        <v>62.964582422387402</v>
      </c>
      <c r="N1404" s="47"/>
      <c r="O1404" s="47"/>
      <c r="P1404" s="59" t="str">
        <f>IF(OR(O1404="",O1404="REL"),"",3.6*200/O1404)</f>
        <v/>
      </c>
      <c r="Q1404" s="47"/>
      <c r="R1404" s="47"/>
      <c r="S1404" s="59" t="str">
        <f>IF(OR(R1404="",R1404="REL"),"",3.6*200/R1404)</f>
        <v/>
      </c>
    </row>
    <row r="1405" spans="1:19" x14ac:dyDescent="0.3">
      <c r="A1405" s="47" t="s">
        <v>93</v>
      </c>
      <c r="B1405" s="47">
        <v>2018</v>
      </c>
      <c r="C1405" s="49">
        <v>43400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47">
        <f>(C1405-VLOOKUP(G1405,Riders!$A$2:$C$2000,2,FALSE))/365</f>
        <v>24.210958904109589</v>
      </c>
      <c r="J1405" s="47">
        <v>28</v>
      </c>
      <c r="K1405" s="47">
        <v>2</v>
      </c>
      <c r="L1405" s="47">
        <v>11.68</v>
      </c>
      <c r="M1405" s="59">
        <f>IF(OR(L1405="",L1405="REL"),"",3.6*200/L1405)</f>
        <v>61.643835616438359</v>
      </c>
      <c r="N1405" s="47"/>
      <c r="O1405" s="47"/>
      <c r="P1405" s="59" t="str">
        <f>IF(OR(O1405="",O1405="REL"),"",3.6*200/O1405)</f>
        <v/>
      </c>
      <c r="Q1405" s="47"/>
      <c r="R1405" s="47"/>
      <c r="S1405" s="59" t="str">
        <f>IF(OR(R1405="",R1405="REL"),"",3.6*200/R1405)</f>
        <v/>
      </c>
    </row>
    <row r="1406" spans="1:19" x14ac:dyDescent="0.3">
      <c r="A1406" s="47" t="s">
        <v>93</v>
      </c>
      <c r="B1406" s="47">
        <v>2018</v>
      </c>
      <c r="C1406" s="49">
        <v>43400</v>
      </c>
      <c r="D1406" s="47" t="s">
        <v>72</v>
      </c>
      <c r="E1406" s="47" t="s">
        <v>200</v>
      </c>
      <c r="F1406" s="47">
        <v>2</v>
      </c>
      <c r="G1406" s="47" t="s">
        <v>136</v>
      </c>
      <c r="H1406" s="47" t="s">
        <v>36</v>
      </c>
      <c r="I1406" s="47">
        <f>(C1406-VLOOKUP(G1406,Riders!$A$2:$C$2000,2,FALSE))/365</f>
        <v>30.789041095890411</v>
      </c>
      <c r="J1406" s="47">
        <v>6</v>
      </c>
      <c r="K1406" s="47">
        <v>1</v>
      </c>
      <c r="L1406" s="47">
        <v>11.484999999999999</v>
      </c>
      <c r="M1406" s="59">
        <f>IF(OR(L1406="",L1406="REL"),"",3.6*200/L1406)</f>
        <v>62.690465824989118</v>
      </c>
      <c r="N1406" s="47"/>
      <c r="O1406" s="47"/>
      <c r="P1406" s="59" t="str">
        <f>IF(OR(O1406="",O1406="REL"),"",3.6*200/O1406)</f>
        <v/>
      </c>
      <c r="Q1406" s="47"/>
      <c r="R1406" s="47"/>
      <c r="S1406" s="59" t="str">
        <f>IF(OR(R1406="",R1406="REL"),"",3.6*200/R1406)</f>
        <v/>
      </c>
    </row>
    <row r="1407" spans="1:19" x14ac:dyDescent="0.3">
      <c r="A1407" s="47" t="s">
        <v>93</v>
      </c>
      <c r="B1407" s="47">
        <v>2018</v>
      </c>
      <c r="C1407" s="49">
        <v>43400</v>
      </c>
      <c r="D1407" s="47" t="s">
        <v>72</v>
      </c>
      <c r="E1407" s="47" t="s">
        <v>200</v>
      </c>
      <c r="F1407" s="47">
        <v>2</v>
      </c>
      <c r="G1407" s="47" t="s">
        <v>109</v>
      </c>
      <c r="H1407" s="47" t="s">
        <v>160</v>
      </c>
      <c r="I1407" s="47">
        <f>(C1407-VLOOKUP(G1407,Riders!$A$2:$C$2000,2,FALSE))/365</f>
        <v>25.739726027397261</v>
      </c>
      <c r="J1407" s="47">
        <v>27</v>
      </c>
      <c r="K1407" s="47">
        <v>2</v>
      </c>
      <c r="L1407" s="47">
        <v>11.492999999999999</v>
      </c>
      <c r="M1407" s="59">
        <f>IF(OR(L1407="",L1407="REL"),"",3.6*200/L1407)</f>
        <v>62.646828504306974</v>
      </c>
      <c r="N1407" s="47"/>
      <c r="O1407" s="47"/>
      <c r="P1407" s="59" t="str">
        <f>IF(OR(O1407="",O1407="REL"),"",3.6*200/O1407)</f>
        <v/>
      </c>
      <c r="Q1407" s="47"/>
      <c r="R1407" s="47"/>
      <c r="S1407" s="59" t="str">
        <f>IF(OR(R1407="",R1407="REL"),"",3.6*200/R1407)</f>
        <v/>
      </c>
    </row>
    <row r="1408" spans="1:19" x14ac:dyDescent="0.3">
      <c r="A1408" s="47" t="s">
        <v>93</v>
      </c>
      <c r="B1408" s="47">
        <v>2018</v>
      </c>
      <c r="C1408" s="49">
        <v>43400</v>
      </c>
      <c r="D1408" s="47" t="s">
        <v>72</v>
      </c>
      <c r="E1408" s="47" t="s">
        <v>200</v>
      </c>
      <c r="F1408" s="47">
        <v>3</v>
      </c>
      <c r="G1408" s="47" t="s">
        <v>73</v>
      </c>
      <c r="H1408" s="47" t="s">
        <v>74</v>
      </c>
      <c r="I1408" s="47">
        <f>(C1408-VLOOKUP(G1408,Riders!$A$2:$C$2000,2,FALSE))/365</f>
        <v>31.235616438356164</v>
      </c>
      <c r="J1408" s="47">
        <v>9</v>
      </c>
      <c r="K1408" s="47">
        <v>1</v>
      </c>
      <c r="L1408" s="47">
        <v>11.632</v>
      </c>
      <c r="M1408" s="59">
        <f>IF(OR(L1408="",L1408="REL"),"",3.6*200/L1408)</f>
        <v>61.898211829436043</v>
      </c>
      <c r="N1408" s="47"/>
      <c r="O1408" s="47"/>
      <c r="P1408" s="59" t="str">
        <f>IF(OR(O1408="",O1408="REL"),"",3.6*200/O1408)</f>
        <v/>
      </c>
      <c r="Q1408" s="47"/>
      <c r="R1408" s="47"/>
      <c r="S1408" s="59" t="str">
        <f>IF(OR(R1408="",R1408="REL"),"",3.6*200/R1408)</f>
        <v/>
      </c>
    </row>
    <row r="1409" spans="1:19" x14ac:dyDescent="0.3">
      <c r="A1409" s="47" t="s">
        <v>93</v>
      </c>
      <c r="B1409" s="47">
        <v>2018</v>
      </c>
      <c r="C1409" s="49">
        <v>43400</v>
      </c>
      <c r="D1409" s="47" t="s">
        <v>72</v>
      </c>
      <c r="E1409" s="47" t="s">
        <v>200</v>
      </c>
      <c r="F1409" s="47">
        <v>3</v>
      </c>
      <c r="G1409" s="47" t="s">
        <v>146</v>
      </c>
      <c r="H1409" s="47" t="s">
        <v>56</v>
      </c>
      <c r="I1409" s="47">
        <f>(C1409-VLOOKUP(G1409,Riders!$A$2:$C$2000,2,FALSE))/365</f>
        <v>28.567123287671233</v>
      </c>
      <c r="J1409" s="47">
        <v>26</v>
      </c>
      <c r="K1409" s="47">
        <v>2</v>
      </c>
      <c r="L1409" s="47">
        <v>11.798999999999999</v>
      </c>
      <c r="M1409" s="59">
        <f>IF(OR(L1409="",L1409="REL"),"",3.6*200/L1409)</f>
        <v>61.022120518688027</v>
      </c>
      <c r="N1409" s="47"/>
      <c r="O1409" s="47"/>
      <c r="P1409" s="59" t="str">
        <f>IF(OR(O1409="",O1409="REL"),"",3.6*200/O1409)</f>
        <v/>
      </c>
      <c r="Q1409" s="47"/>
      <c r="R1409" s="47"/>
      <c r="S1409" s="59" t="str">
        <f>IF(OR(R1409="",R1409="REL"),"",3.6*200/R1409)</f>
        <v/>
      </c>
    </row>
    <row r="1410" spans="1:19" x14ac:dyDescent="0.3">
      <c r="A1410" s="47" t="s">
        <v>93</v>
      </c>
      <c r="B1410" s="47">
        <v>2018</v>
      </c>
      <c r="C1410" s="49">
        <v>43400</v>
      </c>
      <c r="D1410" s="47" t="s">
        <v>72</v>
      </c>
      <c r="E1410" s="47" t="s">
        <v>200</v>
      </c>
      <c r="F1410" s="47">
        <v>4</v>
      </c>
      <c r="G1410" s="47" t="s">
        <v>135</v>
      </c>
      <c r="H1410" s="47" t="s">
        <v>29</v>
      </c>
      <c r="I1410" s="47">
        <f>(C1410-VLOOKUP(G1410,Riders!$A$2:$C$2000,2,FALSE))/365</f>
        <v>28.967123287671232</v>
      </c>
      <c r="J1410" s="47">
        <v>7</v>
      </c>
      <c r="K1410" s="47">
        <v>1</v>
      </c>
      <c r="L1410" s="47">
        <v>11.09</v>
      </c>
      <c r="M1410" s="59">
        <f>IF(OR(L1410="",L1410="REL"),"",3.6*200/L1410)</f>
        <v>64.923354373309294</v>
      </c>
      <c r="N1410" s="47"/>
      <c r="O1410" s="47"/>
      <c r="P1410" s="59" t="str">
        <f>IF(OR(O1410="",O1410="REL"),"",3.6*200/O1410)</f>
        <v/>
      </c>
      <c r="Q1410" s="47"/>
      <c r="R1410" s="47"/>
      <c r="S1410" s="59" t="str">
        <f>IF(OR(R1410="",R1410="REL"),"",3.6*200/R1410)</f>
        <v/>
      </c>
    </row>
    <row r="1411" spans="1:19" x14ac:dyDescent="0.3">
      <c r="A1411" s="47" t="s">
        <v>93</v>
      </c>
      <c r="B1411" s="47">
        <v>2018</v>
      </c>
      <c r="C1411" s="49">
        <v>43400</v>
      </c>
      <c r="D1411" s="47" t="s">
        <v>72</v>
      </c>
      <c r="E1411" s="47" t="s">
        <v>200</v>
      </c>
      <c r="F1411" s="47">
        <v>4</v>
      </c>
      <c r="G1411" s="47" t="s">
        <v>694</v>
      </c>
      <c r="H1411" s="47" t="s">
        <v>29</v>
      </c>
      <c r="I1411" s="47">
        <f>(C1411-VLOOKUP(G1411,Riders!$A$2:$C$2000,2,FALSE))/365</f>
        <v>20.695890410958903</v>
      </c>
      <c r="J1411" s="47">
        <v>25</v>
      </c>
      <c r="K1411" s="47">
        <v>2</v>
      </c>
      <c r="L1411" s="47">
        <v>11.326000000000001</v>
      </c>
      <c r="M1411" s="59">
        <f>IF(OR(L1411="",L1411="REL"),"",3.6*200/L1411)</f>
        <v>63.570545647183472</v>
      </c>
      <c r="N1411" s="47"/>
      <c r="O1411" s="47"/>
      <c r="P1411" s="59" t="str">
        <f>IF(OR(O1411="",O1411="REL"),"",3.6*200/O1411)</f>
        <v/>
      </c>
      <c r="Q1411" s="47"/>
      <c r="R1411" s="47"/>
      <c r="S1411" s="59" t="str">
        <f>IF(OR(R1411="",R1411="REL"),"",3.6*200/R1411)</f>
        <v/>
      </c>
    </row>
    <row r="1412" spans="1:19" x14ac:dyDescent="0.3">
      <c r="A1412" s="47" t="s">
        <v>93</v>
      </c>
      <c r="B1412" s="47">
        <v>2018</v>
      </c>
      <c r="C1412" s="49">
        <v>43400</v>
      </c>
      <c r="D1412" s="47" t="s">
        <v>72</v>
      </c>
      <c r="E1412" s="47" t="s">
        <v>200</v>
      </c>
      <c r="F1412" s="47">
        <v>5</v>
      </c>
      <c r="G1412" s="47" t="s">
        <v>139</v>
      </c>
      <c r="H1412" s="47" t="s">
        <v>61</v>
      </c>
      <c r="I1412" s="47">
        <f>(C1412-VLOOKUP(G1412,Riders!$A$2:$C$2000,2,FALSE))/365</f>
        <v>26.38082191780822</v>
      </c>
      <c r="J1412" s="47">
        <v>16</v>
      </c>
      <c r="K1412" s="47">
        <v>1</v>
      </c>
      <c r="L1412" s="47">
        <v>11.404</v>
      </c>
      <c r="M1412" s="59">
        <f>IF(OR(L1412="",L1412="REL"),"",3.6*200/L1412)</f>
        <v>63.135741844966681</v>
      </c>
      <c r="N1412" s="47"/>
      <c r="O1412" s="47"/>
      <c r="P1412" s="59" t="str">
        <f>IF(OR(O1412="",O1412="REL"),"",3.6*200/O1412)</f>
        <v/>
      </c>
      <c r="Q1412" s="47"/>
      <c r="R1412" s="47"/>
      <c r="S1412" s="59" t="str">
        <f>IF(OR(R1412="",R1412="REL"),"",3.6*200/R1412)</f>
        <v/>
      </c>
    </row>
    <row r="1413" spans="1:19" x14ac:dyDescent="0.3">
      <c r="A1413" s="47" t="s">
        <v>93</v>
      </c>
      <c r="B1413" s="47">
        <v>2018</v>
      </c>
      <c r="C1413" s="49">
        <v>43400</v>
      </c>
      <c r="D1413" s="47" t="s">
        <v>72</v>
      </c>
      <c r="E1413" s="47" t="s">
        <v>200</v>
      </c>
      <c r="F1413" s="47">
        <v>5</v>
      </c>
      <c r="G1413" s="47" t="s">
        <v>26</v>
      </c>
      <c r="H1413" s="47" t="s">
        <v>27</v>
      </c>
      <c r="I1413" s="47">
        <f>(C1413-VLOOKUP(G1413,Riders!$A$2:$C$2000,2,FALSE))/365</f>
        <v>20.43013698630137</v>
      </c>
      <c r="J1413" s="47">
        <v>17</v>
      </c>
      <c r="K1413" s="47">
        <v>2</v>
      </c>
      <c r="L1413" s="47">
        <v>11.467000000000001</v>
      </c>
      <c r="M1413" s="59">
        <f>IF(OR(L1413="",L1413="REL"),"",3.6*200/L1413)</f>
        <v>62.788872416499515</v>
      </c>
      <c r="N1413" s="47"/>
      <c r="O1413" s="47"/>
      <c r="P1413" s="59" t="str">
        <f>IF(OR(O1413="",O1413="REL"),"",3.6*200/O1413)</f>
        <v/>
      </c>
      <c r="Q1413" s="47"/>
      <c r="R1413" s="47"/>
      <c r="S1413" s="59" t="str">
        <f>IF(OR(R1413="",R1413="REL"),"",3.6*200/R1413)</f>
        <v/>
      </c>
    </row>
    <row r="1414" spans="1:19" x14ac:dyDescent="0.3">
      <c r="A1414" s="47" t="s">
        <v>93</v>
      </c>
      <c r="B1414" s="47">
        <v>2018</v>
      </c>
      <c r="C1414" s="49">
        <v>43400</v>
      </c>
      <c r="D1414" s="47" t="s">
        <v>72</v>
      </c>
      <c r="E1414" s="47" t="s">
        <v>200</v>
      </c>
      <c r="F1414" s="47">
        <v>6</v>
      </c>
      <c r="G1414" s="47" t="s">
        <v>22</v>
      </c>
      <c r="H1414" s="47" t="s">
        <v>15</v>
      </c>
      <c r="I1414" s="47">
        <f>(C1414-VLOOKUP(G1414,Riders!$A$2:$C$2000,2,FALSE))/365</f>
        <v>20.797260273972604</v>
      </c>
      <c r="J1414" s="47">
        <v>8</v>
      </c>
      <c r="K1414" s="47">
        <v>1</v>
      </c>
      <c r="L1414" s="47">
        <v>11.487</v>
      </c>
      <c r="M1414" s="59">
        <f>IF(OR(L1414="",L1414="REL"),"",3.6*200/L1414)</f>
        <v>62.679550796552626</v>
      </c>
      <c r="N1414" s="47"/>
      <c r="O1414" s="47"/>
      <c r="P1414" s="59" t="str">
        <f>IF(OR(O1414="",O1414="REL"),"",3.6*200/O1414)</f>
        <v/>
      </c>
      <c r="Q1414" s="47"/>
      <c r="R1414" s="47"/>
      <c r="S1414" s="59" t="str">
        <f>IF(OR(R1414="",R1414="REL"),"",3.6*200/R1414)</f>
        <v/>
      </c>
    </row>
    <row r="1415" spans="1:19" x14ac:dyDescent="0.3">
      <c r="A1415" s="47" t="s">
        <v>93</v>
      </c>
      <c r="B1415" s="47">
        <v>2018</v>
      </c>
      <c r="C1415" s="49">
        <v>43400</v>
      </c>
      <c r="D1415" s="47" t="s">
        <v>72</v>
      </c>
      <c r="E1415" s="47" t="s">
        <v>200</v>
      </c>
      <c r="F1415" s="47">
        <v>6</v>
      </c>
      <c r="G1415" s="47" t="s">
        <v>138</v>
      </c>
      <c r="H1415" s="47" t="s">
        <v>44</v>
      </c>
      <c r="I1415" s="47">
        <f>(C1415-VLOOKUP(G1415,Riders!$A$2:$C$2000,2,FALSE))/365</f>
        <v>23.115068493150684</v>
      </c>
      <c r="J1415" s="47">
        <v>24</v>
      </c>
      <c r="K1415" s="47">
        <v>2</v>
      </c>
      <c r="L1415" s="47">
        <v>11.689</v>
      </c>
      <c r="M1415" s="59">
        <f>IF(OR(L1415="",L1415="REL"),"",3.6*200/L1415)</f>
        <v>61.596372658054584</v>
      </c>
      <c r="N1415" s="47"/>
      <c r="O1415" s="47"/>
      <c r="P1415" s="59" t="str">
        <f>IF(OR(O1415="",O1415="REL"),"",3.6*200/O1415)</f>
        <v/>
      </c>
      <c r="Q1415" s="47"/>
      <c r="R1415" s="47"/>
      <c r="S1415" s="59" t="str">
        <f>IF(OR(R1415="",R1415="REL"),"",3.6*200/R1415)</f>
        <v/>
      </c>
    </row>
    <row r="1416" spans="1:19" x14ac:dyDescent="0.3">
      <c r="A1416" s="47" t="s">
        <v>93</v>
      </c>
      <c r="B1416" s="47">
        <v>2018</v>
      </c>
      <c r="C1416" s="49">
        <v>43400</v>
      </c>
      <c r="D1416" s="47" t="s">
        <v>72</v>
      </c>
      <c r="E1416" s="47" t="s">
        <v>200</v>
      </c>
      <c r="F1416" s="47">
        <v>7</v>
      </c>
      <c r="G1416" s="47" t="s">
        <v>30</v>
      </c>
      <c r="H1416" s="47" t="s">
        <v>31</v>
      </c>
      <c r="I1416" s="47">
        <f>(C1416-VLOOKUP(G1416,Riders!$A$2:$C$2000,2,FALSE))/365</f>
        <v>22.528767123287672</v>
      </c>
      <c r="J1416" s="47">
        <v>10</v>
      </c>
      <c r="K1416" s="47">
        <v>1</v>
      </c>
      <c r="L1416" s="47">
        <v>11.978999999999999</v>
      </c>
      <c r="M1416" s="59">
        <f>IF(OR(L1416="",L1416="REL"),"",3.6*200/L1416)</f>
        <v>60.105184072126228</v>
      </c>
      <c r="N1416" s="47"/>
      <c r="O1416" s="47"/>
      <c r="P1416" s="59" t="str">
        <f>IF(OR(O1416="",O1416="REL"),"",3.6*200/O1416)</f>
        <v/>
      </c>
      <c r="Q1416" s="47"/>
      <c r="R1416" s="47"/>
      <c r="S1416" s="59" t="str">
        <f>IF(OR(R1416="",R1416="REL"),"",3.6*200/R1416)</f>
        <v/>
      </c>
    </row>
    <row r="1417" spans="1:19" x14ac:dyDescent="0.3">
      <c r="A1417" s="47" t="s">
        <v>93</v>
      </c>
      <c r="B1417" s="47">
        <v>2018</v>
      </c>
      <c r="C1417" s="49">
        <v>43400</v>
      </c>
      <c r="D1417" s="47" t="s">
        <v>72</v>
      </c>
      <c r="E1417" s="47" t="s">
        <v>200</v>
      </c>
      <c r="F1417" s="47">
        <v>7</v>
      </c>
      <c r="G1417" s="47" t="s">
        <v>147</v>
      </c>
      <c r="H1417" s="47" t="s">
        <v>31</v>
      </c>
      <c r="I1417" s="47">
        <f>(C1417-VLOOKUP(G1417,Riders!$A$2:$C$2000,2,FALSE))/365</f>
        <v>30.301369863013697</v>
      </c>
      <c r="J1417" s="47">
        <v>23</v>
      </c>
      <c r="K1417" s="47">
        <v>2</v>
      </c>
      <c r="L1417" s="47">
        <v>12.04</v>
      </c>
      <c r="M1417" s="59">
        <f>IF(OR(L1417="",L1417="REL"),"",3.6*200/L1417)</f>
        <v>59.800664451827245</v>
      </c>
      <c r="N1417" s="47"/>
      <c r="O1417" s="47"/>
      <c r="P1417" s="59" t="str">
        <f>IF(OR(O1417="",O1417="REL"),"",3.6*200/O1417)</f>
        <v/>
      </c>
      <c r="Q1417" s="47"/>
      <c r="R1417" s="47"/>
      <c r="S1417" s="59" t="str">
        <f>IF(OR(R1417="",R1417="REL"),"",3.6*200/R1417)</f>
        <v/>
      </c>
    </row>
    <row r="1418" spans="1:19" x14ac:dyDescent="0.3">
      <c r="A1418" s="47" t="s">
        <v>93</v>
      </c>
      <c r="B1418" s="47">
        <v>2018</v>
      </c>
      <c r="C1418" s="49">
        <v>43400</v>
      </c>
      <c r="D1418" s="47" t="s">
        <v>72</v>
      </c>
      <c r="E1418" s="47" t="s">
        <v>200</v>
      </c>
      <c r="F1418" s="47">
        <v>8</v>
      </c>
      <c r="G1418" s="47" t="s">
        <v>18</v>
      </c>
      <c r="H1418" s="47" t="s">
        <v>19</v>
      </c>
      <c r="I1418" s="47">
        <f>(C1418-VLOOKUP(G1418,Riders!$A$2:$C$2000,2,FALSE))/365</f>
        <v>20.427397260273974</v>
      </c>
      <c r="J1418" s="47">
        <v>11</v>
      </c>
      <c r="K1418" s="47">
        <v>1</v>
      </c>
      <c r="L1418" s="47">
        <v>11.311</v>
      </c>
      <c r="M1418" s="59">
        <f>IF(OR(L1418="",L1418="REL"),"",3.6*200/L1418)</f>
        <v>63.654849261780569</v>
      </c>
      <c r="N1418" s="47"/>
      <c r="O1418" s="47"/>
      <c r="P1418" s="59" t="str">
        <f>IF(OR(O1418="",O1418="REL"),"",3.6*200/O1418)</f>
        <v/>
      </c>
      <c r="Q1418" s="47"/>
      <c r="R1418" s="47"/>
      <c r="S1418" s="59" t="str">
        <f>IF(OR(R1418="",R1418="REL"),"",3.6*200/R1418)</f>
        <v/>
      </c>
    </row>
    <row r="1419" spans="1:19" x14ac:dyDescent="0.3">
      <c r="A1419" s="47" t="s">
        <v>93</v>
      </c>
      <c r="B1419" s="47">
        <v>2018</v>
      </c>
      <c r="C1419" s="49">
        <v>43400</v>
      </c>
      <c r="D1419" s="47" t="s">
        <v>72</v>
      </c>
      <c r="E1419" s="47" t="s">
        <v>200</v>
      </c>
      <c r="F1419" s="47">
        <v>8</v>
      </c>
      <c r="G1419" s="47" t="s">
        <v>20</v>
      </c>
      <c r="H1419" s="47" t="s">
        <v>21</v>
      </c>
      <c r="I1419" s="47">
        <f>(C1419-VLOOKUP(G1419,Riders!$A$2:$C$2000,2,FALSE))/365</f>
        <v>23.224657534246575</v>
      </c>
      <c r="J1419" s="47">
        <v>22</v>
      </c>
      <c r="K1419" s="47">
        <v>2</v>
      </c>
      <c r="L1419" s="47">
        <v>11.509</v>
      </c>
      <c r="M1419" s="59">
        <f>IF(OR(L1419="",L1419="REL"),"",3.6*200/L1419)</f>
        <v>62.559735858893042</v>
      </c>
      <c r="N1419" s="47"/>
      <c r="O1419" s="47"/>
      <c r="P1419" s="59" t="str">
        <f>IF(OR(O1419="",O1419="REL"),"",3.6*200/O1419)</f>
        <v/>
      </c>
      <c r="Q1419" s="47"/>
      <c r="R1419" s="47"/>
      <c r="S1419" s="59" t="str">
        <f>IF(OR(R1419="",R1419="REL"),"",3.6*200/R1419)</f>
        <v/>
      </c>
    </row>
    <row r="1420" spans="1:19" x14ac:dyDescent="0.3">
      <c r="A1420" s="47" t="s">
        <v>93</v>
      </c>
      <c r="B1420" s="47">
        <v>2018</v>
      </c>
      <c r="C1420" s="49">
        <v>43400</v>
      </c>
      <c r="D1420" s="47" t="s">
        <v>72</v>
      </c>
      <c r="E1420" s="47" t="s">
        <v>200</v>
      </c>
      <c r="F1420" s="47">
        <v>9</v>
      </c>
      <c r="G1420" s="47" t="s">
        <v>133</v>
      </c>
      <c r="H1420" s="47" t="s">
        <v>25</v>
      </c>
      <c r="I1420" s="47">
        <f>(C1420-VLOOKUP(G1420,Riders!$A$2:$C$2000,2,FALSE))/365</f>
        <v>25.756164383561643</v>
      </c>
      <c r="J1420" s="47">
        <v>12</v>
      </c>
      <c r="K1420" s="47">
        <v>1</v>
      </c>
      <c r="L1420" s="47">
        <v>11.487</v>
      </c>
      <c r="M1420" s="59">
        <f>IF(OR(L1420="",L1420="REL"),"",3.6*200/L1420)</f>
        <v>62.679550796552626</v>
      </c>
      <c r="N1420" s="47"/>
      <c r="O1420" s="47"/>
      <c r="P1420" s="59" t="str">
        <f>IF(OR(O1420="",O1420="REL"),"",3.6*200/O1420)</f>
        <v/>
      </c>
      <c r="Q1420" s="47"/>
      <c r="R1420" s="47"/>
      <c r="S1420" s="59" t="str">
        <f>IF(OR(R1420="",R1420="REL"),"",3.6*200/R1420)</f>
        <v/>
      </c>
    </row>
    <row r="1421" spans="1:19" x14ac:dyDescent="0.3">
      <c r="A1421" s="47" t="s">
        <v>93</v>
      </c>
      <c r="B1421" s="47">
        <v>2018</v>
      </c>
      <c r="C1421" s="49">
        <v>43400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47">
        <f>(C1421-VLOOKUP(G1421,Riders!$A$2:$C$2000,2,FALSE))/365</f>
        <v>24.789041095890411</v>
      </c>
      <c r="J1421" s="47">
        <v>21</v>
      </c>
      <c r="K1421" s="47">
        <v>2</v>
      </c>
      <c r="L1421" s="47">
        <v>11.870000000000001</v>
      </c>
      <c r="M1421" s="59">
        <f>IF(OR(L1421="",L1421="REL"),"",3.6*200/L1421)</f>
        <v>60.657118786857616</v>
      </c>
      <c r="N1421" s="47"/>
      <c r="O1421" s="47"/>
      <c r="P1421" s="59" t="str">
        <f>IF(OR(O1421="",O1421="REL"),"",3.6*200/O1421)</f>
        <v/>
      </c>
      <c r="Q1421" s="47"/>
      <c r="R1421" s="47"/>
      <c r="S1421" s="59" t="str">
        <f>IF(OR(R1421="",R1421="REL"),"",3.6*200/R1421)</f>
        <v/>
      </c>
    </row>
    <row r="1422" spans="1:19" x14ac:dyDescent="0.3">
      <c r="A1422" s="47" t="s">
        <v>93</v>
      </c>
      <c r="B1422" s="47">
        <v>2018</v>
      </c>
      <c r="C1422" s="49">
        <v>43400</v>
      </c>
      <c r="D1422" s="47" t="s">
        <v>72</v>
      </c>
      <c r="E1422" s="47" t="s">
        <v>200</v>
      </c>
      <c r="F1422" s="47">
        <v>10</v>
      </c>
      <c r="G1422" s="47" t="s">
        <v>129</v>
      </c>
      <c r="H1422" s="47" t="s">
        <v>175</v>
      </c>
      <c r="I1422" s="47">
        <f>(C1422-VLOOKUP(G1422,Riders!$A$2:$C$2000,2,FALSE))/365</f>
        <v>28.287671232876711</v>
      </c>
      <c r="J1422" s="47">
        <v>15</v>
      </c>
      <c r="K1422" s="47">
        <v>1</v>
      </c>
      <c r="L1422" s="47">
        <v>11.374000000000001</v>
      </c>
      <c r="M1422" s="59">
        <f>IF(OR(L1422="",L1422="REL"),"",3.6*200/L1422)</f>
        <v>63.302268331281866</v>
      </c>
      <c r="N1422" s="47"/>
      <c r="O1422" s="47"/>
      <c r="P1422" s="59" t="str">
        <f>IF(OR(O1422="",O1422="REL"),"",3.6*200/O1422)</f>
        <v/>
      </c>
      <c r="Q1422" s="47"/>
      <c r="R1422" s="47"/>
      <c r="S1422" s="59" t="str">
        <f>IF(OR(R1422="",R1422="REL"),"",3.6*200/R1422)</f>
        <v/>
      </c>
    </row>
    <row r="1423" spans="1:19" x14ac:dyDescent="0.3">
      <c r="A1423" s="47" t="s">
        <v>93</v>
      </c>
      <c r="B1423" s="47">
        <v>2018</v>
      </c>
      <c r="C1423" s="49">
        <v>43400</v>
      </c>
      <c r="D1423" s="47" t="s">
        <v>72</v>
      </c>
      <c r="E1423" s="47" t="s">
        <v>200</v>
      </c>
      <c r="F1423" s="47">
        <v>10</v>
      </c>
      <c r="G1423" s="47" t="s">
        <v>121</v>
      </c>
      <c r="H1423" s="47" t="s">
        <v>120</v>
      </c>
      <c r="I1423" s="47">
        <f>(C1423-VLOOKUP(G1423,Riders!$A$2:$C$2000,2,FALSE))/365</f>
        <v>22.646575342465752</v>
      </c>
      <c r="J1423" s="47">
        <v>18</v>
      </c>
      <c r="K1423" s="47">
        <v>2</v>
      </c>
      <c r="L1423" s="47">
        <v>11.403</v>
      </c>
      <c r="M1423" s="59">
        <f>IF(OR(L1423="",L1423="REL"),"",3.6*200/L1423)</f>
        <v>63.141278610891867</v>
      </c>
      <c r="N1423" s="47"/>
      <c r="O1423" s="47"/>
      <c r="P1423" s="59" t="str">
        <f>IF(OR(O1423="",O1423="REL"),"",3.6*200/O1423)</f>
        <v/>
      </c>
      <c r="Q1423" s="47"/>
      <c r="R1423" s="47"/>
      <c r="S1423" s="59" t="str">
        <f>IF(OR(R1423="",R1423="REL"),"",3.6*200/R1423)</f>
        <v/>
      </c>
    </row>
    <row r="1424" spans="1:19" x14ac:dyDescent="0.3">
      <c r="A1424" s="47" t="s">
        <v>93</v>
      </c>
      <c r="B1424" s="47">
        <v>2018</v>
      </c>
      <c r="C1424" s="49">
        <v>43400</v>
      </c>
      <c r="D1424" s="47" t="s">
        <v>72</v>
      </c>
      <c r="E1424" s="47" t="s">
        <v>200</v>
      </c>
      <c r="F1424" s="47">
        <v>11</v>
      </c>
      <c r="G1424" s="47" t="s">
        <v>100</v>
      </c>
      <c r="H1424" s="47" t="s">
        <v>47</v>
      </c>
      <c r="I1424" s="47">
        <f>(C1424-VLOOKUP(G1424,Riders!$A$2:$C$2000,2,FALSE))/365</f>
        <v>24.704109589041096</v>
      </c>
      <c r="J1424" s="47">
        <v>13</v>
      </c>
      <c r="K1424" s="47">
        <v>1</v>
      </c>
      <c r="L1424" s="47">
        <v>11.244999999999999</v>
      </c>
      <c r="M1424" s="59">
        <f>IF(OR(L1424="",L1424="REL"),"",3.6*200/L1424)</f>
        <v>64.02845709204091</v>
      </c>
      <c r="N1424" s="47"/>
      <c r="O1424" s="47"/>
      <c r="P1424" s="59" t="str">
        <f>IF(OR(O1424="",O1424="REL"),"",3.6*200/O1424)</f>
        <v/>
      </c>
      <c r="Q1424" s="47"/>
      <c r="R1424" s="47"/>
      <c r="S1424" s="59" t="str">
        <f>IF(OR(R1424="",R1424="REL"),"",3.6*200/R1424)</f>
        <v/>
      </c>
    </row>
    <row r="1425" spans="1:19" x14ac:dyDescent="0.3">
      <c r="A1425" s="47" t="s">
        <v>93</v>
      </c>
      <c r="B1425" s="47">
        <v>2018</v>
      </c>
      <c r="C1425" s="49">
        <v>43400</v>
      </c>
      <c r="D1425" s="47" t="s">
        <v>72</v>
      </c>
      <c r="E1425" s="47" t="s">
        <v>200</v>
      </c>
      <c r="F1425" s="47">
        <v>11</v>
      </c>
      <c r="G1425" s="47" t="s">
        <v>77</v>
      </c>
      <c r="H1425" s="47" t="s">
        <v>19</v>
      </c>
      <c r="I1425" s="47">
        <f>(C1425-VLOOKUP(G1425,Riders!$A$2:$C$2000,2,FALSE))/365</f>
        <v>27.463013698630139</v>
      </c>
      <c r="J1425" s="47">
        <v>20</v>
      </c>
      <c r="K1425" s="47">
        <v>2</v>
      </c>
      <c r="L1425" s="47">
        <v>11.270999999999999</v>
      </c>
      <c r="M1425" s="59">
        <f>IF(OR(L1425="",L1425="REL"),"",3.6*200/L1425)</f>
        <v>63.880755922278418</v>
      </c>
      <c r="N1425" s="47"/>
      <c r="O1425" s="47"/>
      <c r="P1425" s="59" t="str">
        <f>IF(OR(O1425="",O1425="REL"),"",3.6*200/O1425)</f>
        <v/>
      </c>
      <c r="Q1425" s="47"/>
      <c r="R1425" s="47"/>
      <c r="S1425" s="59" t="str">
        <f>IF(OR(R1425="",R1425="REL"),"",3.6*200/R1425)</f>
        <v/>
      </c>
    </row>
    <row r="1426" spans="1:19" x14ac:dyDescent="0.3">
      <c r="A1426" s="47" t="s">
        <v>93</v>
      </c>
      <c r="B1426" s="47">
        <v>2018</v>
      </c>
      <c r="C1426" s="49">
        <v>43400</v>
      </c>
      <c r="D1426" s="47" t="s">
        <v>72</v>
      </c>
      <c r="E1426" s="47" t="s">
        <v>200</v>
      </c>
      <c r="F1426" s="47">
        <v>12</v>
      </c>
      <c r="G1426" s="47" t="s">
        <v>655</v>
      </c>
      <c r="H1426" s="47" t="s">
        <v>120</v>
      </c>
      <c r="I1426" s="47">
        <f>(C1426-VLOOKUP(G1426,Riders!$A$2:$C$2000,2,FALSE))/365</f>
        <v>35.895890410958906</v>
      </c>
      <c r="J1426" s="47">
        <v>14</v>
      </c>
      <c r="K1426" s="47">
        <v>1</v>
      </c>
      <c r="L1426" s="47">
        <v>11.398999999999999</v>
      </c>
      <c r="M1426" s="59">
        <f>IF(OR(L1426="",L1426="REL"),"",3.6*200/L1426)</f>
        <v>63.163435389069221</v>
      </c>
      <c r="N1426" s="47"/>
      <c r="O1426" s="47"/>
      <c r="P1426" s="59" t="str">
        <f>IF(OR(O1426="",O1426="REL"),"",3.6*200/O1426)</f>
        <v/>
      </c>
      <c r="Q1426" s="47"/>
      <c r="R1426" s="47"/>
      <c r="S1426" s="59" t="str">
        <f>IF(OR(R1426="",R1426="REL"),"",3.6*200/R1426)</f>
        <v/>
      </c>
    </row>
    <row r="1427" spans="1:19" x14ac:dyDescent="0.3">
      <c r="A1427" s="47" t="s">
        <v>93</v>
      </c>
      <c r="B1427" s="47">
        <v>2018</v>
      </c>
      <c r="C1427" s="49">
        <v>43400</v>
      </c>
      <c r="D1427" s="47" t="s">
        <v>72</v>
      </c>
      <c r="E1427" s="47" t="s">
        <v>200</v>
      </c>
      <c r="F1427" s="47">
        <v>12</v>
      </c>
      <c r="G1427" s="47" t="s">
        <v>82</v>
      </c>
      <c r="H1427" s="47" t="s">
        <v>67</v>
      </c>
      <c r="I1427" s="47">
        <f>(C1427-VLOOKUP(G1427,Riders!$A$2:$C$2000,2,FALSE))/365</f>
        <v>26.158904109589042</v>
      </c>
      <c r="J1427" s="47">
        <v>19</v>
      </c>
      <c r="K1427" s="47">
        <v>2</v>
      </c>
      <c r="L1427" s="47">
        <v>11.494</v>
      </c>
      <c r="M1427" s="59">
        <f>IF(OR(L1427="",L1427="REL"),"",3.6*200/L1427)</f>
        <v>62.641378110318428</v>
      </c>
      <c r="N1427" s="47"/>
      <c r="O1427" s="47"/>
      <c r="P1427" s="59" t="str">
        <f>IF(OR(O1427="",O1427="REL"),"",3.6*200/O1427)</f>
        <v/>
      </c>
      <c r="Q1427" s="47"/>
      <c r="R1427" s="47"/>
      <c r="S1427" s="59" t="str">
        <f>IF(OR(R1427="",R1427="REL"),"",3.6*200/R1427)</f>
        <v/>
      </c>
    </row>
    <row r="1428" spans="1:19" x14ac:dyDescent="0.3">
      <c r="A1428" s="47" t="s">
        <v>93</v>
      </c>
      <c r="B1428" s="47">
        <v>2018</v>
      </c>
      <c r="C1428" s="49">
        <v>43400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27.931506849315067</v>
      </c>
      <c r="J1428" s="47">
        <v>3</v>
      </c>
      <c r="K1428" s="47">
        <v>1</v>
      </c>
      <c r="L1428" s="47">
        <v>11.31</v>
      </c>
      <c r="M1428" s="59">
        <f>IF(OR(L1428="",L1428="REL"),"",3.6*200/L1428)</f>
        <v>63.660477453580896</v>
      </c>
      <c r="N1428" s="47"/>
      <c r="O1428" s="47"/>
      <c r="P1428" s="59" t="str">
        <f>IF(OR(O1428="",O1428="REL"),"",3.6*200/O1428)</f>
        <v/>
      </c>
      <c r="Q1428" s="47"/>
      <c r="R1428" s="47"/>
      <c r="S1428" s="59" t="str">
        <f>IF(OR(R1428="",R1428="REL"),"",3.6*200/R1428)</f>
        <v/>
      </c>
    </row>
    <row r="1429" spans="1:19" x14ac:dyDescent="0.3">
      <c r="A1429" s="47" t="s">
        <v>93</v>
      </c>
      <c r="B1429" s="47">
        <v>2018</v>
      </c>
      <c r="C1429" s="49">
        <v>43400</v>
      </c>
      <c r="D1429" s="47" t="s">
        <v>72</v>
      </c>
      <c r="E1429" s="47" t="s">
        <v>201</v>
      </c>
      <c r="F1429" s="47">
        <v>1</v>
      </c>
      <c r="G1429" s="47" t="s">
        <v>655</v>
      </c>
      <c r="H1429" s="47" t="s">
        <v>120</v>
      </c>
      <c r="I1429" s="47">
        <f>(C1429-VLOOKUP(G1429,Riders!$A$2:$C$2000,2,FALSE))/365</f>
        <v>35.895890410958906</v>
      </c>
      <c r="J1429" s="47">
        <v>14</v>
      </c>
      <c r="K1429" s="47">
        <v>2</v>
      </c>
      <c r="L1429" s="47">
        <v>11.542</v>
      </c>
      <c r="M1429" s="59">
        <f>IF(OR(L1429="",L1429="REL"),"",3.6*200/L1429)</f>
        <v>62.380869866574251</v>
      </c>
      <c r="N1429" s="47"/>
      <c r="O1429" s="47"/>
      <c r="P1429" s="59" t="str">
        <f>IF(OR(O1429="",O1429="REL"),"",3.6*200/O1429)</f>
        <v/>
      </c>
      <c r="Q1429" s="47"/>
      <c r="R1429" s="47"/>
      <c r="S1429" s="59" t="str">
        <f>IF(OR(R1429="",R1429="REL"),"",3.6*200/R1429)</f>
        <v/>
      </c>
    </row>
    <row r="1430" spans="1:19" x14ac:dyDescent="0.3">
      <c r="A1430" s="47" t="s">
        <v>93</v>
      </c>
      <c r="B1430" s="47">
        <v>2018</v>
      </c>
      <c r="C1430" s="49">
        <v>43400</v>
      </c>
      <c r="D1430" s="47" t="s">
        <v>72</v>
      </c>
      <c r="E1430" s="47" t="s">
        <v>201</v>
      </c>
      <c r="F1430" s="47">
        <v>2</v>
      </c>
      <c r="G1430" s="47" t="s">
        <v>111</v>
      </c>
      <c r="H1430" s="47" t="s">
        <v>160</v>
      </c>
      <c r="I1430" s="47">
        <f>(C1430-VLOOKUP(G1430,Riders!$A$2:$C$2000,2,FALSE))/365</f>
        <v>24.019178082191782</v>
      </c>
      <c r="J1430" s="47">
        <v>4</v>
      </c>
      <c r="K1430" s="47">
        <v>1</v>
      </c>
      <c r="L1430" s="47">
        <v>11.4</v>
      </c>
      <c r="M1430" s="59">
        <f>IF(OR(L1430="",L1430="REL"),"",3.6*200/L1430)</f>
        <v>63.157894736842103</v>
      </c>
      <c r="N1430" s="47"/>
      <c r="O1430" s="47"/>
      <c r="P1430" s="59" t="str">
        <f>IF(OR(O1430="",O1430="REL"),"",3.6*200/O1430)</f>
        <v/>
      </c>
      <c r="Q1430" s="47"/>
      <c r="R1430" s="47"/>
      <c r="S1430" s="59" t="str">
        <f>IF(OR(R1430="",R1430="REL"),"",3.6*200/R1430)</f>
        <v/>
      </c>
    </row>
    <row r="1431" spans="1:19" x14ac:dyDescent="0.3">
      <c r="A1431" s="47" t="s">
        <v>93</v>
      </c>
      <c r="B1431" s="47">
        <v>2018</v>
      </c>
      <c r="C1431" s="49">
        <v>43400</v>
      </c>
      <c r="D1431" s="47" t="s">
        <v>72</v>
      </c>
      <c r="E1431" s="47" t="s">
        <v>201</v>
      </c>
      <c r="F1431" s="47">
        <v>2</v>
      </c>
      <c r="G1431" s="47" t="s">
        <v>100</v>
      </c>
      <c r="H1431" s="47" t="s">
        <v>47</v>
      </c>
      <c r="I1431" s="47">
        <f>(C1431-VLOOKUP(G1431,Riders!$A$2:$C$2000,2,FALSE))/365</f>
        <v>24.704109589041096</v>
      </c>
      <c r="J1431" s="47">
        <v>13</v>
      </c>
      <c r="K1431" s="47">
        <v>2</v>
      </c>
      <c r="L1431" s="47">
        <v>11.44</v>
      </c>
      <c r="M1431" s="59">
        <f>IF(OR(L1431="",L1431="REL"),"",3.6*200/L1431)</f>
        <v>62.93706293706294</v>
      </c>
      <c r="N1431" s="47"/>
      <c r="O1431" s="47"/>
      <c r="P1431" s="59" t="str">
        <f>IF(OR(O1431="",O1431="REL"),"",3.6*200/O1431)</f>
        <v/>
      </c>
      <c r="Q1431" s="47"/>
      <c r="R1431" s="47"/>
      <c r="S1431" s="59" t="str">
        <f>IF(OR(R1431="",R1431="REL"),"",3.6*200/R1431)</f>
        <v/>
      </c>
    </row>
    <row r="1432" spans="1:19" x14ac:dyDescent="0.3">
      <c r="A1432" s="47" t="s">
        <v>93</v>
      </c>
      <c r="B1432" s="47">
        <v>2018</v>
      </c>
      <c r="C1432" s="49">
        <v>43400</v>
      </c>
      <c r="D1432" s="47" t="s">
        <v>72</v>
      </c>
      <c r="E1432" s="47" t="s">
        <v>201</v>
      </c>
      <c r="F1432" s="47">
        <v>3</v>
      </c>
      <c r="G1432" s="47" t="s">
        <v>23</v>
      </c>
      <c r="H1432" s="47" t="s">
        <v>15</v>
      </c>
      <c r="I1432" s="47">
        <f>(C1432-VLOOKUP(G1432,Riders!$A$2:$C$2000,2,FALSE))/365</f>
        <v>21.123287671232877</v>
      </c>
      <c r="J1432" s="47">
        <v>2</v>
      </c>
      <c r="K1432" s="47">
        <v>1</v>
      </c>
      <c r="L1432" s="47">
        <v>11.352</v>
      </c>
      <c r="M1432" s="59">
        <f>IF(OR(L1432="",L1432="REL"),"",3.6*200/L1432)</f>
        <v>63.424947145877375</v>
      </c>
      <c r="N1432" s="47"/>
      <c r="O1432" s="47"/>
      <c r="P1432" s="59" t="str">
        <f>IF(OR(O1432="",O1432="REL"),"",3.6*200/O1432)</f>
        <v/>
      </c>
      <c r="Q1432" s="47"/>
      <c r="R1432" s="47"/>
      <c r="S1432" s="59" t="str">
        <f>IF(OR(R1432="",R1432="REL"),"",3.6*200/R1432)</f>
        <v/>
      </c>
    </row>
    <row r="1433" spans="1:19" x14ac:dyDescent="0.3">
      <c r="A1433" s="47" t="s">
        <v>93</v>
      </c>
      <c r="B1433" s="47">
        <v>2018</v>
      </c>
      <c r="C1433" s="49">
        <v>43400</v>
      </c>
      <c r="D1433" s="47" t="s">
        <v>72</v>
      </c>
      <c r="E1433" s="47" t="s">
        <v>201</v>
      </c>
      <c r="F1433" s="47">
        <v>3</v>
      </c>
      <c r="G1433" s="47" t="s">
        <v>129</v>
      </c>
      <c r="H1433" s="47" t="s">
        <v>175</v>
      </c>
      <c r="I1433" s="47">
        <f>(C1433-VLOOKUP(G1433,Riders!$A$2:$C$2000,2,FALSE))/365</f>
        <v>28.287671232876711</v>
      </c>
      <c r="J1433" s="47">
        <v>15</v>
      </c>
      <c r="K1433" s="47">
        <v>2</v>
      </c>
      <c r="L1433" s="47">
        <v>11.488</v>
      </c>
      <c r="M1433" s="59">
        <f>IF(OR(L1433="",L1433="REL"),"",3.6*200/L1433)</f>
        <v>62.674094707520894</v>
      </c>
      <c r="N1433" s="47"/>
      <c r="O1433" s="47"/>
      <c r="P1433" s="59" t="str">
        <f>IF(OR(O1433="",O1433="REL"),"",3.6*200/O1433)</f>
        <v/>
      </c>
      <c r="Q1433" s="47"/>
      <c r="R1433" s="47"/>
      <c r="S1433" s="59" t="str">
        <f>IF(OR(R1433="",R1433="REL"),"",3.6*200/R1433)</f>
        <v/>
      </c>
    </row>
    <row r="1434" spans="1:19" x14ac:dyDescent="0.3">
      <c r="A1434" s="47" t="s">
        <v>93</v>
      </c>
      <c r="B1434" s="47">
        <v>2018</v>
      </c>
      <c r="C1434" s="49">
        <v>43400</v>
      </c>
      <c r="D1434" s="47" t="s">
        <v>72</v>
      </c>
      <c r="E1434" s="47" t="s">
        <v>201</v>
      </c>
      <c r="F1434" s="47">
        <v>4</v>
      </c>
      <c r="G1434" s="47" t="s">
        <v>16</v>
      </c>
      <c r="H1434" s="47" t="s">
        <v>17</v>
      </c>
      <c r="I1434" s="47">
        <f>(C1434-VLOOKUP(G1434,Riders!$A$2:$C$2000,2,FALSE))/365</f>
        <v>19.515068493150686</v>
      </c>
      <c r="J1434" s="47">
        <v>5</v>
      </c>
      <c r="K1434" s="47">
        <v>1</v>
      </c>
      <c r="L1434" s="47">
        <v>11.464</v>
      </c>
      <c r="M1434" s="59">
        <f>IF(OR(L1434="",L1434="REL"),"",3.6*200/L1434)</f>
        <v>62.805303558967196</v>
      </c>
      <c r="N1434" s="47"/>
      <c r="O1434" s="47"/>
      <c r="P1434" s="59" t="str">
        <f>IF(OR(O1434="",O1434="REL"),"",3.6*200/O1434)</f>
        <v/>
      </c>
      <c r="Q1434" s="47"/>
      <c r="R1434" s="47"/>
      <c r="S1434" s="59" t="str">
        <f>IF(OR(R1434="",R1434="REL"),"",3.6*200/R1434)</f>
        <v/>
      </c>
    </row>
    <row r="1435" spans="1:19" x14ac:dyDescent="0.3">
      <c r="A1435" s="47" t="s">
        <v>93</v>
      </c>
      <c r="B1435" s="47">
        <v>2018</v>
      </c>
      <c r="C1435" s="49">
        <v>43400</v>
      </c>
      <c r="D1435" s="47" t="s">
        <v>72</v>
      </c>
      <c r="E1435" s="47" t="s">
        <v>201</v>
      </c>
      <c r="F1435" s="47">
        <v>4</v>
      </c>
      <c r="G1435" s="47" t="s">
        <v>133</v>
      </c>
      <c r="H1435" s="47" t="s">
        <v>25</v>
      </c>
      <c r="I1435" s="47">
        <f>(C1435-VLOOKUP(G1435,Riders!$A$2:$C$2000,2,FALSE))/365</f>
        <v>25.756164383561643</v>
      </c>
      <c r="J1435" s="47">
        <v>12</v>
      </c>
      <c r="K1435" s="47">
        <v>2</v>
      </c>
      <c r="L1435" s="47">
        <v>11.469000000000001</v>
      </c>
      <c r="M1435" s="59">
        <f>IF(OR(L1435="",L1435="REL"),"",3.6*200/L1435)</f>
        <v>62.777923097044201</v>
      </c>
      <c r="N1435" s="47"/>
      <c r="O1435" s="47"/>
      <c r="P1435" s="59" t="str">
        <f>IF(OR(O1435="",O1435="REL"),"",3.6*200/O1435)</f>
        <v/>
      </c>
      <c r="Q1435" s="47"/>
      <c r="R1435" s="47"/>
      <c r="S1435" s="59" t="str">
        <f>IF(OR(R1435="",R1435="REL"),"",3.6*200/R1435)</f>
        <v/>
      </c>
    </row>
    <row r="1436" spans="1:19" x14ac:dyDescent="0.3">
      <c r="A1436" s="47" t="s">
        <v>93</v>
      </c>
      <c r="B1436" s="47">
        <v>2018</v>
      </c>
      <c r="C1436" s="49">
        <v>43400</v>
      </c>
      <c r="D1436" s="47" t="s">
        <v>72</v>
      </c>
      <c r="E1436" s="47" t="s">
        <v>201</v>
      </c>
      <c r="F1436" s="47">
        <v>5</v>
      </c>
      <c r="G1436" s="47" t="s">
        <v>79</v>
      </c>
      <c r="H1436" s="47" t="s">
        <v>65</v>
      </c>
      <c r="I1436" s="47">
        <f>(C1436-VLOOKUP(G1436,Riders!$A$2:$C$2000,2,FALSE))/365</f>
        <v>31.482191780821918</v>
      </c>
      <c r="J1436" s="47">
        <v>1</v>
      </c>
      <c r="K1436" s="47">
        <v>1</v>
      </c>
      <c r="L1436" s="47">
        <v>11.308</v>
      </c>
      <c r="M1436" s="59">
        <f>IF(OR(L1436="",L1436="REL"),"",3.6*200/L1436)</f>
        <v>63.671736823487798</v>
      </c>
      <c r="N1436" s="47"/>
      <c r="O1436" s="47"/>
      <c r="P1436" s="59" t="str">
        <f>IF(OR(O1436="",O1436="REL"),"",3.6*200/O1436)</f>
        <v/>
      </c>
      <c r="Q1436" s="47"/>
      <c r="R1436" s="47"/>
      <c r="S1436" s="59" t="str">
        <f>IF(OR(R1436="",R1436="REL"),"",3.6*200/R1436)</f>
        <v/>
      </c>
    </row>
    <row r="1437" spans="1:19" x14ac:dyDescent="0.3">
      <c r="A1437" s="47" t="s">
        <v>93</v>
      </c>
      <c r="B1437" s="47">
        <v>2018</v>
      </c>
      <c r="C1437" s="49">
        <v>43400</v>
      </c>
      <c r="D1437" s="47" t="s">
        <v>72</v>
      </c>
      <c r="E1437" s="47" t="s">
        <v>201</v>
      </c>
      <c r="F1437" s="47">
        <v>5</v>
      </c>
      <c r="G1437" s="47" t="s">
        <v>18</v>
      </c>
      <c r="H1437" s="47" t="s">
        <v>19</v>
      </c>
      <c r="I1437" s="47">
        <f>(C1437-VLOOKUP(G1437,Riders!$A$2:$C$2000,2,FALSE))/365</f>
        <v>20.427397260273974</v>
      </c>
      <c r="J1437" s="47">
        <v>11</v>
      </c>
      <c r="K1437" s="47">
        <v>2</v>
      </c>
      <c r="L1437" s="47">
        <v>11.406000000000001</v>
      </c>
      <c r="M1437" s="59">
        <f>IF(OR(L1437="",L1437="REL"),"",3.6*200/L1437)</f>
        <v>63.124671225670696</v>
      </c>
      <c r="N1437" s="47"/>
      <c r="O1437" s="47"/>
      <c r="P1437" s="59" t="str">
        <f>IF(OR(O1437="",O1437="REL"),"",3.6*200/O1437)</f>
        <v/>
      </c>
      <c r="Q1437" s="47"/>
      <c r="R1437" s="47"/>
      <c r="S1437" s="59" t="str">
        <f>IF(OR(R1437="",R1437="REL"),"",3.6*200/R1437)</f>
        <v/>
      </c>
    </row>
    <row r="1438" spans="1:19" x14ac:dyDescent="0.3">
      <c r="A1438" s="47" t="s">
        <v>93</v>
      </c>
      <c r="B1438" s="47">
        <v>2018</v>
      </c>
      <c r="C1438" s="49">
        <v>43400</v>
      </c>
      <c r="D1438" s="47" t="s">
        <v>72</v>
      </c>
      <c r="E1438" s="47" t="s">
        <v>201</v>
      </c>
      <c r="F1438" s="47">
        <v>6</v>
      </c>
      <c r="G1438" s="47" t="s">
        <v>136</v>
      </c>
      <c r="H1438" s="47" t="s">
        <v>36</v>
      </c>
      <c r="I1438" s="47">
        <f>(C1438-VLOOKUP(G1438,Riders!$A$2:$C$2000,2,FALSE))/365</f>
        <v>30.789041095890411</v>
      </c>
      <c r="J1438" s="47">
        <v>6</v>
      </c>
      <c r="K1438" s="47">
        <v>1</v>
      </c>
      <c r="L1438" s="47">
        <v>11.455</v>
      </c>
      <c r="M1438" s="59">
        <f>IF(OR(L1438="",L1438="REL"),"",3.6*200/L1438)</f>
        <v>62.854648625054558</v>
      </c>
      <c r="N1438" s="47"/>
      <c r="O1438" s="47"/>
      <c r="P1438" s="59" t="str">
        <f>IF(OR(O1438="",O1438="REL"),"",3.6*200/O1438)</f>
        <v/>
      </c>
      <c r="Q1438" s="47"/>
      <c r="R1438" s="47"/>
      <c r="S1438" s="59" t="str">
        <f>IF(OR(R1438="",R1438="REL"),"",3.6*200/R1438)</f>
        <v/>
      </c>
    </row>
    <row r="1439" spans="1:19" x14ac:dyDescent="0.3">
      <c r="A1439" s="47" t="s">
        <v>93</v>
      </c>
      <c r="B1439" s="47">
        <v>2018</v>
      </c>
      <c r="C1439" s="49">
        <v>43400</v>
      </c>
      <c r="D1439" s="47" t="s">
        <v>72</v>
      </c>
      <c r="E1439" s="47" t="s">
        <v>201</v>
      </c>
      <c r="F1439" s="47">
        <v>6</v>
      </c>
      <c r="G1439" s="47" t="s">
        <v>30</v>
      </c>
      <c r="H1439" s="47" t="s">
        <v>31</v>
      </c>
      <c r="I1439" s="47">
        <f>(C1439-VLOOKUP(G1439,Riders!$A$2:$C$2000,2,FALSE))/365</f>
        <v>22.528767123287672</v>
      </c>
      <c r="J1439" s="47">
        <v>10</v>
      </c>
      <c r="K1439" s="47">
        <v>2</v>
      </c>
      <c r="L1439" s="47">
        <v>11.496</v>
      </c>
      <c r="M1439" s="59">
        <f>IF(OR(L1439="",L1439="REL"),"",3.6*200/L1439)</f>
        <v>62.630480167014611</v>
      </c>
      <c r="N1439" s="47"/>
      <c r="O1439" s="47"/>
      <c r="P1439" s="59" t="str">
        <f>IF(OR(O1439="",O1439="REL"),"",3.6*200/O1439)</f>
        <v/>
      </c>
      <c r="Q1439" s="47"/>
      <c r="R1439" s="47"/>
      <c r="S1439" s="59" t="str">
        <f>IF(OR(R1439="",R1439="REL"),"",3.6*200/R1439)</f>
        <v/>
      </c>
    </row>
    <row r="1440" spans="1:19" x14ac:dyDescent="0.3">
      <c r="A1440" s="47" t="s">
        <v>93</v>
      </c>
      <c r="B1440" s="47">
        <v>2018</v>
      </c>
      <c r="C1440" s="49">
        <v>43400</v>
      </c>
      <c r="D1440" s="47" t="s">
        <v>72</v>
      </c>
      <c r="E1440" s="47" t="s">
        <v>201</v>
      </c>
      <c r="F1440" s="47">
        <v>7</v>
      </c>
      <c r="G1440" s="47" t="s">
        <v>22</v>
      </c>
      <c r="H1440" s="47" t="s">
        <v>15</v>
      </c>
      <c r="I1440" s="47">
        <f>(C1440-VLOOKUP(G1440,Riders!$A$2:$C$2000,2,FALSE))/365</f>
        <v>20.797260273972604</v>
      </c>
      <c r="J1440" s="47">
        <v>8</v>
      </c>
      <c r="K1440" s="47">
        <v>1</v>
      </c>
      <c r="L1440" s="47">
        <v>11.417</v>
      </c>
      <c r="M1440" s="59">
        <f>IF(OR(L1440="",L1440="REL"),"",3.6*200/L1440)</f>
        <v>63.063852150302182</v>
      </c>
      <c r="N1440" s="47"/>
      <c r="O1440" s="47"/>
      <c r="P1440" s="59" t="str">
        <f>IF(OR(O1440="",O1440="REL"),"",3.6*200/O1440)</f>
        <v/>
      </c>
      <c r="Q1440" s="47"/>
      <c r="R1440" s="47"/>
      <c r="S1440" s="59" t="str">
        <f>IF(OR(R1440="",R1440="REL"),"",3.6*200/R1440)</f>
        <v/>
      </c>
    </row>
    <row r="1441" spans="1:19" x14ac:dyDescent="0.3">
      <c r="A1441" s="47" t="s">
        <v>93</v>
      </c>
      <c r="B1441" s="47">
        <v>2018</v>
      </c>
      <c r="C1441" s="49">
        <v>43400</v>
      </c>
      <c r="D1441" s="47" t="s">
        <v>72</v>
      </c>
      <c r="E1441" s="47" t="s">
        <v>201</v>
      </c>
      <c r="F1441" s="47">
        <v>7</v>
      </c>
      <c r="G1441" s="47" t="s">
        <v>73</v>
      </c>
      <c r="H1441" s="47" t="s">
        <v>74</v>
      </c>
      <c r="I1441" s="47">
        <f>(C1441-VLOOKUP(G1441,Riders!$A$2:$C$2000,2,FALSE))/365</f>
        <v>31.235616438356164</v>
      </c>
      <c r="J1441" s="47">
        <v>9</v>
      </c>
      <c r="K1441" s="47">
        <v>2</v>
      </c>
      <c r="L1441" s="47">
        <v>11.461</v>
      </c>
      <c r="M1441" s="59">
        <f>IF(OR(L1441="",L1441="REL"),"",3.6*200/L1441)</f>
        <v>62.821743303376664</v>
      </c>
      <c r="N1441" s="47"/>
      <c r="O1441" s="47"/>
      <c r="P1441" s="59" t="str">
        <f>IF(OR(O1441="",O1441="REL"),"",3.6*200/O1441)</f>
        <v/>
      </c>
      <c r="Q1441" s="47"/>
      <c r="R1441" s="47"/>
      <c r="S1441" s="59" t="str">
        <f>IF(OR(R1441="",R1441="REL"),"",3.6*200/R1441)</f>
        <v/>
      </c>
    </row>
    <row r="1442" spans="1:19" x14ac:dyDescent="0.3">
      <c r="A1442" s="47" t="s">
        <v>93</v>
      </c>
      <c r="B1442" s="47">
        <v>2018</v>
      </c>
      <c r="C1442" s="49">
        <v>43400</v>
      </c>
      <c r="D1442" s="47" t="s">
        <v>72</v>
      </c>
      <c r="E1442" s="47" t="s">
        <v>201</v>
      </c>
      <c r="F1442" s="47">
        <v>8</v>
      </c>
      <c r="G1442" s="47" t="s">
        <v>135</v>
      </c>
      <c r="H1442" s="47" t="s">
        <v>29</v>
      </c>
      <c r="I1442" s="47">
        <f>(C1442-VLOOKUP(G1442,Riders!$A$2:$C$2000,2,FALSE))/365</f>
        <v>28.967123287671232</v>
      </c>
      <c r="J1442" s="47">
        <v>7</v>
      </c>
      <c r="K1442" s="47">
        <v>1</v>
      </c>
      <c r="L1442" s="47">
        <v>11.257999999999999</v>
      </c>
      <c r="M1442" s="59">
        <f>IF(OR(L1442="",L1442="REL"),"",3.6*200/L1442)</f>
        <v>63.954521229348025</v>
      </c>
      <c r="N1442" s="47"/>
      <c r="O1442" s="47"/>
      <c r="P1442" s="59" t="str">
        <f>IF(OR(O1442="",O1442="REL"),"",3.6*200/O1442)</f>
        <v/>
      </c>
      <c r="Q1442" s="47"/>
      <c r="R1442" s="47"/>
      <c r="S1442" s="59" t="str">
        <f>IF(OR(R1442="",R1442="REL"),"",3.6*200/R1442)</f>
        <v/>
      </c>
    </row>
    <row r="1443" spans="1:19" x14ac:dyDescent="0.3">
      <c r="A1443" s="47" t="s">
        <v>93</v>
      </c>
      <c r="B1443" s="47">
        <v>2018</v>
      </c>
      <c r="C1443" s="49">
        <v>43400</v>
      </c>
      <c r="D1443" s="47" t="s">
        <v>72</v>
      </c>
      <c r="E1443" s="47" t="s">
        <v>201</v>
      </c>
      <c r="F1443" s="47">
        <v>8</v>
      </c>
      <c r="G1443" s="47" t="s">
        <v>139</v>
      </c>
      <c r="H1443" s="47" t="s">
        <v>61</v>
      </c>
      <c r="I1443" s="47">
        <f>(C1443-VLOOKUP(G1443,Riders!$A$2:$C$2000,2,FALSE))/365</f>
        <v>26.38082191780822</v>
      </c>
      <c r="J1443" s="47">
        <v>16</v>
      </c>
      <c r="K1443" s="47">
        <v>2</v>
      </c>
      <c r="L1443" s="47">
        <v>11.338999999999999</v>
      </c>
      <c r="M1443" s="59">
        <f>IF(OR(L1443="",L1443="REL"),"",3.6*200/L1443)</f>
        <v>63.497662933239269</v>
      </c>
      <c r="N1443" s="47"/>
      <c r="O1443" s="47"/>
      <c r="P1443" s="59" t="str">
        <f>IF(OR(O1443="",O1443="REL"),"",3.6*200/O1443)</f>
        <v/>
      </c>
      <c r="Q1443" s="47"/>
      <c r="R1443" s="47"/>
      <c r="S1443" s="59" t="str">
        <f>IF(OR(R1443="",R1443="REL"),"",3.6*200/R1443)</f>
        <v/>
      </c>
    </row>
    <row r="1444" spans="1:19" x14ac:dyDescent="0.3">
      <c r="A1444" s="47" t="s">
        <v>93</v>
      </c>
      <c r="B1444" s="47">
        <v>2018</v>
      </c>
      <c r="C1444" s="49">
        <v>43400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27.931506849315067</v>
      </c>
      <c r="J1444" s="47">
        <v>3</v>
      </c>
      <c r="K1444" s="47">
        <v>1</v>
      </c>
      <c r="L1444" s="47">
        <v>11.243</v>
      </c>
      <c r="M1444" s="59">
        <f>IF(OR(L1444="",L1444="REL"),"",3.6*200/L1444)</f>
        <v>64.039847015921012</v>
      </c>
      <c r="N1444" s="47">
        <v>1</v>
      </c>
      <c r="O1444" s="47">
        <v>11.465</v>
      </c>
      <c r="P1444" s="59">
        <f>IF(OR(O1444="",O1444="REL"),"",3.6*200/O1444)</f>
        <v>62.799825556040126</v>
      </c>
      <c r="Q1444" s="47"/>
      <c r="R1444" s="47"/>
      <c r="S1444" s="59" t="str">
        <f>IF(OR(R1444="",R1444="REL"),"",3.6*200/R1444)</f>
        <v/>
      </c>
    </row>
    <row r="1445" spans="1:19" x14ac:dyDescent="0.3">
      <c r="A1445" s="47" t="s">
        <v>93</v>
      </c>
      <c r="B1445" s="47">
        <v>2018</v>
      </c>
      <c r="C1445" s="49">
        <v>43400</v>
      </c>
      <c r="D1445" s="47" t="s">
        <v>72</v>
      </c>
      <c r="E1445" s="47" t="s">
        <v>202</v>
      </c>
      <c r="F1445" s="47">
        <v>1</v>
      </c>
      <c r="G1445" s="47" t="s">
        <v>135</v>
      </c>
      <c r="H1445" s="47" t="s">
        <v>29</v>
      </c>
      <c r="I1445" s="47">
        <f>(C1445-VLOOKUP(G1445,Riders!$A$2:$C$2000,2,FALSE))/365</f>
        <v>28.967123287671232</v>
      </c>
      <c r="J1445" s="47">
        <v>7</v>
      </c>
      <c r="K1445" s="47">
        <v>2</v>
      </c>
      <c r="L1445" s="47">
        <v>11.339</v>
      </c>
      <c r="M1445" s="59">
        <f>IF(OR(L1445="",L1445="REL"),"",3.6*200/L1445)</f>
        <v>63.497662933239262</v>
      </c>
      <c r="N1445" s="47">
        <v>2</v>
      </c>
      <c r="O1445" s="47">
        <v>11.827</v>
      </c>
      <c r="P1445" s="59">
        <f>IF(OR(O1445="",O1445="REL"),"",3.6*200/O1445)</f>
        <v>60.877652828274286</v>
      </c>
      <c r="Q1445" s="47"/>
      <c r="R1445" s="47"/>
      <c r="S1445" s="59" t="str">
        <f>IF(OR(R1445="",R1445="REL"),"",3.6*200/R1445)</f>
        <v/>
      </c>
    </row>
    <row r="1446" spans="1:19" x14ac:dyDescent="0.3">
      <c r="A1446" s="47" t="s">
        <v>93</v>
      </c>
      <c r="B1446" s="47">
        <v>2018</v>
      </c>
      <c r="C1446" s="49">
        <v>43400</v>
      </c>
      <c r="D1446" s="47" t="s">
        <v>72</v>
      </c>
      <c r="E1446" s="47" t="s">
        <v>202</v>
      </c>
      <c r="F1446" s="47">
        <v>2</v>
      </c>
      <c r="G1446" s="47" t="s">
        <v>111</v>
      </c>
      <c r="H1446" s="47" t="s">
        <v>160</v>
      </c>
      <c r="I1446" s="47">
        <f>(C1446-VLOOKUP(G1446,Riders!$A$2:$C$2000,2,FALSE))/365</f>
        <v>24.019178082191782</v>
      </c>
      <c r="J1446" s="47">
        <v>4</v>
      </c>
      <c r="K1446" s="47">
        <v>1</v>
      </c>
      <c r="L1446" s="47">
        <v>11.377000000000001</v>
      </c>
      <c r="M1446" s="59">
        <f>IF(OR(L1446="",L1446="REL"),"",3.6*200/L1446)</f>
        <v>63.285576162432974</v>
      </c>
      <c r="N1446" s="47">
        <v>1</v>
      </c>
      <c r="O1446" s="47">
        <v>11.462</v>
      </c>
      <c r="P1446" s="59">
        <f>IF(OR(O1446="",O1446="REL"),"",3.6*200/O1446)</f>
        <v>62.816262432385273</v>
      </c>
      <c r="Q1446" s="47"/>
      <c r="R1446" s="47"/>
      <c r="S1446" s="59" t="str">
        <f>IF(OR(R1446="",R1446="REL"),"",3.6*200/R1446)</f>
        <v/>
      </c>
    </row>
    <row r="1447" spans="1:19" x14ac:dyDescent="0.3">
      <c r="A1447" s="47" t="s">
        <v>93</v>
      </c>
      <c r="B1447" s="47">
        <v>2018</v>
      </c>
      <c r="C1447" s="49">
        <v>43400</v>
      </c>
      <c r="D1447" s="47" t="s">
        <v>72</v>
      </c>
      <c r="E1447" s="47" t="s">
        <v>202</v>
      </c>
      <c r="F1447" s="47">
        <v>2</v>
      </c>
      <c r="G1447" s="47" t="s">
        <v>22</v>
      </c>
      <c r="H1447" s="47" t="s">
        <v>15</v>
      </c>
      <c r="I1447" s="47">
        <f>(C1447-VLOOKUP(G1447,Riders!$A$2:$C$2000,2,FALSE))/365</f>
        <v>20.797260273972604</v>
      </c>
      <c r="J1447" s="47">
        <v>8</v>
      </c>
      <c r="K1447" s="47">
        <v>2</v>
      </c>
      <c r="L1447" s="47">
        <v>11.512</v>
      </c>
      <c r="M1447" s="59">
        <f>IF(OR(L1447="",L1447="REL"),"",3.6*200/L1447)</f>
        <v>62.543432939541347</v>
      </c>
      <c r="N1447" s="47">
        <v>2</v>
      </c>
      <c r="O1447" s="47">
        <v>12.074</v>
      </c>
      <c r="P1447" s="59">
        <f>IF(OR(O1447="",O1447="REL"),"",3.6*200/O1447)</f>
        <v>59.632267682623819</v>
      </c>
      <c r="Q1447" s="47"/>
      <c r="R1447" s="47"/>
      <c r="S1447" s="59" t="str">
        <f>IF(OR(R1447="",R1447="REL"),"",3.6*200/R1447)</f>
        <v/>
      </c>
    </row>
    <row r="1448" spans="1:19" x14ac:dyDescent="0.3">
      <c r="A1448" s="47" t="s">
        <v>93</v>
      </c>
      <c r="B1448" s="47">
        <v>2018</v>
      </c>
      <c r="C1448" s="49">
        <v>43400</v>
      </c>
      <c r="D1448" s="47" t="s">
        <v>72</v>
      </c>
      <c r="E1448" s="47" t="s">
        <v>202</v>
      </c>
      <c r="F1448" s="47">
        <v>3</v>
      </c>
      <c r="G1448" s="47" t="s">
        <v>23</v>
      </c>
      <c r="H1448" s="47" t="s">
        <v>15</v>
      </c>
      <c r="I1448" s="47">
        <f>(C1448-VLOOKUP(G1448,Riders!$A$2:$C$2000,2,FALSE))/365</f>
        <v>21.123287671232877</v>
      </c>
      <c r="J1448" s="47">
        <v>2</v>
      </c>
      <c r="K1448" s="47">
        <v>1</v>
      </c>
      <c r="L1448" s="47">
        <v>11.201000000000001</v>
      </c>
      <c r="M1448" s="59">
        <f>IF(OR(L1448="",L1448="REL"),"",3.6*200/L1448)</f>
        <v>64.279975002231936</v>
      </c>
      <c r="N1448" s="47">
        <v>1</v>
      </c>
      <c r="O1448" s="47">
        <v>11.538</v>
      </c>
      <c r="P1448" s="59">
        <f>IF(OR(O1448="",O1448="REL"),"",3.6*200/O1448)</f>
        <v>62.402496099843994</v>
      </c>
      <c r="Q1448" s="47"/>
      <c r="R1448" s="47"/>
      <c r="S1448" s="59" t="str">
        <f>IF(OR(R1448="",R1448="REL"),"",3.6*200/R1448)</f>
        <v/>
      </c>
    </row>
    <row r="1449" spans="1:19" x14ac:dyDescent="0.3">
      <c r="A1449" s="47" t="s">
        <v>93</v>
      </c>
      <c r="B1449" s="47">
        <v>2018</v>
      </c>
      <c r="C1449" s="49">
        <v>43400</v>
      </c>
      <c r="D1449" s="47" t="s">
        <v>72</v>
      </c>
      <c r="E1449" s="47" t="s">
        <v>202</v>
      </c>
      <c r="F1449" s="47">
        <v>3</v>
      </c>
      <c r="G1449" s="47" t="s">
        <v>136</v>
      </c>
      <c r="H1449" s="47" t="s">
        <v>36</v>
      </c>
      <c r="I1449" s="47">
        <f>(C1449-VLOOKUP(G1449,Riders!$A$2:$C$2000,2,FALSE))/365</f>
        <v>30.789041095890411</v>
      </c>
      <c r="J1449" s="47">
        <v>6</v>
      </c>
      <c r="K1449" s="47">
        <v>2</v>
      </c>
      <c r="L1449" s="47">
        <v>11.209</v>
      </c>
      <c r="M1449" s="59">
        <f>IF(OR(L1449="",L1449="REL"),"",3.6*200/L1449)</f>
        <v>64.234097600142746</v>
      </c>
      <c r="N1449" s="47">
        <v>2</v>
      </c>
      <c r="O1449" s="47">
        <v>11.655000000000001</v>
      </c>
      <c r="P1449" s="59">
        <f>IF(OR(O1449="",O1449="REL"),"",3.6*200/O1449)</f>
        <v>61.776061776061773</v>
      </c>
      <c r="Q1449" s="47"/>
      <c r="R1449" s="47"/>
      <c r="S1449" s="59" t="str">
        <f>IF(OR(R1449="",R1449="REL"),"",3.6*200/R1449)</f>
        <v/>
      </c>
    </row>
    <row r="1450" spans="1:19" x14ac:dyDescent="0.3">
      <c r="A1450" s="47" t="s">
        <v>93</v>
      </c>
      <c r="B1450" s="47">
        <v>2018</v>
      </c>
      <c r="C1450" s="49">
        <v>43400</v>
      </c>
      <c r="D1450" s="47" t="s">
        <v>72</v>
      </c>
      <c r="E1450" s="47" t="s">
        <v>202</v>
      </c>
      <c r="F1450" s="47">
        <v>4</v>
      </c>
      <c r="G1450" s="47" t="s">
        <v>79</v>
      </c>
      <c r="H1450" s="47" t="s">
        <v>65</v>
      </c>
      <c r="I1450" s="47">
        <f>(C1450-VLOOKUP(G1450,Riders!$A$2:$C$2000,2,FALSE))/365</f>
        <v>31.482191780821918</v>
      </c>
      <c r="J1450" s="47">
        <v>1</v>
      </c>
      <c r="K1450" s="47">
        <v>1</v>
      </c>
      <c r="L1450" s="47">
        <v>11.272</v>
      </c>
      <c r="M1450" s="59">
        <f>IF(OR(L1450="",L1450="REL"),"",3.6*200/L1450)</f>
        <v>63.875088715400992</v>
      </c>
      <c r="N1450" s="47">
        <v>1</v>
      </c>
      <c r="O1450" s="47">
        <v>11.052</v>
      </c>
      <c r="P1450" s="59">
        <f>IF(OR(O1450="",O1450="REL"),"",3.6*200/O1450)</f>
        <v>65.146579804560261</v>
      </c>
      <c r="Q1450" s="47"/>
      <c r="R1450" s="47"/>
      <c r="S1450" s="59" t="str">
        <f>IF(OR(R1450="",R1450="REL"),"",3.6*200/R1450)</f>
        <v/>
      </c>
    </row>
    <row r="1451" spans="1:19" x14ac:dyDescent="0.3">
      <c r="A1451" s="47" t="s">
        <v>93</v>
      </c>
      <c r="B1451" s="47">
        <v>2018</v>
      </c>
      <c r="C1451" s="49">
        <v>43400</v>
      </c>
      <c r="D1451" s="47" t="s">
        <v>72</v>
      </c>
      <c r="E1451" s="47" t="s">
        <v>202</v>
      </c>
      <c r="F1451" s="47">
        <v>4</v>
      </c>
      <c r="G1451" s="47" t="s">
        <v>16</v>
      </c>
      <c r="H1451" s="47" t="s">
        <v>17</v>
      </c>
      <c r="I1451" s="47">
        <f>(C1451-VLOOKUP(G1451,Riders!$A$2:$C$2000,2,FALSE))/365</f>
        <v>19.515068493150686</v>
      </c>
      <c r="J1451" s="47">
        <v>5</v>
      </c>
      <c r="K1451" s="47">
        <v>2</v>
      </c>
      <c r="L1451" s="47">
        <v>11.425000000000001</v>
      </c>
      <c r="M1451" s="59">
        <f>IF(OR(L1451="",L1451="REL"),"",3.6*200/L1451)</f>
        <v>63.019693654266952</v>
      </c>
      <c r="N1451" s="47">
        <v>2</v>
      </c>
      <c r="O1451" s="47">
        <v>11.148</v>
      </c>
      <c r="P1451" s="59">
        <f>IF(OR(O1451="",O1451="REL"),"",3.6*200/O1451)</f>
        <v>64.585575888051665</v>
      </c>
      <c r="Q1451" s="47"/>
      <c r="R1451" s="47"/>
      <c r="S1451" s="59" t="str">
        <f>IF(OR(R1451="",R1451="REL"),"",3.6*200/R1451)</f>
        <v/>
      </c>
    </row>
    <row r="1452" spans="1:19" x14ac:dyDescent="0.3">
      <c r="A1452" s="47" t="s">
        <v>93</v>
      </c>
      <c r="B1452" s="47">
        <v>2018</v>
      </c>
      <c r="C1452" s="49">
        <v>43400</v>
      </c>
      <c r="D1452" s="47" t="s">
        <v>72</v>
      </c>
      <c r="E1452" s="47" t="s">
        <v>203</v>
      </c>
      <c r="F1452" s="47">
        <v>1</v>
      </c>
      <c r="G1452" s="47" t="s">
        <v>79</v>
      </c>
      <c r="H1452" s="47" t="s">
        <v>65</v>
      </c>
      <c r="I1452" s="47">
        <f>(C1452-VLOOKUP(G1452,Riders!$A$2:$C$2000,2,FALSE))/365</f>
        <v>31.482191780821918</v>
      </c>
      <c r="J1452" s="47">
        <v>1</v>
      </c>
      <c r="K1452" s="47">
        <v>1</v>
      </c>
      <c r="L1452" s="47">
        <v>11.285</v>
      </c>
      <c r="M1452" s="59">
        <f>IF(OR(L1452="",L1452="REL"),"",3.6*200/L1452)</f>
        <v>63.801506424457244</v>
      </c>
      <c r="N1452" s="47">
        <v>1</v>
      </c>
      <c r="O1452" s="47">
        <v>10.993</v>
      </c>
      <c r="P1452" s="59">
        <f>IF(OR(O1452="",O1452="REL"),"",3.6*200/O1452)</f>
        <v>65.496224870372046</v>
      </c>
      <c r="Q1452" s="47"/>
      <c r="R1452" s="47"/>
      <c r="S1452" s="59" t="str">
        <f>IF(OR(R1452="",R1452="REL"),"",3.6*200/R1452)</f>
        <v/>
      </c>
    </row>
    <row r="1453" spans="1:19" x14ac:dyDescent="0.3">
      <c r="A1453" s="47" t="s">
        <v>93</v>
      </c>
      <c r="B1453" s="47">
        <v>2018</v>
      </c>
      <c r="C1453" s="49">
        <v>43400</v>
      </c>
      <c r="D1453" s="47" t="s">
        <v>72</v>
      </c>
      <c r="E1453" s="47" t="s">
        <v>203</v>
      </c>
      <c r="F1453" s="47">
        <v>1</v>
      </c>
      <c r="G1453" s="47" t="s">
        <v>132</v>
      </c>
      <c r="H1453" s="47" t="s">
        <v>36</v>
      </c>
      <c r="I1453" s="47">
        <f>(C1453-VLOOKUP(G1453,Riders!$A$2:$C$2000,2,FALSE))/365</f>
        <v>27.931506849315067</v>
      </c>
      <c r="J1453" s="47">
        <v>3</v>
      </c>
      <c r="K1453" s="47">
        <v>2</v>
      </c>
      <c r="L1453" s="47">
        <v>11.372999999999999</v>
      </c>
      <c r="M1453" s="140">
        <f>IF(OR(L1453="",L1453="REL"),"",3.6*200/L1453)</f>
        <v>63.307834344500137</v>
      </c>
      <c r="N1453" s="47">
        <v>2</v>
      </c>
      <c r="O1453" s="47">
        <v>11.144</v>
      </c>
      <c r="P1453" s="140">
        <f>IF(OR(O1453="",O1453="REL"),"",3.6*200/O1453)</f>
        <v>64.608758076094759</v>
      </c>
      <c r="Q1453" s="47"/>
      <c r="R1453" s="47"/>
      <c r="S1453" s="140" t="str">
        <f>IF(OR(R1453="",R1453="REL"),"",3.6*200/R1453)</f>
        <v/>
      </c>
    </row>
    <row r="1454" spans="1:19" x14ac:dyDescent="0.3">
      <c r="A1454" s="47" t="s">
        <v>93</v>
      </c>
      <c r="B1454" s="47">
        <v>2018</v>
      </c>
      <c r="C1454" s="49">
        <v>43400</v>
      </c>
      <c r="D1454" s="47" t="s">
        <v>72</v>
      </c>
      <c r="E1454" s="47" t="s">
        <v>203</v>
      </c>
      <c r="F1454" s="47">
        <v>2</v>
      </c>
      <c r="G1454" s="47" t="s">
        <v>23</v>
      </c>
      <c r="H1454" s="47" t="s">
        <v>15</v>
      </c>
      <c r="I1454" s="47">
        <f>(C1454-VLOOKUP(G1454,Riders!$A$2:$C$2000,2,FALSE))/365</f>
        <v>21.123287671232877</v>
      </c>
      <c r="J1454" s="47">
        <v>2</v>
      </c>
      <c r="K1454" s="47">
        <v>1</v>
      </c>
      <c r="L1454" s="47">
        <v>11.345000000000001</v>
      </c>
      <c r="M1454" s="59">
        <f>IF(OR(L1454="",L1454="REL"),"",3.6*200/L1454)</f>
        <v>63.464081092992501</v>
      </c>
      <c r="N1454" s="47">
        <v>1</v>
      </c>
      <c r="O1454" s="47">
        <v>11.398</v>
      </c>
      <c r="P1454" s="59">
        <f>IF(OR(O1454="",O1454="REL"),"",3.6*200/O1454)</f>
        <v>63.168977013511146</v>
      </c>
      <c r="Q1454" s="47"/>
      <c r="R1454" s="47"/>
      <c r="S1454" s="59" t="str">
        <f>IF(OR(R1454="",R1454="REL"),"",3.6*200/R1454)</f>
        <v/>
      </c>
    </row>
    <row r="1455" spans="1:19" x14ac:dyDescent="0.3">
      <c r="A1455" s="47" t="s">
        <v>93</v>
      </c>
      <c r="B1455" s="47">
        <v>2018</v>
      </c>
      <c r="C1455" s="49">
        <v>43400</v>
      </c>
      <c r="D1455" s="47" t="s">
        <v>72</v>
      </c>
      <c r="E1455" s="47" t="s">
        <v>203</v>
      </c>
      <c r="F1455" s="47">
        <v>2</v>
      </c>
      <c r="G1455" s="47" t="s">
        <v>111</v>
      </c>
      <c r="H1455" s="47" t="s">
        <v>160</v>
      </c>
      <c r="I1455" s="47">
        <f>(C1455-VLOOKUP(G1455,Riders!$A$2:$C$2000,2,FALSE))/365</f>
        <v>24.019178082191782</v>
      </c>
      <c r="J1455" s="47">
        <v>4</v>
      </c>
      <c r="K1455" s="47">
        <v>2</v>
      </c>
      <c r="L1455" s="47">
        <v>11.356</v>
      </c>
      <c r="M1455" s="59">
        <f>IF(OR(L1455="",L1455="REL"),"",3.6*200/L1455)</f>
        <v>63.40260655160268</v>
      </c>
      <c r="N1455" s="47">
        <v>2</v>
      </c>
      <c r="O1455" s="47">
        <v>11.625999999999999</v>
      </c>
      <c r="P1455" s="59">
        <f>IF(OR(O1455="",O1455="REL"),"",3.6*200/O1455)</f>
        <v>61.930156545673491</v>
      </c>
      <c r="Q1455" s="47"/>
      <c r="R1455" s="47"/>
      <c r="S1455" s="59" t="str">
        <f>IF(OR(R1455="",R1455="REL"),"",3.6*200/R1455)</f>
        <v/>
      </c>
    </row>
    <row r="1456" spans="1:19" x14ac:dyDescent="0.3">
      <c r="A1456" s="47" t="s">
        <v>93</v>
      </c>
      <c r="B1456" s="47">
        <v>2018</v>
      </c>
      <c r="C1456" s="49">
        <v>43400</v>
      </c>
      <c r="D1456" s="47" t="s">
        <v>72</v>
      </c>
      <c r="E1456" s="47" t="s">
        <v>204</v>
      </c>
      <c r="F1456" s="47" t="s">
        <v>205</v>
      </c>
      <c r="G1456" s="47" t="s">
        <v>79</v>
      </c>
      <c r="H1456" s="47" t="s">
        <v>65</v>
      </c>
      <c r="I1456" s="47">
        <f>(C1456-VLOOKUP(G1456,Riders!$A$2:$C$2000,2,FALSE))/365</f>
        <v>31.482191780821918</v>
      </c>
      <c r="J1456" s="47">
        <v>1</v>
      </c>
      <c r="K1456" s="47">
        <v>1</v>
      </c>
      <c r="L1456" s="47">
        <v>11.361000000000001</v>
      </c>
      <c r="M1456" s="59">
        <f>IF(OR(L1456="",L1456="REL"),"",3.6*200/L1456)</f>
        <v>63.374702931080009</v>
      </c>
      <c r="N1456" s="47">
        <v>1</v>
      </c>
      <c r="O1456" s="47">
        <v>11.353</v>
      </c>
      <c r="P1456" s="59">
        <f>IF(OR(O1456="",O1456="REL"),"",3.6*200/O1456)</f>
        <v>63.419360521448077</v>
      </c>
      <c r="Q1456" s="47"/>
      <c r="R1456" s="47"/>
      <c r="S1456" s="59" t="str">
        <f>IF(OR(R1456="",R1456="REL"),"",3.6*200/R1456)</f>
        <v/>
      </c>
    </row>
    <row r="1457" spans="1:19" x14ac:dyDescent="0.3">
      <c r="A1457" s="47" t="s">
        <v>93</v>
      </c>
      <c r="B1457" s="47">
        <v>2018</v>
      </c>
      <c r="C1457" s="49">
        <v>43400</v>
      </c>
      <c r="D1457" s="47" t="s">
        <v>72</v>
      </c>
      <c r="E1457" s="47" t="s">
        <v>204</v>
      </c>
      <c r="F1457" s="47" t="s">
        <v>205</v>
      </c>
      <c r="G1457" s="47" t="s">
        <v>23</v>
      </c>
      <c r="H1457" s="47" t="s">
        <v>15</v>
      </c>
      <c r="I1457" s="47">
        <f>(C1457-VLOOKUP(G1457,Riders!$A$2:$C$2000,2,FALSE))/365</f>
        <v>21.123287671232877</v>
      </c>
      <c r="J1457" s="47">
        <v>2</v>
      </c>
      <c r="K1457" s="47">
        <v>2</v>
      </c>
      <c r="L1457" s="47">
        <v>11.452</v>
      </c>
      <c r="M1457" s="59">
        <f>IF(OR(L1457="",L1457="REL"),"",3.6*200/L1457)</f>
        <v>62.871114215857496</v>
      </c>
      <c r="N1457" s="47">
        <v>2</v>
      </c>
      <c r="O1457" s="47">
        <v>11.491</v>
      </c>
      <c r="P1457" s="59">
        <f>IF(OR(O1457="",O1457="REL"),"",3.6*200/O1457)</f>
        <v>62.657732138195108</v>
      </c>
      <c r="Q1457" s="47"/>
      <c r="R1457" s="47"/>
      <c r="S1457" s="59" t="str">
        <f>IF(OR(R1457="",R1457="REL"),"",3.6*200/R1457)</f>
        <v/>
      </c>
    </row>
    <row r="1458" spans="1:19" x14ac:dyDescent="0.3">
      <c r="A1458" s="47" t="s">
        <v>93</v>
      </c>
      <c r="B1458" s="47">
        <v>2018</v>
      </c>
      <c r="C1458" s="49">
        <v>43400</v>
      </c>
      <c r="D1458" s="47" t="s">
        <v>72</v>
      </c>
      <c r="E1458" s="47" t="s">
        <v>204</v>
      </c>
      <c r="F1458" s="47" t="s">
        <v>206</v>
      </c>
      <c r="G1458" s="47" t="s">
        <v>132</v>
      </c>
      <c r="H1458" s="47" t="s">
        <v>36</v>
      </c>
      <c r="I1458" s="47">
        <f>(C1458-VLOOKUP(G1458,Riders!$A$2:$C$2000,2,FALSE))/365</f>
        <v>27.931506849315067</v>
      </c>
      <c r="J1458" s="47">
        <v>3</v>
      </c>
      <c r="K1458" s="47">
        <v>1</v>
      </c>
      <c r="L1458" s="47"/>
      <c r="M1458" s="59" t="str">
        <f>IF(OR(L1458="",L1458="REL"),"",3.6*200/L1458)</f>
        <v/>
      </c>
      <c r="N1458" s="47">
        <v>1</v>
      </c>
      <c r="O1458" s="47">
        <v>11.321999999999999</v>
      </c>
      <c r="P1458" s="59">
        <f>IF(OR(O1458="",O1458="REL"),"",3.6*200/O1458)</f>
        <v>63.593004769475364</v>
      </c>
      <c r="Q1458" s="47"/>
      <c r="R1458" s="47"/>
      <c r="S1458" s="59" t="str">
        <f>IF(OR(R1458="",R1458="REL"),"",3.6*200/R1458)</f>
        <v/>
      </c>
    </row>
    <row r="1459" spans="1:19" x14ac:dyDescent="0.3">
      <c r="A1459" s="47" t="s">
        <v>93</v>
      </c>
      <c r="B1459" s="47">
        <v>2018</v>
      </c>
      <c r="C1459" s="49">
        <v>43400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47">
        <f>(C1459-VLOOKUP(G1459,Riders!$A$2:$C$2000,2,FALSE))/365</f>
        <v>24.019178082191782</v>
      </c>
      <c r="J1459" s="47">
        <v>4</v>
      </c>
      <c r="K1459" s="47">
        <v>2</v>
      </c>
      <c r="L1459" s="47"/>
      <c r="M1459" s="59" t="str">
        <f>IF(OR(L1459="",L1459="REL"),"",3.6*200/L1459)</f>
        <v/>
      </c>
      <c r="N1459" s="47">
        <v>2</v>
      </c>
      <c r="O1459" s="47">
        <v>11.331</v>
      </c>
      <c r="P1459" s="59">
        <f>IF(OR(O1459="",O1459="REL"),"",3.6*200/O1459)</f>
        <v>63.542494042891185</v>
      </c>
      <c r="Q1459" s="47"/>
      <c r="R1459" s="47"/>
      <c r="S1459" s="59" t="str">
        <f>IF(OR(R1459="",R1459="REL"),"",3.6*200/R1459)</f>
        <v/>
      </c>
    </row>
  </sheetData>
  <autoFilter ref="A1:S1365" xr:uid="{BA4CDADF-A33D-4A19-95ED-FA4CA66EAC16}">
    <sortState xmlns:xlrd2="http://schemas.microsoft.com/office/spreadsheetml/2017/richdata2" ref="A2:S1459">
      <sortCondition descending="1" ref="C1:C1365"/>
    </sortState>
  </autoFilter>
  <phoneticPr fontId="2" type="noConversion"/>
  <conditionalFormatting sqref="A2:L1459 N2:O1459 Q2:R1459">
    <cfRule type="expression" dxfId="564" priority="120">
      <formula>$E2="F"</formula>
    </cfRule>
    <cfRule type="expression" dxfId="563" priority="121">
      <formula>$E2="SF"</formula>
    </cfRule>
    <cfRule type="expression" dxfId="562" priority="122">
      <formula>$E2="QF"</formula>
    </cfRule>
    <cfRule type="expression" dxfId="561" priority="123">
      <formula>$E2="R16"</formula>
    </cfRule>
    <cfRule type="expression" dxfId="560" priority="124">
      <formula>$E2="R8"</formula>
    </cfRule>
  </conditionalFormatting>
  <conditionalFormatting sqref="M308 M63 M553 M798 M104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452 M1456:M1459">
    <cfRule type="colorScale" priority="29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2 M1456:M1459">
    <cfRule type="colorScale" priority="2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 P63 P308 S308 P553 S553 P798 S798 P1043 S104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49 S2:S1452 P1456:P1459 S1456:S1459 P52:P145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9 S2:S1452 P1456:P1459 S1456:S1459 P52:P145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1">
    <cfRule type="expression" dxfId="559" priority="1">
      <formula>$E50="F"</formula>
    </cfRule>
    <cfRule type="expression" dxfId="558" priority="2">
      <formula>$E50="SF"</formula>
    </cfRule>
    <cfRule type="expression" dxfId="557" priority="3">
      <formula>$E50="QF"</formula>
    </cfRule>
    <cfRule type="expression" dxfId="556" priority="4">
      <formula>$E50="R16"</formula>
    </cfRule>
    <cfRule type="expression" dxfId="555" priority="5">
      <formula>$E50="R8"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982"/>
  <sheetViews>
    <sheetView zoomScaleNormal="100" workbookViewId="0">
      <pane ySplit="1" topLeftCell="A1959" activePane="bottomLeft" state="frozen"/>
      <selection activeCell="K162" sqref="K162"/>
      <selection pane="bottomLeft" activeCell="F1971" sqref="F1971"/>
    </sheetView>
  </sheetViews>
  <sheetFormatPr defaultRowHeight="14.4" x14ac:dyDescent="0.3"/>
  <cols>
    <col min="1" max="2" width="7.6640625" bestFit="1" customWidth="1"/>
    <col min="3" max="3" width="13.6640625" style="9" bestFit="1" customWidth="1"/>
    <col min="4" max="7" width="7.6640625" bestFit="1" customWidth="1"/>
    <col min="8" max="8" width="27.44140625" bestFit="1" customWidth="1"/>
    <col min="9" max="12" width="7.6640625" bestFit="1" customWidth="1"/>
    <col min="13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</cols>
  <sheetData>
    <row r="1" spans="1:18" x14ac:dyDescent="0.3">
      <c r="A1" s="20" t="s">
        <v>0</v>
      </c>
      <c r="B1" s="20" t="s">
        <v>1</v>
      </c>
      <c r="C1" s="131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3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3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3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3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3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3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3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3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3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3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3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3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3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3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3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3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3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3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3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3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3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3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3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3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3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3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3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3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3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3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3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3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3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3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3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3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3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3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3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3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3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3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3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3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3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3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3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3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3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3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3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3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3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3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3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3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3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3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3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3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3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26.585999999999999</v>
      </c>
      <c r="Q1912">
        <v>29.186</v>
      </c>
      <c r="R1912">
        <v>1.3</v>
      </c>
    </row>
    <row r="1913" spans="1:18" x14ac:dyDescent="0.3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9</v>
      </c>
      <c r="P1913">
        <v>7.6719999999999997</v>
      </c>
      <c r="Q1913">
        <v>20.93</v>
      </c>
      <c r="R1913">
        <v>6.6289999999999996</v>
      </c>
    </row>
    <row r="1914" spans="1:18" x14ac:dyDescent="0.3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3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3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3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3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3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3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3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3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3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3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3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3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3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3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3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3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3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3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3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3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3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3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3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3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3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3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3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3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3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3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21.713999999999999</v>
      </c>
      <c r="Q1944">
        <v>26.242000000000001</v>
      </c>
      <c r="R1944">
        <v>2.2639999999999998</v>
      </c>
    </row>
    <row r="1945" spans="1:18" x14ac:dyDescent="0.3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26.585999999999999</v>
      </c>
      <c r="P1945">
        <v>26.274999999999999</v>
      </c>
      <c r="Q1945">
        <v>28.838999999999999</v>
      </c>
      <c r="R1945">
        <v>1.282</v>
      </c>
    </row>
    <row r="1946" spans="1:18" x14ac:dyDescent="0.3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3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3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3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3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3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21.713999999999999</v>
      </c>
      <c r="P1951">
        <v>21.561999999999902</v>
      </c>
      <c r="Q1951">
        <v>25.975999999999999</v>
      </c>
      <c r="R1951">
        <v>2.2069999999999999</v>
      </c>
    </row>
    <row r="1952" spans="1:18" x14ac:dyDescent="0.3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3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3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3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3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3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3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3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21.561999999999902</v>
      </c>
      <c r="P1959">
        <v>22.786000000000001</v>
      </c>
      <c r="Q1959">
        <v>26.878</v>
      </c>
      <c r="R1959">
        <v>2.0459999999999998</v>
      </c>
    </row>
    <row r="1960" spans="1:18" x14ac:dyDescent="0.3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3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3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3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3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3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3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3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3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3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3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1</v>
      </c>
      <c r="H1970" t="s">
        <v>42</v>
      </c>
      <c r="J1970">
        <v>25.175342465753399</v>
      </c>
      <c r="K1970">
        <v>2</v>
      </c>
      <c r="L1970">
        <v>1</v>
      </c>
      <c r="O1970">
        <v>26.437999999999999</v>
      </c>
      <c r="P1970">
        <v>27.041</v>
      </c>
      <c r="Q1970">
        <v>30.439</v>
      </c>
      <c r="R1970">
        <v>1.6990000000000001</v>
      </c>
    </row>
    <row r="1971" spans="1:18" x14ac:dyDescent="0.3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1</v>
      </c>
      <c r="H1971" t="s">
        <v>28</v>
      </c>
      <c r="J1971">
        <v>24.109589041095798</v>
      </c>
      <c r="K1971">
        <v>4</v>
      </c>
      <c r="L1971">
        <v>2</v>
      </c>
      <c r="M1971" t="s">
        <v>308</v>
      </c>
      <c r="O1971">
        <v>28.896000000000001</v>
      </c>
      <c r="P1971">
        <v>28.646999999999998</v>
      </c>
      <c r="Q1971">
        <v>31.216999999999999</v>
      </c>
      <c r="R1971">
        <v>1.2849999999999999</v>
      </c>
    </row>
    <row r="1972" spans="1:18" x14ac:dyDescent="0.3">
      <c r="A1972" t="s">
        <v>693</v>
      </c>
      <c r="B1972">
        <v>2024</v>
      </c>
      <c r="C1972" s="9">
        <v>45325</v>
      </c>
      <c r="D1972" t="s">
        <v>72</v>
      </c>
      <c r="E1972">
        <v>2</v>
      </c>
      <c r="F1972" t="s">
        <v>203</v>
      </c>
      <c r="G1972">
        <v>2</v>
      </c>
      <c r="H1972" t="s">
        <v>23</v>
      </c>
      <c r="I1972" t="s">
        <v>15</v>
      </c>
      <c r="J1972">
        <v>26.397260273972599</v>
      </c>
      <c r="K1972">
        <v>1</v>
      </c>
      <c r="L1972">
        <v>1</v>
      </c>
      <c r="M1972">
        <v>10.863</v>
      </c>
      <c r="N1972">
        <v>66.280033140016499</v>
      </c>
      <c r="O1972">
        <v>34.028999999999897</v>
      </c>
      <c r="P1972">
        <v>34.168999999999997</v>
      </c>
      <c r="Q1972">
        <v>36.103000000000002</v>
      </c>
      <c r="R1972">
        <v>0.96699999999999997</v>
      </c>
    </row>
    <row r="1973" spans="1:18" x14ac:dyDescent="0.3">
      <c r="A1973" t="s">
        <v>693</v>
      </c>
      <c r="B1973">
        <v>2024</v>
      </c>
      <c r="C1973" s="9">
        <v>45325</v>
      </c>
      <c r="D1973" t="s">
        <v>72</v>
      </c>
      <c r="E1973">
        <v>2</v>
      </c>
      <c r="F1973" t="s">
        <v>203</v>
      </c>
      <c r="G1973">
        <v>2</v>
      </c>
      <c r="H1973" t="s">
        <v>16</v>
      </c>
      <c r="I1973" t="s">
        <v>17</v>
      </c>
      <c r="J1973">
        <v>24.789041095890401</v>
      </c>
      <c r="K1973">
        <v>3</v>
      </c>
      <c r="L1973">
        <v>2</v>
      </c>
      <c r="M1973">
        <v>11.647</v>
      </c>
      <c r="N1973">
        <v>61.8184940327981</v>
      </c>
      <c r="O1973">
        <v>30.791</v>
      </c>
      <c r="P1973">
        <v>30.835999999999999</v>
      </c>
      <c r="Q1973">
        <v>32.764000000000003</v>
      </c>
      <c r="R1973">
        <v>0.96399999999999997</v>
      </c>
    </row>
    <row r="1974" spans="1:18" x14ac:dyDescent="0.3">
      <c r="A1974" t="s">
        <v>693</v>
      </c>
      <c r="B1974">
        <v>2024</v>
      </c>
      <c r="C1974" s="9">
        <v>45325</v>
      </c>
      <c r="D1974" t="s">
        <v>72</v>
      </c>
      <c r="E1974">
        <v>1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2</v>
      </c>
      <c r="M1974">
        <v>11.469999999999899</v>
      </c>
      <c r="N1974">
        <v>62.772449869223998</v>
      </c>
      <c r="O1974">
        <v>34.168999999999997</v>
      </c>
      <c r="P1974">
        <v>33.905999999999999</v>
      </c>
      <c r="Q1974">
        <v>35.83</v>
      </c>
      <c r="R1974">
        <v>0.96199999999999997</v>
      </c>
    </row>
    <row r="1975" spans="1:18" x14ac:dyDescent="0.3">
      <c r="A1975" t="s">
        <v>693</v>
      </c>
      <c r="B1975">
        <v>2024</v>
      </c>
      <c r="C1975" s="9">
        <v>45325</v>
      </c>
      <c r="D1975" t="s">
        <v>72</v>
      </c>
      <c r="E1975">
        <v>1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1</v>
      </c>
      <c r="M1975">
        <v>11.1</v>
      </c>
      <c r="N1975">
        <v>64.864864864864799</v>
      </c>
      <c r="O1975">
        <v>27.041</v>
      </c>
      <c r="P1975">
        <v>27.579000000000001</v>
      </c>
      <c r="Q1975">
        <v>30.824999999999999</v>
      </c>
      <c r="R1975">
        <v>1.623</v>
      </c>
    </row>
    <row r="1976" spans="1:18" x14ac:dyDescent="0.3">
      <c r="A1976" t="s">
        <v>693</v>
      </c>
      <c r="B1976">
        <v>2024</v>
      </c>
      <c r="C1976" s="9">
        <v>45325</v>
      </c>
      <c r="D1976" t="s">
        <v>72</v>
      </c>
      <c r="E1976">
        <v>1</v>
      </c>
      <c r="F1976" t="s">
        <v>204</v>
      </c>
      <c r="G1976">
        <v>2</v>
      </c>
      <c r="H1976" t="s">
        <v>16</v>
      </c>
      <c r="I1976" t="s">
        <v>17</v>
      </c>
      <c r="J1976">
        <v>24.789041095890401</v>
      </c>
      <c r="K1976">
        <v>3</v>
      </c>
      <c r="L1976">
        <v>1</v>
      </c>
      <c r="O1976">
        <v>30.835999999999999</v>
      </c>
      <c r="P1976">
        <v>30.878999999999898</v>
      </c>
      <c r="Q1976">
        <v>32.784999999999997</v>
      </c>
      <c r="R1976">
        <v>0.95299999999999996</v>
      </c>
    </row>
    <row r="1977" spans="1:18" x14ac:dyDescent="0.3">
      <c r="A1977" t="s">
        <v>693</v>
      </c>
      <c r="B1977">
        <v>2024</v>
      </c>
      <c r="C1977" s="9">
        <v>45325</v>
      </c>
      <c r="D1977" t="s">
        <v>72</v>
      </c>
      <c r="E1977">
        <v>1</v>
      </c>
      <c r="F1977" t="s">
        <v>204</v>
      </c>
      <c r="G1977">
        <v>2</v>
      </c>
      <c r="H1977" t="s">
        <v>28</v>
      </c>
      <c r="I1977" t="s">
        <v>29</v>
      </c>
      <c r="J1977">
        <v>24.109589041095798</v>
      </c>
      <c r="K1977">
        <v>4</v>
      </c>
      <c r="L1977">
        <v>2</v>
      </c>
      <c r="M1977" t="s">
        <v>373</v>
      </c>
      <c r="O1977">
        <v>28.646999999999998</v>
      </c>
      <c r="P1977">
        <v>28.433</v>
      </c>
      <c r="Q1977">
        <v>30.959</v>
      </c>
      <c r="R1977">
        <v>1.2629999999999999</v>
      </c>
    </row>
    <row r="1978" spans="1:18" x14ac:dyDescent="0.3">
      <c r="A1978" t="s">
        <v>693</v>
      </c>
      <c r="B1978">
        <v>2024</v>
      </c>
      <c r="C1978" s="9">
        <v>45325</v>
      </c>
      <c r="D1978" t="s">
        <v>72</v>
      </c>
      <c r="E1978">
        <v>2</v>
      </c>
      <c r="F1978" t="s">
        <v>204</v>
      </c>
      <c r="G1978">
        <v>1</v>
      </c>
      <c r="H1978" t="s">
        <v>23</v>
      </c>
      <c r="I1978" t="s">
        <v>15</v>
      </c>
      <c r="J1978">
        <v>26.397260273972599</v>
      </c>
      <c r="K1978">
        <v>1</v>
      </c>
      <c r="L1978">
        <v>1</v>
      </c>
      <c r="M1978">
        <v>11.115</v>
      </c>
      <c r="N1978">
        <v>64.777327935222601</v>
      </c>
      <c r="O1978">
        <v>33.905999999999999</v>
      </c>
      <c r="P1978">
        <v>33.972999999999999</v>
      </c>
      <c r="Q1978">
        <v>35.893000000000001</v>
      </c>
      <c r="R1978">
        <v>0.96</v>
      </c>
    </row>
    <row r="1979" spans="1:18" x14ac:dyDescent="0.3">
      <c r="A1979" t="s">
        <v>693</v>
      </c>
      <c r="B1979">
        <v>2024</v>
      </c>
      <c r="C1979" s="9">
        <v>45325</v>
      </c>
      <c r="D1979" t="s">
        <v>72</v>
      </c>
      <c r="E1979">
        <v>2</v>
      </c>
      <c r="F1979" t="s">
        <v>204</v>
      </c>
      <c r="G1979">
        <v>1</v>
      </c>
      <c r="H1979" t="s">
        <v>42</v>
      </c>
      <c r="I1979" t="s">
        <v>97</v>
      </c>
      <c r="J1979">
        <v>25.175342465753399</v>
      </c>
      <c r="K1979">
        <v>2</v>
      </c>
      <c r="L1979">
        <v>2</v>
      </c>
      <c r="M1979">
        <v>11.208</v>
      </c>
      <c r="N1979">
        <v>64.239828693790102</v>
      </c>
      <c r="O1979">
        <v>27.579000000000001</v>
      </c>
      <c r="P1979">
        <v>27.448999999999899</v>
      </c>
      <c r="Q1979">
        <v>30.646999999999998</v>
      </c>
      <c r="R1979">
        <v>1.599</v>
      </c>
    </row>
    <row r="1980" spans="1:18" x14ac:dyDescent="0.3">
      <c r="A1980" t="s">
        <v>693</v>
      </c>
      <c r="B1980">
        <v>2024</v>
      </c>
      <c r="C1980" s="9">
        <v>45325</v>
      </c>
      <c r="D1980" t="s">
        <v>72</v>
      </c>
      <c r="E1980">
        <v>2</v>
      </c>
      <c r="F1980" t="s">
        <v>204</v>
      </c>
      <c r="G1980">
        <v>2</v>
      </c>
      <c r="H1980" t="s">
        <v>16</v>
      </c>
      <c r="I1980" t="s">
        <v>17</v>
      </c>
      <c r="J1980">
        <v>24.789041095890401</v>
      </c>
      <c r="K1980">
        <v>3</v>
      </c>
      <c r="L1980">
        <v>1</v>
      </c>
      <c r="O1980">
        <v>30.878999999999898</v>
      </c>
      <c r="P1980">
        <v>31.016999999999999</v>
      </c>
      <c r="Q1980">
        <v>32.902999999999999</v>
      </c>
      <c r="R1980">
        <v>0.94299999999999995</v>
      </c>
    </row>
    <row r="1981" spans="1:18" x14ac:dyDescent="0.3">
      <c r="A1981" t="s">
        <v>693</v>
      </c>
      <c r="B1981">
        <v>2024</v>
      </c>
      <c r="C1981" s="9">
        <v>45325</v>
      </c>
      <c r="D1981" t="s">
        <v>72</v>
      </c>
      <c r="E1981">
        <v>2</v>
      </c>
      <c r="F1981" t="s">
        <v>204</v>
      </c>
      <c r="G1981">
        <v>1</v>
      </c>
      <c r="H1981" t="s">
        <v>23</v>
      </c>
      <c r="I1981" t="s">
        <v>15</v>
      </c>
      <c r="J1981">
        <v>26.397260273972599</v>
      </c>
      <c r="K1981">
        <v>1</v>
      </c>
      <c r="L1981">
        <v>1</v>
      </c>
      <c r="M1981">
        <v>11.177</v>
      </c>
      <c r="N1981">
        <v>64.418001252572196</v>
      </c>
      <c r="O1981">
        <v>33.972999999999999</v>
      </c>
      <c r="P1981">
        <v>33.957999999999998</v>
      </c>
      <c r="Q1981">
        <v>35.856000000000002</v>
      </c>
      <c r="R1981">
        <v>0.94899999999999995</v>
      </c>
    </row>
    <row r="1982" spans="1:18" x14ac:dyDescent="0.3">
      <c r="A1982" t="s">
        <v>693</v>
      </c>
      <c r="B1982">
        <v>2024</v>
      </c>
      <c r="C1982" s="9">
        <v>45325</v>
      </c>
      <c r="D1982" t="s">
        <v>72</v>
      </c>
      <c r="E1982">
        <v>2</v>
      </c>
      <c r="F1982" t="s">
        <v>204</v>
      </c>
      <c r="G1982">
        <v>1</v>
      </c>
      <c r="H1982" t="s">
        <v>42</v>
      </c>
      <c r="I1982" t="s">
        <v>97</v>
      </c>
      <c r="J1982">
        <v>25.175342465753399</v>
      </c>
      <c r="K1982">
        <v>2</v>
      </c>
      <c r="L1982">
        <v>2</v>
      </c>
      <c r="M1982">
        <v>11.182</v>
      </c>
      <c r="N1982">
        <v>64.389196923627196</v>
      </c>
      <c r="O1982">
        <v>27.448999999999899</v>
      </c>
      <c r="P1982">
        <v>27.286999999999999</v>
      </c>
      <c r="Q1982">
        <v>30.417000000000002</v>
      </c>
      <c r="R1982">
        <v>1.5649999999999999</v>
      </c>
    </row>
  </sheetData>
  <autoFilter ref="A1:N1699" xr:uid="{BA4CDADF-A33D-4A19-95ED-FA4CA66EAC16}"/>
  <phoneticPr fontId="2" type="noConversion"/>
  <conditionalFormatting sqref="N2:N1699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554" priority="245">
      <formula>$E2="F"</formula>
    </cfRule>
    <cfRule type="expression" dxfId="553" priority="246">
      <formula>$E2="SF"</formula>
    </cfRule>
    <cfRule type="expression" dxfId="552" priority="247">
      <formula>$E2="QF"</formula>
    </cfRule>
    <cfRule type="expression" dxfId="551" priority="248">
      <formula>$E2="R16"</formula>
    </cfRule>
    <cfRule type="expression" dxfId="550" priority="249">
      <formula>$E2="R8"</formula>
    </cfRule>
  </conditionalFormatting>
  <conditionalFormatting sqref="N1778:N182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N1970:N1971 R1966:R1977 O1964:P1969 O1974:P1977 A1908:M1977 A1982:M1982">
    <cfRule type="expression" dxfId="549" priority="3027">
      <formula>$F1778="F"</formula>
    </cfRule>
    <cfRule type="expression" dxfId="548" priority="3028">
      <formula>$F1778="SF"</formula>
    </cfRule>
    <cfRule type="expression" dxfId="547" priority="3029">
      <formula>$F1778="QF"</formula>
    </cfRule>
    <cfRule type="expression" dxfId="546" priority="3030">
      <formula>$F1778="R16"</formula>
    </cfRule>
    <cfRule type="expression" dxfId="545" priority="3031">
      <formula>$F1778="R8"</formula>
    </cfRule>
  </conditionalFormatting>
  <conditionalFormatting sqref="N1826:N1833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544" priority="53">
      <formula>$F1778="F"</formula>
    </cfRule>
    <cfRule type="expression" dxfId="543" priority="54">
      <formula>$F1778="SF"</formula>
    </cfRule>
    <cfRule type="expression" dxfId="542" priority="55">
      <formula>$F1778="QF"</formula>
    </cfRule>
    <cfRule type="expression" dxfId="541" priority="56">
      <formula>$F1778="R16"</formula>
    </cfRule>
    <cfRule type="expression" dxfId="540" priority="57">
      <formula>$F1778="R8"</formula>
    </cfRule>
  </conditionalFormatting>
  <conditionalFormatting sqref="N1983:N1048576 N1:N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83:M1048576 M1:M19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983:Q1048576 O1:Q190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83:R1048576 R1:R190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8:N1955 N1966:N1969 N1974:N1977">
    <cfRule type="colorScale" priority="3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78:R1981 A1978:M1981">
    <cfRule type="expression" dxfId="539" priority="6">
      <formula>$F1978="F"</formula>
    </cfRule>
    <cfRule type="expression" dxfId="538" priority="7">
      <formula>$F1978="SF"</formula>
    </cfRule>
    <cfRule type="expression" dxfId="537" priority="8">
      <formula>$F1978="QF"</formula>
    </cfRule>
    <cfRule type="expression" dxfId="536" priority="9">
      <formula>$F1978="R16"</formula>
    </cfRule>
    <cfRule type="expression" dxfId="535" priority="10">
      <formula>$F1978="R8"</formula>
    </cfRule>
  </conditionalFormatting>
  <conditionalFormatting sqref="Q1968:Q1969 Q1908:Q1955 Q1964:Q1965 N1956:N1965 N1972:N1973 Q1974:Q1977 N1978:N1982">
    <cfRule type="colorScale" priority="3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76"/>
  <sheetViews>
    <sheetView zoomScale="85" zoomScaleNormal="85" workbookViewId="0">
      <pane ySplit="1" topLeftCell="A245" activePane="bottomLeft" state="frozen"/>
      <selection pane="bottomLeft" activeCell="O242" sqref="O242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1" width="6.77734375" customWidth="1"/>
    <col min="22" max="22" width="12.21875" bestFit="1" customWidth="1"/>
  </cols>
  <sheetData>
    <row r="1" spans="1:22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3">
      <c r="A2" s="36" t="s">
        <v>693</v>
      </c>
      <c r="B2" s="36">
        <v>2024</v>
      </c>
      <c r="C2" s="19">
        <v>45325</v>
      </c>
      <c r="D2" s="36" t="s">
        <v>72</v>
      </c>
      <c r="E2" s="36" t="s">
        <v>379</v>
      </c>
      <c r="F2" s="36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37">
        <f>(C2-VLOOKUP(H2,Riders!$A$2:$C$3501,2,FALSE))/365</f>
        <v>24.345205479452055</v>
      </c>
      <c r="L2" s="37">
        <f>(C2-VLOOKUP(I2,Riders!$A$2:$C$3501,2,FALSE))/365</f>
        <v>25.432876712328767</v>
      </c>
      <c r="M2" s="37">
        <f>(C2-VLOOKUP(J2,Riders!$A$2:$C$3501,2,FALSE))/365</f>
        <v>21.13150684931507</v>
      </c>
      <c r="N2" s="36">
        <v>1</v>
      </c>
      <c r="O2" s="3">
        <f>IF(COUNT(P2:U2)=6,SUM(P2:U2),"")</f>
        <v>46.61</v>
      </c>
      <c r="P2" s="3">
        <v>11.91</v>
      </c>
      <c r="Q2" s="3">
        <v>7.4909999999999997</v>
      </c>
      <c r="R2" s="3">
        <v>6.8260000000000005</v>
      </c>
      <c r="S2" s="3">
        <v>6.7840000000000025</v>
      </c>
      <c r="T2" s="3">
        <v>6.7129999999999939</v>
      </c>
      <c r="U2" s="3">
        <v>6.8860000000000028</v>
      </c>
      <c r="V2" s="24">
        <f t="shared" ref="V2:V12" si="0">3.6*750/O2</f>
        <v>57.927483372666813</v>
      </c>
    </row>
    <row r="3" spans="1:22" x14ac:dyDescent="0.3">
      <c r="A3" s="36" t="s">
        <v>693</v>
      </c>
      <c r="B3" s="36">
        <v>2024</v>
      </c>
      <c r="C3" s="19">
        <v>45325</v>
      </c>
      <c r="D3" s="36" t="s">
        <v>72</v>
      </c>
      <c r="E3" s="36" t="s">
        <v>379</v>
      </c>
      <c r="F3" s="36" t="s">
        <v>379</v>
      </c>
      <c r="G3" s="3" t="s">
        <v>38</v>
      </c>
      <c r="H3" s="3" t="s">
        <v>94</v>
      </c>
      <c r="I3" s="3" t="s">
        <v>75</v>
      </c>
      <c r="J3" s="3" t="s">
        <v>900</v>
      </c>
      <c r="K3" s="37">
        <f>(C3-VLOOKUP(H3,Riders!$A$2:$C$3501,2,FALSE))/365</f>
        <v>26.268493150684932</v>
      </c>
      <c r="L3" s="37">
        <f>(C3-VLOOKUP(I3,Riders!$A$2:$C$3501,2,FALSE))/365</f>
        <v>24.906849315068492</v>
      </c>
      <c r="M3" s="37">
        <f>(C3-VLOOKUP(J3,Riders!$A$2:$C$3501,2,FALSE))/365</f>
        <v>20.032876712328768</v>
      </c>
      <c r="N3" s="36">
        <v>2</v>
      </c>
      <c r="O3" s="3">
        <f t="shared" ref="O3:O66" si="1">IF(COUNT(P3:U3)=6,SUM(P3:U3),"")</f>
        <v>47.402999999999999</v>
      </c>
      <c r="P3" s="3">
        <v>11.552</v>
      </c>
      <c r="Q3" s="3">
        <v>7.3610000000000007</v>
      </c>
      <c r="R3" s="3">
        <v>6.9310000000000009</v>
      </c>
      <c r="S3" s="3">
        <v>7.0779999999999959</v>
      </c>
      <c r="T3" s="3">
        <v>7.1450000000000031</v>
      </c>
      <c r="U3" s="3">
        <v>7.3359999999999985</v>
      </c>
      <c r="V3" s="24">
        <f t="shared" si="0"/>
        <v>56.958420353142209</v>
      </c>
    </row>
    <row r="4" spans="1:22" x14ac:dyDescent="0.3">
      <c r="A4" s="36" t="s">
        <v>693</v>
      </c>
      <c r="B4" s="36">
        <v>2024</v>
      </c>
      <c r="C4" s="19">
        <v>45325</v>
      </c>
      <c r="D4" s="36" t="s">
        <v>72</v>
      </c>
      <c r="E4" s="36" t="s">
        <v>379</v>
      </c>
      <c r="F4" s="36" t="s">
        <v>379</v>
      </c>
      <c r="G4" s="3" t="s">
        <v>47</v>
      </c>
      <c r="H4" s="3" t="s">
        <v>99</v>
      </c>
      <c r="I4" s="3" t="s">
        <v>100</v>
      </c>
      <c r="J4" s="3" t="s">
        <v>46</v>
      </c>
      <c r="K4" s="37">
        <f>(C4-VLOOKUP(H4,Riders!$A$2:$C$3501,2,FALSE))/365</f>
        <v>26.969863013698632</v>
      </c>
      <c r="L4" s="37">
        <f>(C4-VLOOKUP(I4,Riders!$A$2:$C$3501,2,FALSE))/365</f>
        <v>29.978082191780821</v>
      </c>
      <c r="M4" s="37">
        <f>(C4-VLOOKUP(J4,Riders!$A$2:$C$3501,2,FALSE))/365</f>
        <v>23.635616438356163</v>
      </c>
      <c r="N4" s="36">
        <v>3</v>
      </c>
      <c r="O4" s="3">
        <f t="shared" si="1"/>
        <v>47.731999999999999</v>
      </c>
      <c r="P4" s="3">
        <v>11.503</v>
      </c>
      <c r="Q4" s="3">
        <v>7.4819999999999993</v>
      </c>
      <c r="R4" s="3">
        <v>6.9789999999999992</v>
      </c>
      <c r="S4" s="3">
        <v>7.1739999999999995</v>
      </c>
      <c r="T4" s="3">
        <v>7.2020000000000053</v>
      </c>
      <c r="U4" s="3">
        <v>7.3919999999999959</v>
      </c>
      <c r="V4" s="24">
        <f t="shared" si="0"/>
        <v>56.565825861057576</v>
      </c>
    </row>
    <row r="5" spans="1:22" x14ac:dyDescent="0.3">
      <c r="A5" s="36" t="s">
        <v>693</v>
      </c>
      <c r="B5" s="36">
        <v>2024</v>
      </c>
      <c r="C5" s="19">
        <v>45325</v>
      </c>
      <c r="D5" s="36" t="s">
        <v>72</v>
      </c>
      <c r="E5" s="36" t="s">
        <v>379</v>
      </c>
      <c r="F5" s="36" t="s">
        <v>379</v>
      </c>
      <c r="G5" s="3" t="s">
        <v>17</v>
      </c>
      <c r="H5" s="3" t="s">
        <v>16</v>
      </c>
      <c r="I5" s="3" t="s">
        <v>32</v>
      </c>
      <c r="J5" s="3" t="s">
        <v>80</v>
      </c>
      <c r="K5" s="37">
        <f>(C5-VLOOKUP(H5,Riders!$A$2:$C$3501,2,FALSE))/365</f>
        <v>24.789041095890411</v>
      </c>
      <c r="L5" s="37">
        <f>(C5-VLOOKUP(I5,Riders!$A$2:$C$3501,2,FALSE))/365</f>
        <v>21.528767123287672</v>
      </c>
      <c r="M5" s="37">
        <f>(C5-VLOOKUP(J5,Riders!$A$2:$C$3501,2,FALSE))/365</f>
        <v>21.989041095890411</v>
      </c>
      <c r="N5" s="36">
        <v>4</v>
      </c>
      <c r="O5" s="3">
        <f t="shared" si="1"/>
        <v>47.737000000000002</v>
      </c>
      <c r="P5" s="3">
        <v>11.888</v>
      </c>
      <c r="Q5" s="3">
        <v>7.58</v>
      </c>
      <c r="R5" s="3">
        <v>7.0749999999999993</v>
      </c>
      <c r="S5" s="3">
        <v>7.0970000000000013</v>
      </c>
      <c r="T5" s="3">
        <v>7.0039999999999978</v>
      </c>
      <c r="U5" s="3">
        <v>7.0930000000000035</v>
      </c>
      <c r="V5" s="24">
        <f t="shared" si="0"/>
        <v>56.559901124913587</v>
      </c>
    </row>
    <row r="6" spans="1:22" x14ac:dyDescent="0.3">
      <c r="A6" s="36" t="s">
        <v>693</v>
      </c>
      <c r="B6" s="36">
        <v>2024</v>
      </c>
      <c r="C6" s="19">
        <v>45325</v>
      </c>
      <c r="D6" s="36" t="s">
        <v>72</v>
      </c>
      <c r="E6" s="36" t="s">
        <v>379</v>
      </c>
      <c r="F6" s="36" t="s">
        <v>379</v>
      </c>
      <c r="G6" s="3" t="s">
        <v>29</v>
      </c>
      <c r="H6" s="3" t="s">
        <v>28</v>
      </c>
      <c r="I6" s="3" t="s">
        <v>651</v>
      </c>
      <c r="J6" s="3" t="s">
        <v>831</v>
      </c>
      <c r="K6" s="37">
        <f>(C6-VLOOKUP(H6,Riders!$A$2:$C$3501,2,FALSE))/365</f>
        <v>24.109589041095891</v>
      </c>
      <c r="L6" s="37">
        <f>(C6-VLOOKUP(I6,Riders!$A$2:$C$3501,2,FALSE))/365</f>
        <v>23.038356164383561</v>
      </c>
      <c r="M6" s="37">
        <f>(C6-VLOOKUP(J6,Riders!$A$2:$C$3501,2,FALSE))/365</f>
        <v>25.589041095890412</v>
      </c>
      <c r="N6" s="36">
        <v>5</v>
      </c>
      <c r="O6" s="3">
        <f t="shared" si="1"/>
        <v>47.747</v>
      </c>
      <c r="P6" s="3">
        <v>11.551</v>
      </c>
      <c r="Q6" s="3">
        <v>7.4369999999999994</v>
      </c>
      <c r="R6" s="3">
        <v>7.0060000000000002</v>
      </c>
      <c r="S6" s="3">
        <v>7.0910000000000011</v>
      </c>
      <c r="T6" s="3">
        <v>7.1869999999999976</v>
      </c>
      <c r="U6" s="3">
        <v>7.4750000000000014</v>
      </c>
      <c r="V6" s="24">
        <f t="shared" si="0"/>
        <v>56.548055375206822</v>
      </c>
    </row>
    <row r="7" spans="1:22" x14ac:dyDescent="0.3">
      <c r="A7" s="36" t="s">
        <v>693</v>
      </c>
      <c r="B7" s="36">
        <v>2024</v>
      </c>
      <c r="C7" s="19">
        <v>45325</v>
      </c>
      <c r="D7" s="36" t="s">
        <v>72</v>
      </c>
      <c r="E7" s="36" t="s">
        <v>379</v>
      </c>
      <c r="F7" s="36" t="s">
        <v>379</v>
      </c>
      <c r="G7" s="3" t="s">
        <v>27</v>
      </c>
      <c r="H7" s="3" t="s">
        <v>115</v>
      </c>
      <c r="I7" s="3" t="s">
        <v>26</v>
      </c>
      <c r="J7" s="3" t="s">
        <v>41</v>
      </c>
      <c r="K7" s="37">
        <f>(C7-VLOOKUP(H7,Riders!$A$2:$C$3501,2,FALSE))/365</f>
        <v>26.509589041095889</v>
      </c>
      <c r="L7" s="37">
        <f>(C7-VLOOKUP(I7,Riders!$A$2:$C$3501,2,FALSE))/365</f>
        <v>25.704109589041096</v>
      </c>
      <c r="M7" s="37">
        <f>(C7-VLOOKUP(J7,Riders!$A$2:$C$3501,2,FALSE))/365</f>
        <v>28.304109589041097</v>
      </c>
      <c r="N7" s="36">
        <v>6</v>
      </c>
      <c r="O7" s="3">
        <f t="shared" si="1"/>
        <v>48.475999999999999</v>
      </c>
      <c r="P7" s="3">
        <v>11.78</v>
      </c>
      <c r="Q7" s="3">
        <v>7.5909999999999993</v>
      </c>
      <c r="R7" s="3">
        <v>7.0330000000000013</v>
      </c>
      <c r="S7" s="3">
        <v>7.0470000000000006</v>
      </c>
      <c r="T7" s="3">
        <v>7.3699999999999974</v>
      </c>
      <c r="U7" s="3">
        <v>7.6550000000000011</v>
      </c>
      <c r="V7" s="24">
        <f t="shared" si="0"/>
        <v>55.697664823830351</v>
      </c>
    </row>
    <row r="8" spans="1:22" x14ac:dyDescent="0.3">
      <c r="A8" s="36" t="s">
        <v>693</v>
      </c>
      <c r="B8" s="36">
        <v>2024</v>
      </c>
      <c r="C8" s="19">
        <v>45325</v>
      </c>
      <c r="D8" s="36" t="s">
        <v>72</v>
      </c>
      <c r="E8" s="36" t="s">
        <v>379</v>
      </c>
      <c r="F8" s="36" t="s">
        <v>379</v>
      </c>
      <c r="G8" s="3" t="s">
        <v>38</v>
      </c>
      <c r="H8" s="3" t="s">
        <v>3854</v>
      </c>
      <c r="I8" s="3" t="s">
        <v>911</v>
      </c>
      <c r="J8" s="3" t="s">
        <v>3856</v>
      </c>
      <c r="K8" s="37">
        <f>(C8-VLOOKUP(H8,Riders!$A$2:$C$3501,2,FALSE))/365</f>
        <v>17.67945205479452</v>
      </c>
      <c r="L8" s="37">
        <f>(C8-VLOOKUP(I8,Riders!$A$2:$C$3501,2,FALSE))/365</f>
        <v>20.443835616438356</v>
      </c>
      <c r="M8" s="37">
        <f>(C8-VLOOKUP(J8,Riders!$A$2:$C$3501,2,FALSE))/365</f>
        <v>18.263013698630136</v>
      </c>
      <c r="N8" s="36">
        <v>7</v>
      </c>
      <c r="O8" s="3">
        <f t="shared" si="1"/>
        <v>48.539000000000001</v>
      </c>
      <c r="P8" s="3">
        <v>11.622</v>
      </c>
      <c r="Q8" s="3">
        <v>7.6550000000000011</v>
      </c>
      <c r="R8" s="3">
        <v>7.1579999999999977</v>
      </c>
      <c r="S8" s="3">
        <v>7.2149999999999999</v>
      </c>
      <c r="T8" s="3">
        <v>7.3269999999999982</v>
      </c>
      <c r="U8" s="3">
        <v>7.5620000000000047</v>
      </c>
      <c r="V8" s="24">
        <f t="shared" si="0"/>
        <v>55.625373411071507</v>
      </c>
    </row>
    <row r="9" spans="1:22" x14ac:dyDescent="0.3">
      <c r="A9" s="36" t="s">
        <v>693</v>
      </c>
      <c r="B9" s="36">
        <v>2024</v>
      </c>
      <c r="C9" s="19">
        <v>45325</v>
      </c>
      <c r="D9" s="36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31.210958904109589</v>
      </c>
      <c r="L9" s="37">
        <f>(C9-VLOOKUP(I9,Riders!$A$2:$C$3501,2,FALSE))/365</f>
        <v>28.389041095890413</v>
      </c>
      <c r="M9" s="37">
        <f>(C9-VLOOKUP(J9,Riders!$A$2:$C$3501,2,FALSE))/365</f>
        <v>26.616438356164384</v>
      </c>
      <c r="N9" s="36">
        <v>8</v>
      </c>
      <c r="O9" s="3">
        <f t="shared" si="1"/>
        <v>48.816000000000003</v>
      </c>
      <c r="P9" s="3">
        <v>12.028</v>
      </c>
      <c r="Q9" s="3">
        <v>7.8040000000000003</v>
      </c>
      <c r="R9" s="3">
        <v>7.1110000000000007</v>
      </c>
      <c r="S9" s="3">
        <v>7.1690000000000005</v>
      </c>
      <c r="T9" s="3">
        <v>7.2310000000000016</v>
      </c>
      <c r="U9" s="3">
        <v>7.472999999999999</v>
      </c>
      <c r="V9" s="24">
        <f t="shared" si="0"/>
        <v>55.309734513274336</v>
      </c>
    </row>
    <row r="10" spans="1:22" x14ac:dyDescent="0.3">
      <c r="A10" s="36" t="s">
        <v>693</v>
      </c>
      <c r="B10" s="36">
        <v>2024</v>
      </c>
      <c r="C10" s="19">
        <v>45325</v>
      </c>
      <c r="D10" s="36" t="s">
        <v>72</v>
      </c>
      <c r="E10" s="36" t="s">
        <v>379</v>
      </c>
      <c r="F10" s="36" t="s">
        <v>379</v>
      </c>
      <c r="G10" s="3" t="s">
        <v>59</v>
      </c>
      <c r="H10" s="3" t="s">
        <v>383</v>
      </c>
      <c r="I10" s="3" t="s">
        <v>107</v>
      </c>
      <c r="J10" s="3" t="s">
        <v>58</v>
      </c>
      <c r="K10" s="37">
        <f>(C10-VLOOKUP(H10,Riders!$A$2:$C$3501,2,FALSE))/365</f>
        <v>20.553424657534247</v>
      </c>
      <c r="L10" s="37">
        <f>(C10-VLOOKUP(I10,Riders!$A$2:$C$3501,2,FALSE))/365</f>
        <v>20.410958904109588</v>
      </c>
      <c r="M10" s="37">
        <f>(C10-VLOOKUP(J10,Riders!$A$2:$C$3501,2,FALSE))/365</f>
        <v>26.054794520547944</v>
      </c>
      <c r="N10" s="36">
        <v>9</v>
      </c>
      <c r="O10" s="3">
        <f t="shared" si="1"/>
        <v>49.820999999999998</v>
      </c>
      <c r="P10" s="3">
        <v>12.611000000000001</v>
      </c>
      <c r="Q10" s="3">
        <v>7.7089999999999996</v>
      </c>
      <c r="R10" s="3">
        <v>7.1069999999999993</v>
      </c>
      <c r="S10" s="3">
        <v>7.0420000000000016</v>
      </c>
      <c r="T10" s="3">
        <v>7.5150000000000006</v>
      </c>
      <c r="U10" s="3">
        <v>7.8369999999999962</v>
      </c>
      <c r="V10" s="24">
        <f t="shared" si="0"/>
        <v>54.194014572168363</v>
      </c>
    </row>
    <row r="11" spans="1:22" x14ac:dyDescent="0.3">
      <c r="A11" s="36" t="s">
        <v>693</v>
      </c>
      <c r="B11" s="36">
        <v>2024</v>
      </c>
      <c r="C11" s="19">
        <v>45325</v>
      </c>
      <c r="D11" s="36" t="s">
        <v>72</v>
      </c>
      <c r="E11" s="36" t="s">
        <v>379</v>
      </c>
      <c r="F11" s="36" t="s">
        <v>379</v>
      </c>
      <c r="G11" s="3" t="s">
        <v>36</v>
      </c>
      <c r="H11" s="3" t="s">
        <v>103</v>
      </c>
      <c r="I11" s="3" t="s">
        <v>390</v>
      </c>
      <c r="J11" s="3" t="s">
        <v>871</v>
      </c>
      <c r="K11" s="37">
        <f>(C11-VLOOKUP(H11,Riders!$A$2:$C$3501,2,FALSE))/365</f>
        <v>41.010958904109586</v>
      </c>
      <c r="L11" s="37">
        <f>(C11-VLOOKUP(I11,Riders!$A$2:$C$3501,2,FALSE))/365</f>
        <v>20.794520547945204</v>
      </c>
      <c r="M11" s="37">
        <f>(C11-VLOOKUP(J11,Riders!$A$2:$C$3501,2,FALSE))/365</f>
        <v>22.624657534246577</v>
      </c>
      <c r="N11" s="36">
        <v>10</v>
      </c>
      <c r="O11" s="3">
        <f t="shared" si="1"/>
        <v>50.557000000000002</v>
      </c>
      <c r="P11" s="3">
        <v>11.773999999999999</v>
      </c>
      <c r="Q11" s="3">
        <v>7.4550000000000001</v>
      </c>
      <c r="R11" s="3">
        <v>7.0180000000000007</v>
      </c>
      <c r="S11" s="3">
        <v>7.0910000000000011</v>
      </c>
      <c r="T11" s="3">
        <v>9.0030000000000001</v>
      </c>
      <c r="U11" s="3">
        <v>8.2160000000000011</v>
      </c>
      <c r="V11" s="24">
        <f t="shared" si="0"/>
        <v>53.405067547520616</v>
      </c>
    </row>
    <row r="12" spans="1:22" x14ac:dyDescent="0.3">
      <c r="A12" s="36" t="s">
        <v>693</v>
      </c>
      <c r="B12" s="36">
        <v>2024</v>
      </c>
      <c r="C12" s="19">
        <v>45325</v>
      </c>
      <c r="D12" s="36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22.550684931506851</v>
      </c>
      <c r="L12" s="37">
        <f>(C12-VLOOKUP(I12,Riders!$A$2:$C$3501,2,FALSE))/365</f>
        <v>23.635616438356163</v>
      </c>
      <c r="M12" s="37">
        <f>(C12-VLOOKUP(J12,Riders!$A$2:$C$3501,2,FALSE))/365</f>
        <v>23.115068493150684</v>
      </c>
      <c r="N12" s="36">
        <v>11</v>
      </c>
      <c r="O12" s="3">
        <f t="shared" si="1"/>
        <v>50.682000000000002</v>
      </c>
      <c r="P12" s="3">
        <v>12.391</v>
      </c>
      <c r="Q12" s="3">
        <v>7.8699999999999992</v>
      </c>
      <c r="R12" s="3">
        <v>7.3470000000000013</v>
      </c>
      <c r="S12" s="3">
        <v>7.4299999999999962</v>
      </c>
      <c r="T12" s="3">
        <v>7.6660000000000039</v>
      </c>
      <c r="U12" s="3">
        <v>7.9780000000000015</v>
      </c>
      <c r="V12" s="24">
        <f t="shared" si="0"/>
        <v>53.27335148573458</v>
      </c>
    </row>
    <row r="13" spans="1:22" x14ac:dyDescent="0.3">
      <c r="A13" s="36" t="s">
        <v>693</v>
      </c>
      <c r="B13" s="36">
        <v>2024</v>
      </c>
      <c r="C13" s="19">
        <v>45325</v>
      </c>
      <c r="D13" s="36" t="s">
        <v>72</v>
      </c>
      <c r="E13" s="36" t="s">
        <v>379</v>
      </c>
      <c r="F13" s="36" t="s">
        <v>379</v>
      </c>
      <c r="G13" s="3" t="s">
        <v>15</v>
      </c>
      <c r="H13" s="3" t="s">
        <v>14</v>
      </c>
      <c r="I13" s="3" t="s">
        <v>22</v>
      </c>
      <c r="J13" s="3" t="s">
        <v>23</v>
      </c>
      <c r="K13" s="37">
        <f>(C13-VLOOKUP(H13,Riders!$A$2:$C$3501,2,FALSE))/365</f>
        <v>24.090410958904108</v>
      </c>
      <c r="L13" s="37">
        <f>(C13-VLOOKUP(I13,Riders!$A$2:$C$3501,2,FALSE))/365</f>
        <v>26.07123287671233</v>
      </c>
      <c r="M13" s="37">
        <f>(C13-VLOOKUP(J13,Riders!$A$2:$C$3501,2,FALSE))/365</f>
        <v>26.397260273972602</v>
      </c>
      <c r="N13" s="36" t="s">
        <v>3863</v>
      </c>
      <c r="O13" s="3" t="str">
        <f>IF(COUNT(P13:U13)=6,SUM(P13:U13),"")</f>
        <v/>
      </c>
      <c r="P13" s="3"/>
      <c r="Q13" s="3"/>
      <c r="R13" s="3"/>
      <c r="S13" s="3"/>
      <c r="T13" s="3"/>
      <c r="U13" s="3"/>
      <c r="V13" s="24"/>
    </row>
    <row r="14" spans="1:22" x14ac:dyDescent="0.3">
      <c r="A14" s="36" t="s">
        <v>693</v>
      </c>
      <c r="B14" s="36">
        <v>2024</v>
      </c>
      <c r="C14" s="19">
        <v>45325</v>
      </c>
      <c r="D14" s="36" t="s">
        <v>72</v>
      </c>
      <c r="E14" s="36" t="s">
        <v>454</v>
      </c>
      <c r="F14" s="36">
        <v>1</v>
      </c>
      <c r="G14" s="3" t="s">
        <v>29</v>
      </c>
      <c r="H14" s="3" t="s">
        <v>28</v>
      </c>
      <c r="I14" s="3" t="s">
        <v>907</v>
      </c>
      <c r="J14" s="3" t="s">
        <v>831</v>
      </c>
      <c r="K14" s="37">
        <f>(C14-VLOOKUP(H14,Riders!$A$2:$C$3501,2,FALSE))/365</f>
        <v>24.109589041095891</v>
      </c>
      <c r="L14" s="37">
        <f>(C14-VLOOKUP(I14,Riders!$A$2:$C$3501,2,FALSE))/365</f>
        <v>23.350684931506848</v>
      </c>
      <c r="M14" s="37">
        <f>(C14-VLOOKUP(J14,Riders!$A$2:$C$3501,2,FALSE))/365</f>
        <v>25.589041095890412</v>
      </c>
      <c r="N14" s="36">
        <v>1</v>
      </c>
      <c r="O14" s="3">
        <f t="shared" si="1"/>
        <v>47.401000000000003</v>
      </c>
      <c r="P14" s="3">
        <v>11.75</v>
      </c>
      <c r="Q14" s="3">
        <v>7.4480000000000004</v>
      </c>
      <c r="R14" s="3">
        <v>6.9660000000000011</v>
      </c>
      <c r="S14" s="3">
        <v>7.0739999999999981</v>
      </c>
      <c r="T14" s="3">
        <v>6.9949999999999974</v>
      </c>
      <c r="U14" s="3">
        <v>7.1680000000000064</v>
      </c>
      <c r="V14" s="24">
        <f t="shared" ref="V14:V77" si="2">3.6*750/O14</f>
        <v>56.960823611316215</v>
      </c>
    </row>
    <row r="15" spans="1:22" x14ac:dyDescent="0.3">
      <c r="A15" s="36" t="s">
        <v>693</v>
      </c>
      <c r="B15" s="36">
        <v>2024</v>
      </c>
      <c r="C15" s="19">
        <v>45325</v>
      </c>
      <c r="D15" s="36" t="s">
        <v>72</v>
      </c>
      <c r="E15" s="36" t="s">
        <v>454</v>
      </c>
      <c r="F15" s="36">
        <v>1</v>
      </c>
      <c r="G15" s="3" t="s">
        <v>17</v>
      </c>
      <c r="H15" s="3" t="s">
        <v>16</v>
      </c>
      <c r="I15" s="3" t="s">
        <v>32</v>
      </c>
      <c r="J15" s="3" t="s">
        <v>80</v>
      </c>
      <c r="K15" s="37">
        <f>(C15-VLOOKUP(H15,Riders!$A$2:$C$3501,2,FALSE))/365</f>
        <v>24.789041095890411</v>
      </c>
      <c r="L15" s="37">
        <f>(C15-VLOOKUP(I15,Riders!$A$2:$C$3501,2,FALSE))/365</f>
        <v>21.528767123287672</v>
      </c>
      <c r="M15" s="37">
        <f>(C15-VLOOKUP(J15,Riders!$A$2:$C$3501,2,FALSE))/365</f>
        <v>21.989041095890411</v>
      </c>
      <c r="N15" s="36">
        <v>2</v>
      </c>
      <c r="O15" s="3">
        <f t="shared" si="1"/>
        <v>47.743000000000002</v>
      </c>
      <c r="P15" s="3">
        <v>12.03</v>
      </c>
      <c r="Q15" s="3">
        <v>7.6609999999999996</v>
      </c>
      <c r="R15" s="3">
        <v>7.027000000000001</v>
      </c>
      <c r="S15" s="3">
        <v>7.1020000000000003</v>
      </c>
      <c r="T15" s="3">
        <v>6.8669999999999973</v>
      </c>
      <c r="U15" s="3">
        <v>7.0560000000000045</v>
      </c>
      <c r="V15" s="24">
        <f t="shared" si="2"/>
        <v>56.552793079613764</v>
      </c>
    </row>
    <row r="16" spans="1:22" x14ac:dyDescent="0.3">
      <c r="A16" s="36" t="s">
        <v>693</v>
      </c>
      <c r="B16" s="36">
        <v>2024</v>
      </c>
      <c r="C16" s="19">
        <v>45325</v>
      </c>
      <c r="D16" s="36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26.969863013698632</v>
      </c>
      <c r="L16" s="37">
        <f>(C16-VLOOKUP(I16,Riders!$A$2:$C$3501,2,FALSE))/365</f>
        <v>29.978082191780821</v>
      </c>
      <c r="M16" s="37">
        <f>(C16-VLOOKUP(J16,Riders!$A$2:$C$3501,2,FALSE))/365</f>
        <v>23.635616438356163</v>
      </c>
      <c r="N16" s="36">
        <v>1</v>
      </c>
      <c r="O16" s="3">
        <f t="shared" si="1"/>
        <v>47.463000000000001</v>
      </c>
      <c r="P16" s="3">
        <v>11.542</v>
      </c>
      <c r="Q16" s="3">
        <v>7.4380000000000006</v>
      </c>
      <c r="R16" s="3">
        <v>6.9639999999999986</v>
      </c>
      <c r="S16" s="3">
        <v>7.0809999999999995</v>
      </c>
      <c r="T16" s="3">
        <v>7.1080000000000041</v>
      </c>
      <c r="U16" s="3">
        <v>7.3299999999999983</v>
      </c>
      <c r="V16" s="24">
        <f t="shared" si="2"/>
        <v>56.886416787813666</v>
      </c>
    </row>
    <row r="17" spans="1:22" x14ac:dyDescent="0.3">
      <c r="A17" s="36" t="s">
        <v>693</v>
      </c>
      <c r="B17" s="36">
        <v>2024</v>
      </c>
      <c r="C17" s="19">
        <v>45325</v>
      </c>
      <c r="D17" s="36" t="s">
        <v>72</v>
      </c>
      <c r="E17" s="36" t="s">
        <v>454</v>
      </c>
      <c r="F17" s="36">
        <v>2</v>
      </c>
      <c r="G17" s="3" t="s">
        <v>27</v>
      </c>
      <c r="H17" s="3" t="s">
        <v>115</v>
      </c>
      <c r="I17" s="3" t="s">
        <v>26</v>
      </c>
      <c r="J17" s="3" t="s">
        <v>41</v>
      </c>
      <c r="K17" s="37">
        <f>(C17-VLOOKUP(H17,Riders!$A$2:$C$3501,2,FALSE))/365</f>
        <v>26.509589041095889</v>
      </c>
      <c r="L17" s="37">
        <f>(C17-VLOOKUP(I17,Riders!$A$2:$C$3501,2,FALSE))/365</f>
        <v>25.704109589041096</v>
      </c>
      <c r="M17" s="37">
        <f>(C17-VLOOKUP(J17,Riders!$A$2:$C$3501,2,FALSE))/365</f>
        <v>28.304109589041097</v>
      </c>
      <c r="N17" s="36">
        <v>2</v>
      </c>
      <c r="O17" s="3">
        <f t="shared" si="1"/>
        <v>48.069000000000003</v>
      </c>
      <c r="P17" s="3">
        <v>11.622</v>
      </c>
      <c r="Q17" s="3">
        <v>7.5390000000000015</v>
      </c>
      <c r="R17" s="3">
        <v>6.9539999999999971</v>
      </c>
      <c r="S17" s="3">
        <v>7.0160000000000018</v>
      </c>
      <c r="T17" s="3">
        <v>7.3029999999999973</v>
      </c>
      <c r="U17" s="3">
        <v>7.6350000000000051</v>
      </c>
      <c r="V17" s="24">
        <f t="shared" si="2"/>
        <v>56.169256693503087</v>
      </c>
    </row>
    <row r="18" spans="1:22" x14ac:dyDescent="0.3">
      <c r="A18" s="36" t="s">
        <v>693</v>
      </c>
      <c r="B18" s="36">
        <v>2024</v>
      </c>
      <c r="C18" s="19">
        <v>45325</v>
      </c>
      <c r="D18" s="36" t="s">
        <v>72</v>
      </c>
      <c r="E18" s="36" t="s">
        <v>454</v>
      </c>
      <c r="F18" s="36">
        <v>3</v>
      </c>
      <c r="G18" s="3" t="s">
        <v>38</v>
      </c>
      <c r="H18" s="3" t="s">
        <v>94</v>
      </c>
      <c r="I18" s="3" t="s">
        <v>75</v>
      </c>
      <c r="J18" s="3" t="s">
        <v>37</v>
      </c>
      <c r="K18" s="37">
        <f>(C18-VLOOKUP(H18,Riders!$A$2:$C$3501,2,FALSE))/365</f>
        <v>26.268493150684932</v>
      </c>
      <c r="L18" s="37">
        <f>(C18-VLOOKUP(I18,Riders!$A$2:$C$3501,2,FALSE))/365</f>
        <v>24.906849315068492</v>
      </c>
      <c r="M18" s="37">
        <f>(C18-VLOOKUP(J18,Riders!$A$2:$C$3501,2,FALSE))/365</f>
        <v>18.82191780821918</v>
      </c>
      <c r="N18" s="36">
        <v>1</v>
      </c>
      <c r="O18" s="3">
        <f t="shared" si="1"/>
        <v>46.277000000000001</v>
      </c>
      <c r="P18" s="3">
        <v>11.457000000000001</v>
      </c>
      <c r="Q18" s="3">
        <v>7.2199999999999989</v>
      </c>
      <c r="R18" s="3">
        <v>6.7830000000000013</v>
      </c>
      <c r="S18" s="3">
        <v>6.9249999999999972</v>
      </c>
      <c r="T18" s="3">
        <v>6.838000000000001</v>
      </c>
      <c r="U18" s="3">
        <v>7.054000000000002</v>
      </c>
      <c r="V18" s="24">
        <f t="shared" si="2"/>
        <v>58.344317911705595</v>
      </c>
    </row>
    <row r="19" spans="1:22" x14ac:dyDescent="0.3">
      <c r="A19" s="36" t="s">
        <v>693</v>
      </c>
      <c r="B19" s="36">
        <v>2024</v>
      </c>
      <c r="C19" s="19">
        <v>45325</v>
      </c>
      <c r="D19" s="36" t="s">
        <v>72</v>
      </c>
      <c r="E19" s="36" t="s">
        <v>454</v>
      </c>
      <c r="F19" s="36">
        <v>3</v>
      </c>
      <c r="G19" s="3" t="s">
        <v>3864</v>
      </c>
      <c r="H19" s="3" t="s">
        <v>3854</v>
      </c>
      <c r="I19" s="3" t="s">
        <v>911</v>
      </c>
      <c r="J19" s="3" t="s">
        <v>3856</v>
      </c>
      <c r="K19" s="37">
        <f>(C19-VLOOKUP(H19,Riders!$A$2:$C$3501,2,FALSE))/365</f>
        <v>17.67945205479452</v>
      </c>
      <c r="L19" s="37">
        <f>(C19-VLOOKUP(I19,Riders!$A$2:$C$3501,2,FALSE))/365</f>
        <v>20.443835616438356</v>
      </c>
      <c r="M19" s="37">
        <f>(C19-VLOOKUP(J19,Riders!$A$2:$C$3501,2,FALSE))/365</f>
        <v>18.263013698630136</v>
      </c>
      <c r="N19" s="36">
        <v>2</v>
      </c>
      <c r="O19" s="3">
        <f t="shared" si="1"/>
        <v>48.161000000000001</v>
      </c>
      <c r="P19" s="3">
        <v>11.62</v>
      </c>
      <c r="Q19" s="3">
        <v>7.6300000000000008</v>
      </c>
      <c r="R19" s="3">
        <v>7.0659999999999989</v>
      </c>
      <c r="S19" s="3">
        <v>7.1660000000000004</v>
      </c>
      <c r="T19" s="3">
        <v>7.2610000000000028</v>
      </c>
      <c r="U19" s="3">
        <v>7.4179999999999993</v>
      </c>
      <c r="V19" s="24">
        <f t="shared" si="2"/>
        <v>56.061958846369464</v>
      </c>
    </row>
    <row r="20" spans="1:22" x14ac:dyDescent="0.3">
      <c r="A20" s="36" t="s">
        <v>693</v>
      </c>
      <c r="B20" s="36">
        <v>2024</v>
      </c>
      <c r="C20" s="19">
        <v>45325</v>
      </c>
      <c r="D20" s="36" t="s">
        <v>72</v>
      </c>
      <c r="E20" s="36" t="s">
        <v>454</v>
      </c>
      <c r="F20" s="36">
        <v>4</v>
      </c>
      <c r="G20" s="3" t="s">
        <v>25</v>
      </c>
      <c r="H20" s="3" t="s">
        <v>24</v>
      </c>
      <c r="I20" s="3" t="s">
        <v>381</v>
      </c>
      <c r="J20" s="3" t="s">
        <v>133</v>
      </c>
      <c r="K20" s="37">
        <f>(C20-VLOOKUP(H20,Riders!$A$2:$C$3501,2,FALSE))/365</f>
        <v>25.432876712328767</v>
      </c>
      <c r="L20" s="37">
        <f>(C20-VLOOKUP(I20,Riders!$A$2:$C$3501,2,FALSE))/365</f>
        <v>21.13150684931507</v>
      </c>
      <c r="M20" s="37">
        <f>(C20-VLOOKUP(J20,Riders!$A$2:$C$3501,2,FALSE))/365</f>
        <v>31.030136986301368</v>
      </c>
      <c r="N20" s="36">
        <v>1</v>
      </c>
      <c r="O20" s="3">
        <f t="shared" si="1"/>
        <v>46.09</v>
      </c>
      <c r="P20" s="3">
        <v>11.565</v>
      </c>
      <c r="Q20" s="3">
        <v>7.2919999999999998</v>
      </c>
      <c r="R20" s="3">
        <v>6.8629999999999995</v>
      </c>
      <c r="S20" s="3">
        <v>6.8239999999999981</v>
      </c>
      <c r="T20" s="3">
        <v>6.6940000000000026</v>
      </c>
      <c r="U20" s="3">
        <v>6.8520000000000039</v>
      </c>
      <c r="V20" s="24">
        <f t="shared" si="2"/>
        <v>58.581037101323496</v>
      </c>
    </row>
    <row r="21" spans="1:22" x14ac:dyDescent="0.3">
      <c r="A21" s="36" t="s">
        <v>693</v>
      </c>
      <c r="B21" s="36">
        <v>2024</v>
      </c>
      <c r="C21" s="19">
        <v>45325</v>
      </c>
      <c r="D21" s="36" t="s">
        <v>72</v>
      </c>
      <c r="E21" s="36" t="s">
        <v>454</v>
      </c>
      <c r="F21" s="36">
        <v>4</v>
      </c>
      <c r="G21" s="3" t="s">
        <v>44</v>
      </c>
      <c r="H21" s="3" t="s">
        <v>43</v>
      </c>
      <c r="I21" s="3" t="s">
        <v>138</v>
      </c>
      <c r="J21" s="3" t="s">
        <v>54</v>
      </c>
      <c r="K21" s="37">
        <f>(C21-VLOOKUP(H21,Riders!$A$2:$C$3501,2,FALSE))/365</f>
        <v>31.210958904109589</v>
      </c>
      <c r="L21" s="37">
        <f>(C21-VLOOKUP(I21,Riders!$A$2:$C$3501,2,FALSE))/365</f>
        <v>28.389041095890413</v>
      </c>
      <c r="M21" s="37">
        <f>(C21-VLOOKUP(J21,Riders!$A$2:$C$3501,2,FALSE))/365</f>
        <v>26.616438356164384</v>
      </c>
      <c r="N21" s="36">
        <v>2</v>
      </c>
      <c r="O21" s="3">
        <f t="shared" si="1"/>
        <v>48.527000000000001</v>
      </c>
      <c r="P21" s="3">
        <v>12.109</v>
      </c>
      <c r="Q21" s="3">
        <v>7.7539999999999996</v>
      </c>
      <c r="R21" s="3">
        <v>7.0470000000000006</v>
      </c>
      <c r="S21" s="3">
        <v>7.0310000000000024</v>
      </c>
      <c r="T21" s="3">
        <v>7.1109999999999971</v>
      </c>
      <c r="U21" s="3">
        <v>7.4750000000000014</v>
      </c>
      <c r="V21" s="24">
        <f t="shared" si="2"/>
        <v>55.639128732458218</v>
      </c>
    </row>
    <row r="22" spans="1:22" x14ac:dyDescent="0.3">
      <c r="A22" s="36" t="s">
        <v>693</v>
      </c>
      <c r="B22" s="36">
        <v>2024</v>
      </c>
      <c r="C22" s="19">
        <v>45325</v>
      </c>
      <c r="D22" s="36" t="s">
        <v>72</v>
      </c>
      <c r="E22" s="36" t="s">
        <v>204</v>
      </c>
      <c r="F22" s="36" t="s">
        <v>205</v>
      </c>
      <c r="G22" s="3" t="s">
        <v>25</v>
      </c>
      <c r="H22" s="3" t="s">
        <v>24</v>
      </c>
      <c r="I22" s="3" t="s">
        <v>381</v>
      </c>
      <c r="J22" s="3" t="s">
        <v>133</v>
      </c>
      <c r="K22" s="37">
        <f>(C22-VLOOKUP(H22,Riders!$A$2:$C$3501,2,FALSE))/365</f>
        <v>25.432876712328767</v>
      </c>
      <c r="L22" s="37">
        <f>(C22-VLOOKUP(I22,Riders!$A$2:$C$3501,2,FALSE))/365</f>
        <v>21.13150684931507</v>
      </c>
      <c r="M22" s="37">
        <f>(C22-VLOOKUP(J22,Riders!$A$2:$C$3501,2,FALSE))/365</f>
        <v>31.030136986301368</v>
      </c>
      <c r="N22" s="36">
        <v>1</v>
      </c>
      <c r="O22" s="3">
        <f t="shared" si="1"/>
        <v>46.023000000000003</v>
      </c>
      <c r="P22" s="3">
        <v>11.449</v>
      </c>
      <c r="Q22" s="3">
        <v>7.2539999999999996</v>
      </c>
      <c r="R22" s="3">
        <v>6.8140000000000001</v>
      </c>
      <c r="S22" s="3">
        <v>6.833000000000002</v>
      </c>
      <c r="T22" s="3">
        <v>6.759999999999998</v>
      </c>
      <c r="U22" s="3">
        <v>6.9130000000000038</v>
      </c>
      <c r="V22" s="24">
        <f t="shared" si="2"/>
        <v>58.666319014405836</v>
      </c>
    </row>
    <row r="23" spans="1:22" x14ac:dyDescent="0.3">
      <c r="A23" s="36" t="s">
        <v>693</v>
      </c>
      <c r="B23" s="36">
        <v>2024</v>
      </c>
      <c r="C23" s="19">
        <v>45325</v>
      </c>
      <c r="D23" s="36" t="s">
        <v>72</v>
      </c>
      <c r="E23" s="36" t="s">
        <v>204</v>
      </c>
      <c r="F23" s="36" t="s">
        <v>205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26.268493150684932</v>
      </c>
      <c r="L23" s="37">
        <f>(C23-VLOOKUP(I23,Riders!$A$2:$C$3501,2,FALSE))/365</f>
        <v>24.906849315068492</v>
      </c>
      <c r="M23" s="37">
        <f>(C23-VLOOKUP(J23,Riders!$A$2:$C$3501,2,FALSE))/365</f>
        <v>18.82191780821918</v>
      </c>
      <c r="N23" s="36">
        <v>2</v>
      </c>
      <c r="O23" s="3">
        <f t="shared" si="1"/>
        <v>75.099999999999994</v>
      </c>
      <c r="P23" s="3">
        <v>11.462</v>
      </c>
      <c r="Q23" s="3">
        <v>8.0530000000000008</v>
      </c>
      <c r="R23" s="3">
        <v>10.707000000000001</v>
      </c>
      <c r="S23" s="3">
        <v>13.634</v>
      </c>
      <c r="T23" s="3">
        <v>14.725000000000001</v>
      </c>
      <c r="U23" s="3">
        <v>16.518999999999991</v>
      </c>
      <c r="V23" s="24">
        <f t="shared" si="2"/>
        <v>35.952063914780297</v>
      </c>
    </row>
    <row r="24" spans="1:22" x14ac:dyDescent="0.3">
      <c r="A24" s="36" t="s">
        <v>693</v>
      </c>
      <c r="B24" s="36">
        <v>2024</v>
      </c>
      <c r="C24" s="19">
        <v>45325</v>
      </c>
      <c r="D24" s="36" t="s">
        <v>72</v>
      </c>
      <c r="E24" s="36" t="s">
        <v>204</v>
      </c>
      <c r="F24" s="36" t="s">
        <v>206</v>
      </c>
      <c r="G24" s="3" t="s">
        <v>29</v>
      </c>
      <c r="H24" s="3" t="s">
        <v>28</v>
      </c>
      <c r="I24" s="3" t="s">
        <v>907</v>
      </c>
      <c r="J24" s="3" t="s">
        <v>831</v>
      </c>
      <c r="K24" s="37">
        <f>(C24-VLOOKUP(H24,Riders!$A$2:$C$3501,2,FALSE))/365</f>
        <v>24.109589041095891</v>
      </c>
      <c r="L24" s="37">
        <f>(C24-VLOOKUP(I24,Riders!$A$2:$C$3501,2,FALSE))/365</f>
        <v>23.350684931506848</v>
      </c>
      <c r="M24" s="37">
        <f>(C24-VLOOKUP(J24,Riders!$A$2:$C$3501,2,FALSE))/365</f>
        <v>25.589041095890412</v>
      </c>
      <c r="N24" s="36">
        <v>3</v>
      </c>
      <c r="O24" s="3">
        <f t="shared" si="1"/>
        <v>47.39</v>
      </c>
      <c r="P24" s="3">
        <v>11.644</v>
      </c>
      <c r="Q24" s="3">
        <v>7.4670000000000005</v>
      </c>
      <c r="R24" s="3">
        <v>6.9450000000000003</v>
      </c>
      <c r="S24" s="3">
        <v>7.0609999999999964</v>
      </c>
      <c r="T24" s="3">
        <v>7.0489999999999995</v>
      </c>
      <c r="U24" s="3">
        <v>7.2240000000000038</v>
      </c>
      <c r="V24" s="24">
        <f t="shared" si="2"/>
        <v>56.974045157206163</v>
      </c>
    </row>
    <row r="25" spans="1:22" x14ac:dyDescent="0.3">
      <c r="A25" s="36" t="s">
        <v>693</v>
      </c>
      <c r="B25" s="36">
        <v>2024</v>
      </c>
      <c r="C25" s="19">
        <v>45325</v>
      </c>
      <c r="D25" s="36" t="s">
        <v>72</v>
      </c>
      <c r="E25" s="36" t="s">
        <v>204</v>
      </c>
      <c r="F25" s="36" t="s">
        <v>206</v>
      </c>
      <c r="G25" s="3" t="s">
        <v>47</v>
      </c>
      <c r="H25" s="3" t="s">
        <v>99</v>
      </c>
      <c r="I25" s="3" t="s">
        <v>100</v>
      </c>
      <c r="J25" s="3" t="s">
        <v>46</v>
      </c>
      <c r="K25" s="37">
        <f>(C25-VLOOKUP(H25,Riders!$A$2:$C$3501,2,FALSE))/365</f>
        <v>26.969863013698632</v>
      </c>
      <c r="L25" s="37">
        <f>(C25-VLOOKUP(I25,Riders!$A$2:$C$3501,2,FALSE))/365</f>
        <v>29.978082191780821</v>
      </c>
      <c r="M25" s="37">
        <f>(C25-VLOOKUP(J25,Riders!$A$2:$C$3501,2,FALSE))/365</f>
        <v>23.635616438356163</v>
      </c>
      <c r="N25" s="36">
        <v>4</v>
      </c>
      <c r="O25" s="3">
        <f t="shared" si="1"/>
        <v>47.686</v>
      </c>
      <c r="P25" s="3">
        <v>11.436999999999999</v>
      </c>
      <c r="Q25" s="3">
        <v>7.4309999999999992</v>
      </c>
      <c r="R25" s="3">
        <v>7.1960000000000015</v>
      </c>
      <c r="S25" s="3">
        <v>7.171999999999997</v>
      </c>
      <c r="T25" s="3">
        <v>7.1230000000000047</v>
      </c>
      <c r="U25" s="3">
        <v>7.3269999999999982</v>
      </c>
      <c r="V25" s="24">
        <f t="shared" si="2"/>
        <v>56.620391729228707</v>
      </c>
    </row>
    <row r="26" spans="1:22" x14ac:dyDescent="0.3">
      <c r="A26" s="36" t="s">
        <v>657</v>
      </c>
      <c r="B26" s="36">
        <v>2024</v>
      </c>
      <c r="C26" s="19">
        <v>45301</v>
      </c>
      <c r="D26" s="36" t="s">
        <v>3826</v>
      </c>
      <c r="E26" s="36" t="s">
        <v>379</v>
      </c>
      <c r="F26" s="36" t="s">
        <v>379</v>
      </c>
      <c r="G26" s="3" t="s">
        <v>15</v>
      </c>
      <c r="H26" s="3" t="s">
        <v>14</v>
      </c>
      <c r="I26" s="3" t="s">
        <v>22</v>
      </c>
      <c r="J26" s="3" t="s">
        <v>23</v>
      </c>
      <c r="K26" s="37">
        <f>(C26-VLOOKUP(H26,Riders!$A$2:$C$3501,2,FALSE))/365</f>
        <v>24.024657534246575</v>
      </c>
      <c r="L26" s="37">
        <f>(C26-VLOOKUP(I26,Riders!$A$2:$C$3501,2,FALSE))/365</f>
        <v>26.005479452054793</v>
      </c>
      <c r="M26" s="37">
        <f>(C26-VLOOKUP(J26,Riders!$A$2:$C$3501,2,FALSE))/365</f>
        <v>26.331506849315069</v>
      </c>
      <c r="N26" s="36">
        <v>1</v>
      </c>
      <c r="O26" s="3">
        <f t="shared" si="1"/>
        <v>46.316000000000003</v>
      </c>
      <c r="P26" s="3">
        <v>11.499000000000001</v>
      </c>
      <c r="Q26" s="3">
        <v>7.3579999999999988</v>
      </c>
      <c r="R26" s="3">
        <v>6.7460000000000022</v>
      </c>
      <c r="S26" s="3">
        <v>6.8019999999999996</v>
      </c>
      <c r="T26" s="3">
        <v>6.8680000000000021</v>
      </c>
      <c r="U26" s="3">
        <v>7.0429999999999993</v>
      </c>
      <c r="V26" s="24">
        <f t="shared" si="2"/>
        <v>58.295189567320143</v>
      </c>
    </row>
    <row r="27" spans="1:22" x14ac:dyDescent="0.3">
      <c r="A27" s="36" t="s">
        <v>657</v>
      </c>
      <c r="B27" s="36">
        <v>2024</v>
      </c>
      <c r="C27" s="19">
        <v>45301</v>
      </c>
      <c r="D27" s="36" t="s">
        <v>3826</v>
      </c>
      <c r="E27" s="36" t="s">
        <v>379</v>
      </c>
      <c r="F27" s="36" t="s">
        <v>379</v>
      </c>
      <c r="G27" s="3" t="s">
        <v>25</v>
      </c>
      <c r="H27" s="3" t="s">
        <v>24</v>
      </c>
      <c r="I27" s="3" t="s">
        <v>381</v>
      </c>
      <c r="J27" s="3" t="s">
        <v>391</v>
      </c>
      <c r="K27" s="37">
        <f>(C27-VLOOKUP(H27,Riders!$A$2:$C$3501,2,FALSE))/365</f>
        <v>25.367123287671234</v>
      </c>
      <c r="L27" s="37">
        <f>(C27-VLOOKUP(I27,Riders!$A$2:$C$3501,2,FALSE))/365</f>
        <v>21.065753424657533</v>
      </c>
      <c r="M27" s="37">
        <f>(C27-VLOOKUP(J27,Riders!$A$2:$C$3501,2,FALSE))/365</f>
        <v>24.873972602739727</v>
      </c>
      <c r="N27" s="36">
        <v>2</v>
      </c>
      <c r="O27" s="3">
        <f t="shared" si="1"/>
        <v>46.377000000000002</v>
      </c>
      <c r="P27" s="3">
        <v>11.523</v>
      </c>
      <c r="Q27" s="3">
        <v>7.4080000000000013</v>
      </c>
      <c r="R27" s="3">
        <v>6.8709999999999987</v>
      </c>
      <c r="S27" s="3">
        <v>6.9489999999999981</v>
      </c>
      <c r="T27" s="3">
        <v>6.7590000000000003</v>
      </c>
      <c r="U27" s="3">
        <v>6.8670000000000044</v>
      </c>
      <c r="V27" s="24">
        <f t="shared" si="2"/>
        <v>58.218513487288952</v>
      </c>
    </row>
    <row r="28" spans="1:22" x14ac:dyDescent="0.3">
      <c r="A28" s="36" t="s">
        <v>657</v>
      </c>
      <c r="B28" s="36">
        <v>2024</v>
      </c>
      <c r="C28" s="19">
        <v>45301</v>
      </c>
      <c r="D28" s="36" t="s">
        <v>3826</v>
      </c>
      <c r="E28" s="36" t="s">
        <v>379</v>
      </c>
      <c r="F28" s="36" t="s">
        <v>379</v>
      </c>
      <c r="G28" s="3" t="s">
        <v>19</v>
      </c>
      <c r="H28" s="3" t="s">
        <v>380</v>
      </c>
      <c r="I28" s="3" t="s">
        <v>384</v>
      </c>
      <c r="J28" s="3" t="s">
        <v>18</v>
      </c>
      <c r="K28" s="37">
        <f>(C28-VLOOKUP(H28,Riders!$A$2:$C$3501,2,FALSE))/365</f>
        <v>27.756164383561643</v>
      </c>
      <c r="L28" s="37">
        <f>(C28-VLOOKUP(I28,Riders!$A$2:$C$3501,2,FALSE))/365</f>
        <v>24.350684931506848</v>
      </c>
      <c r="M28" s="37">
        <f>(C28-VLOOKUP(J28,Riders!$A$2:$C$3501,2,FALSE))/365</f>
        <v>25.635616438356163</v>
      </c>
      <c r="N28" s="36">
        <v>3</v>
      </c>
      <c r="O28" s="3">
        <f t="shared" si="1"/>
        <v>47.173000000000002</v>
      </c>
      <c r="P28" s="3">
        <v>11.705</v>
      </c>
      <c r="Q28" s="3">
        <v>7.4990000000000006</v>
      </c>
      <c r="R28" s="3">
        <v>6.8559999999999981</v>
      </c>
      <c r="S28" s="3">
        <v>6.8889999999999993</v>
      </c>
      <c r="T28" s="3">
        <v>6.9770000000000039</v>
      </c>
      <c r="U28" s="3">
        <v>7.2469999999999999</v>
      </c>
      <c r="V28" s="24">
        <f t="shared" si="2"/>
        <v>57.236130837555379</v>
      </c>
    </row>
    <row r="29" spans="1:22" x14ac:dyDescent="0.3">
      <c r="A29" s="36" t="s">
        <v>657</v>
      </c>
      <c r="B29" s="36">
        <v>2024</v>
      </c>
      <c r="C29" s="19">
        <v>45301</v>
      </c>
      <c r="D29" s="36" t="s">
        <v>3826</v>
      </c>
      <c r="E29" s="36" t="s">
        <v>379</v>
      </c>
      <c r="F29" s="3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37">
        <f>(C29-VLOOKUP(H29,Riders!$A$2:$C$3501,2,FALSE))/365</f>
        <v>26.904109589041095</v>
      </c>
      <c r="L29" s="37">
        <f>(C29-VLOOKUP(I29,Riders!$A$2:$C$3501,2,FALSE))/365</f>
        <v>29.912328767123288</v>
      </c>
      <c r="M29" s="37">
        <f>(C29-VLOOKUP(J29,Riders!$A$2:$C$3501,2,FALSE))/365</f>
        <v>23.56986301369863</v>
      </c>
      <c r="N29" s="36">
        <v>4</v>
      </c>
      <c r="O29" s="3">
        <f t="shared" si="1"/>
        <v>47.481000000000002</v>
      </c>
      <c r="P29" s="3">
        <v>11.403</v>
      </c>
      <c r="Q29" s="3">
        <v>7.4649999999999981</v>
      </c>
      <c r="R29" s="3">
        <v>7.0010000000000012</v>
      </c>
      <c r="S29" s="3">
        <v>7.1120000000000019</v>
      </c>
      <c r="T29" s="3">
        <v>7.1689999999999969</v>
      </c>
      <c r="U29" s="3">
        <v>7.3310000000000031</v>
      </c>
      <c r="V29" s="24">
        <f t="shared" si="2"/>
        <v>56.864851203639347</v>
      </c>
    </row>
    <row r="30" spans="1:22" x14ac:dyDescent="0.3">
      <c r="A30" s="36" t="s">
        <v>657</v>
      </c>
      <c r="B30" s="36">
        <v>2024</v>
      </c>
      <c r="C30" s="19">
        <v>45301</v>
      </c>
      <c r="D30" s="36" t="s">
        <v>3826</v>
      </c>
      <c r="E30" s="36" t="s">
        <v>379</v>
      </c>
      <c r="F30" s="3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37">
        <f>(C30-VLOOKUP(H30,Riders!$A$2:$C$3501,2,FALSE))/365</f>
        <v>24.723287671232878</v>
      </c>
      <c r="L30" s="37">
        <f>(C30-VLOOKUP(I30,Riders!$A$2:$C$3501,2,FALSE))/365</f>
        <v>21.463013698630139</v>
      </c>
      <c r="M30" s="37">
        <f>(C30-VLOOKUP(J30,Riders!$A$2:$C$3501,2,FALSE))/365</f>
        <v>21.923287671232877</v>
      </c>
      <c r="N30" s="36">
        <v>5</v>
      </c>
      <c r="O30" s="3">
        <f t="shared" si="1"/>
        <v>48.170999999999999</v>
      </c>
      <c r="P30" s="3">
        <v>11.917</v>
      </c>
      <c r="Q30" s="3">
        <v>7.4150000000000009</v>
      </c>
      <c r="R30" s="3">
        <v>7.4149999999999991</v>
      </c>
      <c r="S30" s="3">
        <v>7.3230000000000004</v>
      </c>
      <c r="T30" s="3">
        <v>7.0249999999999986</v>
      </c>
      <c r="U30" s="3">
        <v>7.0760000000000005</v>
      </c>
      <c r="V30" s="24">
        <f t="shared" si="2"/>
        <v>56.050320732390858</v>
      </c>
    </row>
    <row r="31" spans="1:22" x14ac:dyDescent="0.3">
      <c r="A31" s="36" t="s">
        <v>657</v>
      </c>
      <c r="B31" s="36">
        <v>2024</v>
      </c>
      <c r="C31" s="19">
        <v>45301</v>
      </c>
      <c r="D31" s="36" t="s">
        <v>3826</v>
      </c>
      <c r="E31" s="36" t="s">
        <v>379</v>
      </c>
      <c r="F31" s="36" t="s">
        <v>379</v>
      </c>
      <c r="G31" s="3" t="s">
        <v>51</v>
      </c>
      <c r="H31" s="3" t="s">
        <v>50</v>
      </c>
      <c r="I31" s="3" t="s">
        <v>849</v>
      </c>
      <c r="J31" s="3" t="s">
        <v>903</v>
      </c>
      <c r="K31" s="37">
        <f>(C31-VLOOKUP(H31,Riders!$A$2:$C$3501,2,FALSE))/365</f>
        <v>27.265753424657536</v>
      </c>
      <c r="L31" s="37">
        <f>(C31-VLOOKUP(I31,Riders!$A$2:$C$3501,2,FALSE))/365</f>
        <v>28.331506849315069</v>
      </c>
      <c r="M31" s="37">
        <f>(C31-VLOOKUP(J31,Riders!$A$2:$C$3501,2,FALSE))/365</f>
        <v>20.038356164383561</v>
      </c>
      <c r="N31" s="36">
        <v>6</v>
      </c>
      <c r="O31" s="3">
        <f t="shared" si="1"/>
        <v>49.113999999999997</v>
      </c>
      <c r="P31" s="3">
        <v>11.932</v>
      </c>
      <c r="Q31" s="3">
        <v>7.6010000000000009</v>
      </c>
      <c r="R31" s="3">
        <v>7.3099999999999987</v>
      </c>
      <c r="S31" s="3">
        <v>7.4030000000000022</v>
      </c>
      <c r="T31" s="3">
        <v>7.3629999999999995</v>
      </c>
      <c r="U31" s="3">
        <v>7.5049999999999955</v>
      </c>
      <c r="V31" s="24">
        <f t="shared" si="2"/>
        <v>54.974141792564239</v>
      </c>
    </row>
    <row r="32" spans="1:22" x14ac:dyDescent="0.3">
      <c r="A32" s="36" t="s">
        <v>657</v>
      </c>
      <c r="B32" s="36">
        <v>2024</v>
      </c>
      <c r="C32" s="19">
        <v>45301</v>
      </c>
      <c r="D32" s="36" t="s">
        <v>3826</v>
      </c>
      <c r="E32" s="36" t="s">
        <v>379</v>
      </c>
      <c r="F32" s="36" t="s">
        <v>379</v>
      </c>
      <c r="G32" s="3" t="s">
        <v>31</v>
      </c>
      <c r="H32" s="3" t="s">
        <v>113</v>
      </c>
      <c r="I32" s="3" t="s">
        <v>632</v>
      </c>
      <c r="J32" s="3" t="s">
        <v>30</v>
      </c>
      <c r="K32" s="37">
        <f>(C32-VLOOKUP(H32,Riders!$A$2:$C$3501,2,FALSE))/365</f>
        <v>20.660273972602738</v>
      </c>
      <c r="L32" s="37">
        <f>(C32-VLOOKUP(I32,Riders!$A$2:$C$3501,2,FALSE))/365</f>
        <v>22.353424657534248</v>
      </c>
      <c r="M32" s="37">
        <f>(C32-VLOOKUP(J32,Riders!$A$2:$C$3501,2,FALSE))/365</f>
        <v>27.736986301369864</v>
      </c>
      <c r="N32" s="36">
        <v>7</v>
      </c>
      <c r="O32" s="3">
        <f t="shared" si="1"/>
        <v>49.281999999999996</v>
      </c>
      <c r="P32" s="3">
        <v>12.042</v>
      </c>
      <c r="Q32" s="3">
        <v>7.552999999999999</v>
      </c>
      <c r="R32" s="3">
        <v>7.3049999999999997</v>
      </c>
      <c r="S32" s="3">
        <v>7.3960000000000008</v>
      </c>
      <c r="T32" s="3">
        <v>7.3699999999999974</v>
      </c>
      <c r="U32" s="3">
        <v>7.6159999999999997</v>
      </c>
      <c r="V32" s="24">
        <f t="shared" si="2"/>
        <v>54.786737551235753</v>
      </c>
    </row>
    <row r="33" spans="1:22" x14ac:dyDescent="0.3">
      <c r="A33" s="36" t="s">
        <v>657</v>
      </c>
      <c r="B33" s="36">
        <v>2024</v>
      </c>
      <c r="C33" s="19">
        <v>45301</v>
      </c>
      <c r="D33" s="36" t="s">
        <v>3826</v>
      </c>
      <c r="E33" s="36" t="s">
        <v>379</v>
      </c>
      <c r="F33" s="36" t="s">
        <v>379</v>
      </c>
      <c r="G33" s="3" t="s">
        <v>49</v>
      </c>
      <c r="H33" s="3" t="s">
        <v>832</v>
      </c>
      <c r="I33" s="3" t="s">
        <v>48</v>
      </c>
      <c r="J33" s="3" t="s">
        <v>860</v>
      </c>
      <c r="K33" s="37">
        <f>(C33-VLOOKUP(H33,Riders!$A$2:$C$3501,2,FALSE))/365</f>
        <v>19.852054794520548</v>
      </c>
      <c r="L33" s="37">
        <f>(C33-VLOOKUP(I33,Riders!$A$2:$C$3501,2,FALSE))/365</f>
        <v>22.950684931506849</v>
      </c>
      <c r="M33" s="37">
        <f>(C33-VLOOKUP(J33,Riders!$A$2:$C$3501,2,FALSE))/365</f>
        <v>19.32054794520548</v>
      </c>
      <c r="N33" s="36">
        <v>8</v>
      </c>
      <c r="O33" s="3">
        <f t="shared" si="1"/>
        <v>49.718000000000004</v>
      </c>
      <c r="P33" s="3">
        <v>12.026</v>
      </c>
      <c r="Q33" s="3">
        <v>7.777000000000001</v>
      </c>
      <c r="R33" s="3">
        <v>7.218</v>
      </c>
      <c r="S33" s="3">
        <v>7.4359999999999999</v>
      </c>
      <c r="T33" s="3">
        <v>7.5050000000000026</v>
      </c>
      <c r="U33" s="3">
        <v>7.7560000000000002</v>
      </c>
      <c r="V33" s="24">
        <f t="shared" si="2"/>
        <v>54.306287461281627</v>
      </c>
    </row>
    <row r="34" spans="1:22" x14ac:dyDescent="0.3">
      <c r="A34" s="36" t="s">
        <v>657</v>
      </c>
      <c r="B34" s="36">
        <v>2024</v>
      </c>
      <c r="C34" s="19">
        <v>45301</v>
      </c>
      <c r="D34" s="36" t="s">
        <v>3826</v>
      </c>
      <c r="E34" s="36" t="s">
        <v>454</v>
      </c>
      <c r="F34" s="36">
        <v>1</v>
      </c>
      <c r="G34" s="3" t="s">
        <v>47</v>
      </c>
      <c r="H34" s="3" t="s">
        <v>99</v>
      </c>
      <c r="I34" s="3" t="s">
        <v>100</v>
      </c>
      <c r="J34" s="3" t="s">
        <v>46</v>
      </c>
      <c r="K34" s="37">
        <f>(C34-VLOOKUP(H34,Riders!$A$2:$C$3501,2,FALSE))/365</f>
        <v>26.904109589041095</v>
      </c>
      <c r="L34" s="37">
        <f>(C34-VLOOKUP(I34,Riders!$A$2:$C$3501,2,FALSE))/365</f>
        <v>29.912328767123288</v>
      </c>
      <c r="M34" s="37">
        <f>(C34-VLOOKUP(J34,Riders!$A$2:$C$3501,2,FALSE))/365</f>
        <v>23.56986301369863</v>
      </c>
      <c r="N34" s="36">
        <v>1</v>
      </c>
      <c r="O34" s="3">
        <f t="shared" si="1"/>
        <v>47.389000000000003</v>
      </c>
      <c r="P34" s="3">
        <v>11.433</v>
      </c>
      <c r="Q34" s="3">
        <v>7.4319999999999986</v>
      </c>
      <c r="R34" s="3">
        <v>6.9430000000000014</v>
      </c>
      <c r="S34" s="3">
        <v>7.0850000000000009</v>
      </c>
      <c r="T34" s="3">
        <v>7.1210000000000022</v>
      </c>
      <c r="U34" s="3">
        <v>7.375</v>
      </c>
      <c r="V34" s="24">
        <f t="shared" si="2"/>
        <v>56.975247420287403</v>
      </c>
    </row>
    <row r="35" spans="1:22" x14ac:dyDescent="0.3">
      <c r="A35" s="36" t="s">
        <v>657</v>
      </c>
      <c r="B35" s="36">
        <v>2024</v>
      </c>
      <c r="C35" s="19">
        <v>45301</v>
      </c>
      <c r="D35" s="36" t="s">
        <v>3826</v>
      </c>
      <c r="E35" s="36" t="s">
        <v>454</v>
      </c>
      <c r="F35" s="36">
        <v>1</v>
      </c>
      <c r="G35" s="3" t="s">
        <v>17</v>
      </c>
      <c r="H35" s="3" t="s">
        <v>16</v>
      </c>
      <c r="I35" s="3" t="s">
        <v>32</v>
      </c>
      <c r="J35" s="3" t="s">
        <v>80</v>
      </c>
      <c r="K35" s="37">
        <f>(C35-VLOOKUP(H35,Riders!$A$2:$C$3501,2,FALSE))/365</f>
        <v>24.723287671232878</v>
      </c>
      <c r="L35" s="37">
        <f>(C35-VLOOKUP(I35,Riders!$A$2:$C$3501,2,FALSE))/365</f>
        <v>21.463013698630139</v>
      </c>
      <c r="M35" s="37">
        <f>(C35-VLOOKUP(J35,Riders!$A$2:$C$3501,2,FALSE))/365</f>
        <v>21.923287671232877</v>
      </c>
      <c r="N35" s="36">
        <v>2</v>
      </c>
      <c r="O35" s="3">
        <f t="shared" si="1"/>
        <v>48.27</v>
      </c>
      <c r="P35" s="3">
        <v>11.923999999999999</v>
      </c>
      <c r="Q35" s="3">
        <v>7.4130000000000003</v>
      </c>
      <c r="R35" s="3">
        <v>7.4050000000000011</v>
      </c>
      <c r="S35" s="3">
        <v>7.3460000000000001</v>
      </c>
      <c r="T35" s="3">
        <v>7.0679999999999978</v>
      </c>
      <c r="U35" s="3">
        <v>7.1140000000000043</v>
      </c>
      <c r="V35" s="24">
        <f t="shared" si="2"/>
        <v>55.935363579863264</v>
      </c>
    </row>
    <row r="36" spans="1:22" x14ac:dyDescent="0.3">
      <c r="A36" s="36" t="s">
        <v>657</v>
      </c>
      <c r="B36" s="36">
        <v>2024</v>
      </c>
      <c r="C36" s="19">
        <v>45301</v>
      </c>
      <c r="D36" s="36" t="s">
        <v>3826</v>
      </c>
      <c r="E36" s="36" t="s">
        <v>454</v>
      </c>
      <c r="F36" s="36">
        <v>2</v>
      </c>
      <c r="G36" s="3" t="s">
        <v>19</v>
      </c>
      <c r="H36" s="3" t="s">
        <v>380</v>
      </c>
      <c r="I36" s="3" t="s">
        <v>384</v>
      </c>
      <c r="J36" s="3" t="s">
        <v>18</v>
      </c>
      <c r="K36" s="37">
        <f>(C36-VLOOKUP(H36,Riders!$A$2:$C$3501,2,FALSE))/365</f>
        <v>27.756164383561643</v>
      </c>
      <c r="L36" s="37">
        <f>(C36-VLOOKUP(I36,Riders!$A$2:$C$3501,2,FALSE))/365</f>
        <v>24.350684931506848</v>
      </c>
      <c r="M36" s="37">
        <f>(C36-VLOOKUP(J36,Riders!$A$2:$C$3501,2,FALSE))/365</f>
        <v>25.635616438356163</v>
      </c>
      <c r="N36" s="36">
        <v>1</v>
      </c>
      <c r="O36" s="3" t="str">
        <f t="shared" si="1"/>
        <v/>
      </c>
      <c r="P36" s="3">
        <v>11.705</v>
      </c>
      <c r="Q36" s="3">
        <v>4.1839999999999993</v>
      </c>
      <c r="R36" s="3"/>
      <c r="S36" s="3"/>
      <c r="T36" s="3">
        <v>6.9100000000000037</v>
      </c>
      <c r="U36" s="3">
        <v>7.1899999999999977</v>
      </c>
      <c r="V36" s="24" t="e">
        <f t="shared" si="2"/>
        <v>#VALUE!</v>
      </c>
    </row>
    <row r="37" spans="1:22" x14ac:dyDescent="0.3">
      <c r="A37" s="36" t="s">
        <v>657</v>
      </c>
      <c r="B37" s="36">
        <v>2024</v>
      </c>
      <c r="C37" s="19">
        <v>45301</v>
      </c>
      <c r="D37" s="36" t="s">
        <v>3826</v>
      </c>
      <c r="E37" s="36" t="s">
        <v>454</v>
      </c>
      <c r="F37" s="36">
        <v>2</v>
      </c>
      <c r="G37" s="3" t="s">
        <v>51</v>
      </c>
      <c r="H37" s="3" t="s">
        <v>50</v>
      </c>
      <c r="I37" s="3" t="s">
        <v>849</v>
      </c>
      <c r="J37" s="3" t="s">
        <v>903</v>
      </c>
      <c r="K37" s="37">
        <f>(C37-VLOOKUP(H37,Riders!$A$2:$C$3501,2,FALSE))/365</f>
        <v>27.265753424657536</v>
      </c>
      <c r="L37" s="37">
        <f>(C37-VLOOKUP(I37,Riders!$A$2:$C$3501,2,FALSE))/365</f>
        <v>28.331506849315069</v>
      </c>
      <c r="M37" s="37">
        <f>(C37-VLOOKUP(J37,Riders!$A$2:$C$3501,2,FALSE))/365</f>
        <v>20.038356164383561</v>
      </c>
      <c r="N37" s="36">
        <v>2</v>
      </c>
      <c r="O37" s="3" t="str">
        <f t="shared" si="1"/>
        <v/>
      </c>
      <c r="P37" s="3">
        <v>12.148</v>
      </c>
      <c r="Q37" s="3">
        <v>7.7050000000000018</v>
      </c>
      <c r="R37" s="3">
        <v>7.4699999999999989</v>
      </c>
      <c r="S37" s="3"/>
      <c r="T37" s="3"/>
      <c r="U37" s="3">
        <v>11.549999999999997</v>
      </c>
      <c r="V37" s="24" t="e">
        <f t="shared" si="2"/>
        <v>#VALUE!</v>
      </c>
    </row>
    <row r="38" spans="1:22" x14ac:dyDescent="0.3">
      <c r="A38" s="36" t="s">
        <v>657</v>
      </c>
      <c r="B38" s="36">
        <v>2024</v>
      </c>
      <c r="C38" s="19">
        <v>45301</v>
      </c>
      <c r="D38" s="36" t="s">
        <v>3826</v>
      </c>
      <c r="E38" s="36" t="s">
        <v>454</v>
      </c>
      <c r="F38" s="36">
        <v>3</v>
      </c>
      <c r="G38" s="3" t="s">
        <v>25</v>
      </c>
      <c r="H38" s="3" t="s">
        <v>24</v>
      </c>
      <c r="I38" s="3" t="s">
        <v>381</v>
      </c>
      <c r="J38" s="3" t="s">
        <v>133</v>
      </c>
      <c r="K38" s="37">
        <f>(C38-VLOOKUP(H38,Riders!$A$2:$C$3501,2,FALSE))/365</f>
        <v>25.367123287671234</v>
      </c>
      <c r="L38" s="37">
        <f>(C38-VLOOKUP(I38,Riders!$A$2:$C$3501,2,FALSE))/365</f>
        <v>21.065753424657533</v>
      </c>
      <c r="M38" s="37">
        <f>(C38-VLOOKUP(J38,Riders!$A$2:$C$3501,2,FALSE))/365</f>
        <v>30.964383561643835</v>
      </c>
      <c r="N38" s="36">
        <v>1</v>
      </c>
      <c r="O38" s="3">
        <f t="shared" si="1"/>
        <v>46.432000000000002</v>
      </c>
      <c r="P38" s="3">
        <v>11.544</v>
      </c>
      <c r="Q38" s="3">
        <v>7.3619999999999983</v>
      </c>
      <c r="R38" s="3">
        <v>6.9009999999999998</v>
      </c>
      <c r="S38" s="3">
        <v>6.9210000000000029</v>
      </c>
      <c r="T38" s="3">
        <v>6.777000000000001</v>
      </c>
      <c r="U38" s="3">
        <v>6.9269999999999996</v>
      </c>
      <c r="V38" s="24">
        <f t="shared" si="2"/>
        <v>58.149552033080631</v>
      </c>
    </row>
    <row r="39" spans="1:22" x14ac:dyDescent="0.3">
      <c r="A39" s="36" t="s">
        <v>657</v>
      </c>
      <c r="B39" s="36">
        <v>2024</v>
      </c>
      <c r="C39" s="19">
        <v>45301</v>
      </c>
      <c r="D39" s="36" t="s">
        <v>3826</v>
      </c>
      <c r="E39" s="36" t="s">
        <v>454</v>
      </c>
      <c r="F39" s="36">
        <v>3</v>
      </c>
      <c r="G39" s="3" t="s">
        <v>31</v>
      </c>
      <c r="H39" s="3" t="s">
        <v>113</v>
      </c>
      <c r="I39" s="3" t="s">
        <v>632</v>
      </c>
      <c r="J39" s="3" t="s">
        <v>30</v>
      </c>
      <c r="K39" s="37">
        <f>(C39-VLOOKUP(H39,Riders!$A$2:$C$3501,2,FALSE))/365</f>
        <v>20.660273972602738</v>
      </c>
      <c r="L39" s="37">
        <f>(C39-VLOOKUP(I39,Riders!$A$2:$C$3501,2,FALSE))/365</f>
        <v>22.353424657534248</v>
      </c>
      <c r="M39" s="37">
        <f>(C39-VLOOKUP(J39,Riders!$A$2:$C$3501,2,FALSE))/365</f>
        <v>27.736986301369864</v>
      </c>
      <c r="N39" s="36">
        <v>2</v>
      </c>
      <c r="O39" s="3">
        <f t="shared" si="1"/>
        <v>49.408000000000001</v>
      </c>
      <c r="P39" s="3">
        <v>12.113</v>
      </c>
      <c r="Q39" s="3">
        <v>7.5719999999999992</v>
      </c>
      <c r="R39" s="3">
        <v>7.2040000000000006</v>
      </c>
      <c r="S39" s="3">
        <v>7.3030000000000008</v>
      </c>
      <c r="T39" s="3">
        <v>7.4949999999999974</v>
      </c>
      <c r="U39" s="3">
        <v>7.7210000000000036</v>
      </c>
      <c r="V39" s="24">
        <f t="shared" si="2"/>
        <v>54.6470207253886</v>
      </c>
    </row>
    <row r="40" spans="1:22" x14ac:dyDescent="0.3">
      <c r="A40" s="36" t="s">
        <v>657</v>
      </c>
      <c r="B40" s="36">
        <v>2024</v>
      </c>
      <c r="C40" s="19">
        <v>45301</v>
      </c>
      <c r="D40" s="36" t="s">
        <v>3826</v>
      </c>
      <c r="E40" s="36" t="s">
        <v>454</v>
      </c>
      <c r="F40" s="36">
        <v>4</v>
      </c>
      <c r="G40" s="3" t="s">
        <v>15</v>
      </c>
      <c r="H40" s="3" t="s">
        <v>14</v>
      </c>
      <c r="I40" s="3" t="s">
        <v>22</v>
      </c>
      <c r="J40" s="3" t="s">
        <v>23</v>
      </c>
      <c r="K40" s="37">
        <f>(C40-VLOOKUP(H40,Riders!$A$2:$C$3501,2,FALSE))/365</f>
        <v>24.024657534246575</v>
      </c>
      <c r="L40" s="37">
        <f>(C40-VLOOKUP(I40,Riders!$A$2:$C$3501,2,FALSE))/365</f>
        <v>26.005479452054793</v>
      </c>
      <c r="M40" s="37">
        <f>(C40-VLOOKUP(J40,Riders!$A$2:$C$3501,2,FALSE))/365</f>
        <v>26.331506849315069</v>
      </c>
      <c r="N40" s="36">
        <v>1</v>
      </c>
      <c r="O40" s="3">
        <f t="shared" si="1"/>
        <v>46.234000000000002</v>
      </c>
      <c r="P40" s="3">
        <v>11.519</v>
      </c>
      <c r="Q40" s="3">
        <v>7.3510000000000009</v>
      </c>
      <c r="R40" s="3">
        <v>6.7650000000000006</v>
      </c>
      <c r="S40" s="3">
        <v>6.7850000000000001</v>
      </c>
      <c r="T40" s="3">
        <v>6.8339999999999961</v>
      </c>
      <c r="U40" s="3">
        <v>6.980000000000004</v>
      </c>
      <c r="V40" s="24">
        <f t="shared" si="2"/>
        <v>58.398581130769564</v>
      </c>
    </row>
    <row r="41" spans="1:22" x14ac:dyDescent="0.3">
      <c r="A41" s="36" t="s">
        <v>657</v>
      </c>
      <c r="B41" s="36">
        <v>2024</v>
      </c>
      <c r="C41" s="19">
        <v>45301</v>
      </c>
      <c r="D41" s="36" t="s">
        <v>3826</v>
      </c>
      <c r="E41" s="36" t="s">
        <v>454</v>
      </c>
      <c r="F41" s="36">
        <v>4</v>
      </c>
      <c r="G41" s="3" t="s">
        <v>49</v>
      </c>
      <c r="H41" s="3" t="s">
        <v>832</v>
      </c>
      <c r="I41" s="3" t="s">
        <v>48</v>
      </c>
      <c r="J41" s="3" t="s">
        <v>860</v>
      </c>
      <c r="K41" s="37">
        <f>(C41-VLOOKUP(H41,Riders!$A$2:$C$3501,2,FALSE))/365</f>
        <v>19.852054794520548</v>
      </c>
      <c r="L41" s="37">
        <f>(C41-VLOOKUP(I41,Riders!$A$2:$C$3501,2,FALSE))/365</f>
        <v>22.950684931506849</v>
      </c>
      <c r="M41" s="37">
        <f>(C41-VLOOKUP(J41,Riders!$A$2:$C$3501,2,FALSE))/365</f>
        <v>19.32054794520548</v>
      </c>
      <c r="N41" s="36">
        <v>2</v>
      </c>
      <c r="O41" s="3">
        <f t="shared" si="1"/>
        <v>49.676000000000002</v>
      </c>
      <c r="P41" s="3">
        <v>11.897</v>
      </c>
      <c r="Q41" s="3">
        <v>7.8050000000000015</v>
      </c>
      <c r="R41" s="3">
        <v>7.3249999999999993</v>
      </c>
      <c r="S41" s="3">
        <v>7.4230000000000018</v>
      </c>
      <c r="T41" s="3">
        <v>7.5090000000000003</v>
      </c>
      <c r="U41" s="3">
        <v>7.7169999999999987</v>
      </c>
      <c r="V41" s="24">
        <f t="shared" si="2"/>
        <v>54.352202270714223</v>
      </c>
    </row>
    <row r="42" spans="1:22" x14ac:dyDescent="0.3">
      <c r="A42" s="36" t="s">
        <v>657</v>
      </c>
      <c r="B42" s="36">
        <v>2024</v>
      </c>
      <c r="C42" s="19">
        <v>45301</v>
      </c>
      <c r="D42" s="36" t="s">
        <v>3826</v>
      </c>
      <c r="E42" s="36" t="s">
        <v>204</v>
      </c>
      <c r="F42" s="36" t="s">
        <v>205</v>
      </c>
      <c r="G42" s="3" t="s">
        <v>15</v>
      </c>
      <c r="H42" s="3" t="s">
        <v>14</v>
      </c>
      <c r="I42" s="3" t="s">
        <v>22</v>
      </c>
      <c r="J42" s="3" t="s">
        <v>23</v>
      </c>
      <c r="K42" s="37">
        <f>(C42-VLOOKUP(H42,Riders!$A$2:$C$3501,2,FALSE))/365</f>
        <v>24.024657534246575</v>
      </c>
      <c r="L42" s="37">
        <f>(C42-VLOOKUP(I42,Riders!$A$2:$C$3501,2,FALSE))/365</f>
        <v>26.005479452054793</v>
      </c>
      <c r="M42" s="37">
        <f>(C42-VLOOKUP(J42,Riders!$A$2:$C$3501,2,FALSE))/365</f>
        <v>26.331506849315069</v>
      </c>
      <c r="N42" s="36">
        <v>1</v>
      </c>
      <c r="O42" s="3">
        <f t="shared" si="1"/>
        <v>45.899000000000001</v>
      </c>
      <c r="P42" s="3">
        <v>11.375</v>
      </c>
      <c r="Q42" s="3">
        <v>7.2749999999999986</v>
      </c>
      <c r="R42" s="3">
        <v>6.7390000000000008</v>
      </c>
      <c r="S42" s="3">
        <v>6.7159999999999975</v>
      </c>
      <c r="T42" s="3">
        <v>6.8340000000000032</v>
      </c>
      <c r="U42" s="3">
        <v>6.9600000000000009</v>
      </c>
      <c r="V42" s="24">
        <f t="shared" si="2"/>
        <v>58.824810998060961</v>
      </c>
    </row>
    <row r="43" spans="1:22" x14ac:dyDescent="0.3">
      <c r="A43" s="36" t="s">
        <v>657</v>
      </c>
      <c r="B43" s="36">
        <v>2024</v>
      </c>
      <c r="C43" s="19">
        <v>45301</v>
      </c>
      <c r="D43" s="36" t="s">
        <v>3826</v>
      </c>
      <c r="E43" s="36" t="s">
        <v>204</v>
      </c>
      <c r="F43" s="36" t="s">
        <v>205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25.367123287671234</v>
      </c>
      <c r="L43" s="37">
        <f>(C43-VLOOKUP(I43,Riders!$A$2:$C$3501,2,FALSE))/365</f>
        <v>21.065753424657533</v>
      </c>
      <c r="M43" s="37">
        <f>(C43-VLOOKUP(J43,Riders!$A$2:$C$3501,2,FALSE))/365</f>
        <v>30.964383561643835</v>
      </c>
      <c r="N43" s="36">
        <v>2</v>
      </c>
      <c r="O43" s="3">
        <f t="shared" si="1"/>
        <v>46.151000000000003</v>
      </c>
      <c r="P43" s="3">
        <v>11.416</v>
      </c>
      <c r="Q43" s="3">
        <v>7.3339999999999996</v>
      </c>
      <c r="R43" s="3">
        <v>6.8030000000000008</v>
      </c>
      <c r="S43" s="3">
        <v>6.9220000000000006</v>
      </c>
      <c r="T43" s="3">
        <v>6.7830000000000013</v>
      </c>
      <c r="U43" s="3">
        <v>6.8930000000000007</v>
      </c>
      <c r="V43" s="24">
        <f t="shared" si="2"/>
        <v>58.503607722476218</v>
      </c>
    </row>
    <row r="44" spans="1:22" x14ac:dyDescent="0.3">
      <c r="A44" s="36" t="s">
        <v>657</v>
      </c>
      <c r="B44" s="36">
        <v>2024</v>
      </c>
      <c r="C44" s="19">
        <v>45301</v>
      </c>
      <c r="D44" s="36" t="s">
        <v>3826</v>
      </c>
      <c r="E44" s="36" t="s">
        <v>204</v>
      </c>
      <c r="F44" s="36" t="s">
        <v>206</v>
      </c>
      <c r="G44" s="3" t="s">
        <v>19</v>
      </c>
      <c r="H44" s="3" t="s">
        <v>380</v>
      </c>
      <c r="I44" s="3" t="s">
        <v>384</v>
      </c>
      <c r="J44" s="3" t="s">
        <v>18</v>
      </c>
      <c r="K44" s="37">
        <f>(C44-VLOOKUP(H44,Riders!$A$2:$C$3501,2,FALSE))/365</f>
        <v>27.756164383561643</v>
      </c>
      <c r="L44" s="37">
        <f>(C44-VLOOKUP(I44,Riders!$A$2:$C$3501,2,FALSE))/365</f>
        <v>24.350684931506848</v>
      </c>
      <c r="M44" s="37">
        <f>(C44-VLOOKUP(J44,Riders!$A$2:$C$3501,2,FALSE))/365</f>
        <v>25.635616438356163</v>
      </c>
      <c r="N44" s="36">
        <v>3</v>
      </c>
      <c r="O44" s="3">
        <f t="shared" si="1"/>
        <v>46.753999999999998</v>
      </c>
      <c r="P44" s="3">
        <v>11.714</v>
      </c>
      <c r="Q44" s="3">
        <v>7.5329999999999995</v>
      </c>
      <c r="R44" s="3">
        <v>6.7540000000000013</v>
      </c>
      <c r="S44" s="3">
        <v>6.7540000000000013</v>
      </c>
      <c r="T44" s="3">
        <v>6.867999999999995</v>
      </c>
      <c r="U44" s="3">
        <v>7.1310000000000002</v>
      </c>
      <c r="V44" s="24">
        <f t="shared" si="2"/>
        <v>57.749069598323139</v>
      </c>
    </row>
    <row r="45" spans="1:22" x14ac:dyDescent="0.3">
      <c r="A45" s="36" t="s">
        <v>657</v>
      </c>
      <c r="B45" s="36">
        <v>2024</v>
      </c>
      <c r="C45" s="19">
        <v>45301</v>
      </c>
      <c r="D45" s="36" t="s">
        <v>3826</v>
      </c>
      <c r="E45" s="36" t="s">
        <v>204</v>
      </c>
      <c r="F45" s="36" t="s">
        <v>206</v>
      </c>
      <c r="G45" s="3" t="s">
        <v>47</v>
      </c>
      <c r="H45" s="3" t="s">
        <v>99</v>
      </c>
      <c r="I45" s="3" t="s">
        <v>100</v>
      </c>
      <c r="J45" s="3" t="s">
        <v>46</v>
      </c>
      <c r="K45" s="37">
        <f>(C45-VLOOKUP(H45,Riders!$A$2:$C$3501,2,FALSE))/365</f>
        <v>26.904109589041095</v>
      </c>
      <c r="L45" s="37">
        <f>(C45-VLOOKUP(I45,Riders!$A$2:$C$3501,2,FALSE))/365</f>
        <v>29.912328767123288</v>
      </c>
      <c r="M45" s="37">
        <f>(C45-VLOOKUP(J45,Riders!$A$2:$C$3501,2,FALSE))/365</f>
        <v>23.56986301369863</v>
      </c>
      <c r="N45" s="36">
        <v>4</v>
      </c>
      <c r="O45" s="3">
        <f t="shared" si="1"/>
        <v>47.189</v>
      </c>
      <c r="P45" s="3">
        <v>11.445</v>
      </c>
      <c r="Q45" s="3">
        <v>7.4149999999999991</v>
      </c>
      <c r="R45" s="3">
        <v>6.93</v>
      </c>
      <c r="S45" s="3">
        <v>7.0549999999999997</v>
      </c>
      <c r="T45" s="3">
        <v>7.07</v>
      </c>
      <c r="U45" s="3">
        <v>7.2740000000000009</v>
      </c>
      <c r="V45" s="24">
        <f t="shared" si="2"/>
        <v>57.216724236580561</v>
      </c>
    </row>
    <row r="46" spans="1:22" x14ac:dyDescent="0.3">
      <c r="A46" s="36" t="s">
        <v>102</v>
      </c>
      <c r="B46" s="36">
        <v>2023</v>
      </c>
      <c r="C46" s="19">
        <v>45141</v>
      </c>
      <c r="D46" s="36" t="s">
        <v>13</v>
      </c>
      <c r="E46" s="36" t="s">
        <v>379</v>
      </c>
      <c r="F46" s="36" t="s">
        <v>379</v>
      </c>
      <c r="G46" s="3" t="s">
        <v>25</v>
      </c>
      <c r="H46" s="3" t="s">
        <v>101</v>
      </c>
      <c r="I46" s="3" t="s">
        <v>24</v>
      </c>
      <c r="J46" s="3" t="s">
        <v>381</v>
      </c>
      <c r="K46" s="37">
        <f>(C46-VLOOKUP(H46,Riders!$A$2:$C$3501,2,FALSE))/365</f>
        <v>23.841095890410958</v>
      </c>
      <c r="L46" s="37">
        <f>(C46-VLOOKUP(I46,Riders!$A$2:$C$3501,2,FALSE))/365</f>
        <v>24.92876712328767</v>
      </c>
      <c r="M46" s="37">
        <f>(C46-VLOOKUP(J46,Riders!$A$2:$C$3501,2,FALSE))/365</f>
        <v>20.627397260273973</v>
      </c>
      <c r="N46" s="36">
        <v>1</v>
      </c>
      <c r="O46" s="3">
        <f t="shared" si="1"/>
        <v>46.072000000000003</v>
      </c>
      <c r="P46" s="3">
        <v>11.749000000000001</v>
      </c>
      <c r="Q46" s="3">
        <v>7.4129999999999985</v>
      </c>
      <c r="R46" s="3">
        <v>6.7119999999999997</v>
      </c>
      <c r="S46" s="3">
        <v>6.6699999999999982</v>
      </c>
      <c r="T46" s="3">
        <v>6.7150000000000034</v>
      </c>
      <c r="U46" s="3">
        <v>6.8130000000000024</v>
      </c>
      <c r="V46" s="24">
        <f t="shared" si="2"/>
        <v>58.603924292411875</v>
      </c>
    </row>
    <row r="47" spans="1:22" x14ac:dyDescent="0.3">
      <c r="A47" s="36" t="s">
        <v>102</v>
      </c>
      <c r="B47" s="36">
        <v>2023</v>
      </c>
      <c r="C47" s="19">
        <v>45141</v>
      </c>
      <c r="D47" s="36" t="s">
        <v>13</v>
      </c>
      <c r="E47" s="36" t="s">
        <v>379</v>
      </c>
      <c r="F47" s="36" t="s">
        <v>379</v>
      </c>
      <c r="G47" s="3" t="s">
        <v>15</v>
      </c>
      <c r="H47" s="3" t="s">
        <v>14</v>
      </c>
      <c r="I47" s="3" t="s">
        <v>22</v>
      </c>
      <c r="J47" s="3" t="s">
        <v>23</v>
      </c>
      <c r="K47" s="37">
        <f>(C47-VLOOKUP(H47,Riders!$A$2:$C$3501,2,FALSE))/365</f>
        <v>23.586301369863012</v>
      </c>
      <c r="L47" s="37">
        <f>(C47-VLOOKUP(I47,Riders!$A$2:$C$3501,2,FALSE))/365</f>
        <v>25.567123287671233</v>
      </c>
      <c r="M47" s="37">
        <f>(C47-VLOOKUP(J47,Riders!$A$2:$C$3501,2,FALSE))/365</f>
        <v>25.893150684931506</v>
      </c>
      <c r="N47" s="36">
        <v>2</v>
      </c>
      <c r="O47" s="3">
        <f t="shared" si="1"/>
        <v>46.466999999999999</v>
      </c>
      <c r="P47" s="3">
        <v>11.707000000000001</v>
      </c>
      <c r="Q47" s="3">
        <v>7.379999999999999</v>
      </c>
      <c r="R47" s="3">
        <v>6.7759999999999998</v>
      </c>
      <c r="S47" s="3">
        <v>6.7090000000000032</v>
      </c>
      <c r="T47" s="3">
        <v>6.8519999999999968</v>
      </c>
      <c r="U47" s="3">
        <v>7.0429999999999993</v>
      </c>
      <c r="V47" s="24">
        <f t="shared" si="2"/>
        <v>58.105752469494483</v>
      </c>
    </row>
    <row r="48" spans="1:22" x14ac:dyDescent="0.3">
      <c r="A48" s="36" t="s">
        <v>102</v>
      </c>
      <c r="B48" s="36">
        <v>2023</v>
      </c>
      <c r="C48" s="19">
        <v>45141</v>
      </c>
      <c r="D48" s="36" t="s">
        <v>13</v>
      </c>
      <c r="E48" s="36" t="s">
        <v>379</v>
      </c>
      <c r="F48" s="36" t="s">
        <v>379</v>
      </c>
      <c r="G48" s="3" t="s">
        <v>38</v>
      </c>
      <c r="H48" s="3" t="s">
        <v>94</v>
      </c>
      <c r="I48" s="3" t="s">
        <v>75</v>
      </c>
      <c r="J48" s="3" t="s">
        <v>37</v>
      </c>
      <c r="K48" s="37">
        <f>(C48-VLOOKUP(H48,Riders!$A$2:$C$3501,2,FALSE))/365</f>
        <v>25.764383561643836</v>
      </c>
      <c r="L48" s="37">
        <f>(C48-VLOOKUP(I48,Riders!$A$2:$C$3501,2,FALSE))/365</f>
        <v>24.402739726027399</v>
      </c>
      <c r="M48" s="37">
        <f>(C48-VLOOKUP(J48,Riders!$A$2:$C$3501,2,FALSE))/365</f>
        <v>18.317808219178083</v>
      </c>
      <c r="N48" s="36">
        <v>3</v>
      </c>
      <c r="O48" s="3">
        <f t="shared" si="1"/>
        <v>46.679000000000002</v>
      </c>
      <c r="P48" s="3">
        <v>11.384</v>
      </c>
      <c r="Q48" s="3">
        <v>7.2729999999999997</v>
      </c>
      <c r="R48" s="3">
        <v>6.8320000000000007</v>
      </c>
      <c r="S48" s="3">
        <v>6.950999999999997</v>
      </c>
      <c r="T48" s="3">
        <v>7.0240000000000009</v>
      </c>
      <c r="U48" s="3">
        <v>7.2150000000000034</v>
      </c>
      <c r="V48" s="24">
        <f t="shared" si="2"/>
        <v>57.841856080892903</v>
      </c>
    </row>
    <row r="49" spans="1:22" x14ac:dyDescent="0.3">
      <c r="A49" s="36" t="s">
        <v>102</v>
      </c>
      <c r="B49" s="36">
        <v>2023</v>
      </c>
      <c r="C49" s="19">
        <v>45141</v>
      </c>
      <c r="D49" s="36" t="s">
        <v>13</v>
      </c>
      <c r="E49" s="36" t="s">
        <v>379</v>
      </c>
      <c r="F49" s="36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37">
        <f>(C49-VLOOKUP(H49,Riders!$A$2:$C$3501,2,FALSE))/365</f>
        <v>27.317808219178083</v>
      </c>
      <c r="L49" s="37">
        <f>(C49-VLOOKUP(I49,Riders!$A$2:$C$3501,2,FALSE))/365</f>
        <v>23.912328767123288</v>
      </c>
      <c r="M49" s="37">
        <f>(C49-VLOOKUP(J49,Riders!$A$2:$C$3501,2,FALSE))/365</f>
        <v>25.197260273972603</v>
      </c>
      <c r="N49" s="36">
        <v>4</v>
      </c>
      <c r="O49" s="3">
        <f t="shared" si="1"/>
        <v>47.048999999999999</v>
      </c>
      <c r="P49" s="3">
        <v>11.711</v>
      </c>
      <c r="Q49" s="3">
        <v>7.3819999999999997</v>
      </c>
      <c r="R49" s="3">
        <v>6.7970000000000006</v>
      </c>
      <c r="S49" s="3">
        <v>6.8810000000000002</v>
      </c>
      <c r="T49" s="3">
        <v>6.9810000000000016</v>
      </c>
      <c r="U49" s="3">
        <v>7.296999999999997</v>
      </c>
      <c r="V49" s="24">
        <f t="shared" si="2"/>
        <v>57.386979531977303</v>
      </c>
    </row>
    <row r="50" spans="1:22" x14ac:dyDescent="0.3">
      <c r="A50" s="36" t="s">
        <v>102</v>
      </c>
      <c r="B50" s="36">
        <v>2023</v>
      </c>
      <c r="C50" s="19">
        <v>45141</v>
      </c>
      <c r="D50" s="36" t="s">
        <v>13</v>
      </c>
      <c r="E50" s="36" t="s">
        <v>379</v>
      </c>
      <c r="F50" s="36" t="s">
        <v>379</v>
      </c>
      <c r="G50" s="3" t="s">
        <v>29</v>
      </c>
      <c r="H50" s="3" t="s">
        <v>28</v>
      </c>
      <c r="I50" s="3" t="s">
        <v>661</v>
      </c>
      <c r="J50" s="3" t="s">
        <v>831</v>
      </c>
      <c r="K50" s="37">
        <f>(C50-VLOOKUP(H50,Riders!$A$2:$C$3501,2,FALSE))/365</f>
        <v>23.605479452054794</v>
      </c>
      <c r="L50" s="37">
        <f>(C50-VLOOKUP(I50,Riders!$A$2:$C$3501,2,FALSE))/365</f>
        <v>22.846575342465755</v>
      </c>
      <c r="M50" s="37">
        <f>(C50-VLOOKUP(J50,Riders!$A$2:$C$3501,2,FALSE))/365</f>
        <v>25.084931506849315</v>
      </c>
      <c r="N50" s="36">
        <v>5</v>
      </c>
      <c r="O50" s="3">
        <f t="shared" si="1"/>
        <v>47.158000000000001</v>
      </c>
      <c r="P50" s="3">
        <v>11.7</v>
      </c>
      <c r="Q50" s="3">
        <v>7.4320000000000022</v>
      </c>
      <c r="R50" s="3">
        <v>6.950999999999997</v>
      </c>
      <c r="S50" s="3">
        <v>7.0760000000000005</v>
      </c>
      <c r="T50" s="3">
        <v>6.8659999999999997</v>
      </c>
      <c r="U50" s="3">
        <v>7.1330000000000027</v>
      </c>
      <c r="V50" s="24">
        <f t="shared" si="2"/>
        <v>57.254336485856058</v>
      </c>
    </row>
    <row r="51" spans="1:22" x14ac:dyDescent="0.3">
      <c r="A51" s="36" t="s">
        <v>102</v>
      </c>
      <c r="B51" s="36">
        <v>2023</v>
      </c>
      <c r="C51" s="19">
        <v>45141</v>
      </c>
      <c r="D51" s="36" t="s">
        <v>13</v>
      </c>
      <c r="E51" s="36" t="s">
        <v>379</v>
      </c>
      <c r="F51" s="36" t="s">
        <v>379</v>
      </c>
      <c r="G51" s="3" t="s">
        <v>44</v>
      </c>
      <c r="H51" s="3" t="s">
        <v>43</v>
      </c>
      <c r="I51" s="3" t="s">
        <v>138</v>
      </c>
      <c r="J51" s="3" t="s">
        <v>54</v>
      </c>
      <c r="K51" s="37">
        <f>(C51-VLOOKUP(H51,Riders!$A$2:$C$3501,2,FALSE))/365</f>
        <v>30.706849315068492</v>
      </c>
      <c r="L51" s="37">
        <f>(C51-VLOOKUP(I51,Riders!$A$2:$C$3501,2,FALSE))/365</f>
        <v>27.884931506849316</v>
      </c>
      <c r="M51" s="37">
        <f>(C51-VLOOKUP(J51,Riders!$A$2:$C$3501,2,FALSE))/365</f>
        <v>26.112328767123287</v>
      </c>
      <c r="N51" s="36">
        <v>6</v>
      </c>
      <c r="O51" s="3">
        <f t="shared" si="1"/>
        <v>47.328000000000003</v>
      </c>
      <c r="P51" s="3">
        <v>11.725</v>
      </c>
      <c r="Q51" s="3">
        <v>7.5299999999999994</v>
      </c>
      <c r="R51" s="3">
        <v>6.8800000000000026</v>
      </c>
      <c r="S51" s="3">
        <v>6.9319999999999986</v>
      </c>
      <c r="T51" s="3">
        <v>6.9930000000000021</v>
      </c>
      <c r="U51" s="3">
        <v>7.2680000000000007</v>
      </c>
      <c r="V51" s="24">
        <f t="shared" si="2"/>
        <v>57.048681541582148</v>
      </c>
    </row>
    <row r="52" spans="1:22" x14ac:dyDescent="0.3">
      <c r="A52" s="36" t="s">
        <v>102</v>
      </c>
      <c r="B52" s="36">
        <v>2023</v>
      </c>
      <c r="C52" s="19">
        <v>45141</v>
      </c>
      <c r="D52" s="36" t="s">
        <v>13</v>
      </c>
      <c r="E52" s="36" t="s">
        <v>379</v>
      </c>
      <c r="F52" s="36" t="s">
        <v>379</v>
      </c>
      <c r="G52" s="3" t="s">
        <v>27</v>
      </c>
      <c r="H52" s="3" t="s">
        <v>26</v>
      </c>
      <c r="I52" s="3" t="s">
        <v>33</v>
      </c>
      <c r="J52" s="3" t="s">
        <v>41</v>
      </c>
      <c r="K52" s="37">
        <f>(C52-VLOOKUP(H52,Riders!$A$2:$C$3501,2,FALSE))/365</f>
        <v>25.2</v>
      </c>
      <c r="L52" s="37">
        <f>(C52-VLOOKUP(I52,Riders!$A$2:$C$3501,2,FALSE))/365</f>
        <v>29.704109589041096</v>
      </c>
      <c r="M52" s="37">
        <f>(C52-VLOOKUP(J52,Riders!$A$2:$C$3501,2,FALSE))/365</f>
        <v>27.8</v>
      </c>
      <c r="N52" s="36">
        <v>7</v>
      </c>
      <c r="O52" s="3">
        <f t="shared" si="1"/>
        <v>47.347999999999999</v>
      </c>
      <c r="P52" s="3">
        <v>11.653</v>
      </c>
      <c r="Q52" s="3">
        <v>7.5149999999999988</v>
      </c>
      <c r="R52" s="3">
        <v>6.9039999999999999</v>
      </c>
      <c r="S52" s="3">
        <v>6.9940000000000033</v>
      </c>
      <c r="T52" s="3">
        <v>7.0730000000000004</v>
      </c>
      <c r="U52" s="3">
        <v>7.2089999999999961</v>
      </c>
      <c r="V52" s="24">
        <f t="shared" si="2"/>
        <v>57.024583931739464</v>
      </c>
    </row>
    <row r="53" spans="1:22" x14ac:dyDescent="0.3">
      <c r="A53" s="36" t="s">
        <v>102</v>
      </c>
      <c r="B53" s="36">
        <v>2023</v>
      </c>
      <c r="C53" s="19">
        <v>45141</v>
      </c>
      <c r="D53" s="36" t="s">
        <v>13</v>
      </c>
      <c r="E53" s="36" t="s">
        <v>379</v>
      </c>
      <c r="F53" s="36" t="s">
        <v>379</v>
      </c>
      <c r="G53" s="3" t="s">
        <v>47</v>
      </c>
      <c r="H53" s="3" t="s">
        <v>99</v>
      </c>
      <c r="I53" s="3" t="s">
        <v>100</v>
      </c>
      <c r="J53" s="3" t="s">
        <v>46</v>
      </c>
      <c r="K53" s="37">
        <f>(C53-VLOOKUP(H53,Riders!$A$2:$C$3501,2,FALSE))/365</f>
        <v>26.465753424657535</v>
      </c>
      <c r="L53" s="37">
        <f>(C53-VLOOKUP(I53,Riders!$A$2:$C$3501,2,FALSE))/365</f>
        <v>29.473972602739725</v>
      </c>
      <c r="M53" s="37">
        <f>(C53-VLOOKUP(J53,Riders!$A$2:$C$3501,2,FALSE))/365</f>
        <v>23.13150684931507</v>
      </c>
      <c r="N53" s="36">
        <v>8</v>
      </c>
      <c r="O53" s="3">
        <f t="shared" si="1"/>
        <v>47.436</v>
      </c>
      <c r="P53" s="3">
        <v>11.465</v>
      </c>
      <c r="Q53" s="3">
        <v>7.468</v>
      </c>
      <c r="R53" s="3">
        <v>6.9690000000000012</v>
      </c>
      <c r="S53" s="3">
        <v>7.080999999999996</v>
      </c>
      <c r="T53" s="3">
        <v>7.1350000000000051</v>
      </c>
      <c r="U53" s="3">
        <v>7.3179999999999978</v>
      </c>
      <c r="V53" s="24">
        <f t="shared" si="2"/>
        <v>56.918795851252213</v>
      </c>
    </row>
    <row r="54" spans="1:22" x14ac:dyDescent="0.3">
      <c r="A54" s="36" t="s">
        <v>102</v>
      </c>
      <c r="B54" s="36">
        <v>2023</v>
      </c>
      <c r="C54" s="19">
        <v>45141</v>
      </c>
      <c r="D54" s="36" t="s">
        <v>13</v>
      </c>
      <c r="E54" s="36" t="s">
        <v>379</v>
      </c>
      <c r="F54" s="36" t="s">
        <v>379</v>
      </c>
      <c r="G54" s="3" t="s">
        <v>17</v>
      </c>
      <c r="H54" s="3" t="s">
        <v>16</v>
      </c>
      <c r="I54" s="3" t="s">
        <v>32</v>
      </c>
      <c r="J54" s="3" t="s">
        <v>80</v>
      </c>
      <c r="K54" s="37">
        <f>(C54-VLOOKUP(H54,Riders!$A$2:$C$3501,2,FALSE))/365</f>
        <v>24.284931506849315</v>
      </c>
      <c r="L54" s="37">
        <f>(C54-VLOOKUP(I54,Riders!$A$2:$C$3501,2,FALSE))/365</f>
        <v>21.024657534246575</v>
      </c>
      <c r="M54" s="37">
        <f>(C54-VLOOKUP(J54,Riders!$A$2:$C$3501,2,FALSE))/365</f>
        <v>21.484931506849314</v>
      </c>
      <c r="N54" s="36">
        <v>9</v>
      </c>
      <c r="O54" s="3">
        <f t="shared" si="1"/>
        <v>47.628</v>
      </c>
      <c r="P54" s="3">
        <v>11.974</v>
      </c>
      <c r="Q54" s="3">
        <v>7.3840000000000003</v>
      </c>
      <c r="R54" s="3">
        <v>7.1359999999999992</v>
      </c>
      <c r="S54" s="3">
        <v>7.142000000000003</v>
      </c>
      <c r="T54" s="3">
        <v>6.9499999999999957</v>
      </c>
      <c r="U54" s="3">
        <v>7.0420000000000016</v>
      </c>
      <c r="V54" s="24">
        <f t="shared" si="2"/>
        <v>56.689342403628117</v>
      </c>
    </row>
    <row r="55" spans="1:22" x14ac:dyDescent="0.3">
      <c r="A55" s="36" t="s">
        <v>102</v>
      </c>
      <c r="B55" s="36">
        <v>2023</v>
      </c>
      <c r="C55" s="19">
        <v>45141</v>
      </c>
      <c r="D55" s="36" t="s">
        <v>13</v>
      </c>
      <c r="E55" s="36" t="s">
        <v>379</v>
      </c>
      <c r="F55" s="36" t="s">
        <v>379</v>
      </c>
      <c r="G55" s="3" t="s">
        <v>40</v>
      </c>
      <c r="H55" s="3" t="s">
        <v>3819</v>
      </c>
      <c r="I55" s="3" t="s">
        <v>42</v>
      </c>
      <c r="J55" s="3" t="s">
        <v>45</v>
      </c>
      <c r="K55" s="37">
        <f>(C55-VLOOKUP(H55,Riders!$A$2:$C$3501,2,FALSE))/365</f>
        <v>22.550684931506851</v>
      </c>
      <c r="L55" s="37">
        <f>(C55-VLOOKUP(I55,Riders!$A$2:$C$3501,2,FALSE))/365</f>
        <v>24.671232876712327</v>
      </c>
      <c r="M55" s="37">
        <f>(C55-VLOOKUP(J55,Riders!$A$2:$C$3501,2,FALSE))/365</f>
        <v>32.446575342465756</v>
      </c>
      <c r="N55" s="36">
        <v>10</v>
      </c>
      <c r="O55" s="3">
        <f t="shared" si="1"/>
        <v>48.148000000000003</v>
      </c>
      <c r="P55" s="3">
        <v>11.587</v>
      </c>
      <c r="Q55" s="3">
        <v>7.6679999999999993</v>
      </c>
      <c r="R55" s="3">
        <v>7.0080000000000027</v>
      </c>
      <c r="S55" s="3">
        <v>6.9869999999999983</v>
      </c>
      <c r="T55" s="3">
        <v>7.2839999999999989</v>
      </c>
      <c r="U55" s="3">
        <v>7.6140000000000043</v>
      </c>
      <c r="V55" s="24">
        <f t="shared" si="2"/>
        <v>56.077095621832676</v>
      </c>
    </row>
    <row r="56" spans="1:22" x14ac:dyDescent="0.3">
      <c r="A56" s="36" t="s">
        <v>102</v>
      </c>
      <c r="B56" s="36">
        <v>2023</v>
      </c>
      <c r="C56" s="19">
        <v>45141</v>
      </c>
      <c r="D56" s="36" t="s">
        <v>13</v>
      </c>
      <c r="E56" s="36" t="s">
        <v>379</v>
      </c>
      <c r="F56" s="36" t="s">
        <v>379</v>
      </c>
      <c r="G56" s="3" t="s">
        <v>67</v>
      </c>
      <c r="H56" s="3" t="s">
        <v>1212</v>
      </c>
      <c r="I56" s="3" t="s">
        <v>66</v>
      </c>
      <c r="J56" s="3" t="s">
        <v>98</v>
      </c>
      <c r="K56" s="37">
        <f>(C56-VLOOKUP(H56,Riders!$A$2:$C$3501,2,FALSE))/365</f>
        <v>29.956164383561642</v>
      </c>
      <c r="L56" s="37">
        <f>(C56-VLOOKUP(I56,Riders!$A$2:$C$3501,2,FALSE))/365</f>
        <v>20.761643835616439</v>
      </c>
      <c r="M56" s="37">
        <f>(C56-VLOOKUP(J56,Riders!$A$2:$C$3501,2,FALSE))/365</f>
        <v>32.010958904109586</v>
      </c>
      <c r="N56" s="36">
        <v>11</v>
      </c>
      <c r="O56" s="3">
        <f t="shared" si="1"/>
        <v>48.616999999999997</v>
      </c>
      <c r="P56" s="3">
        <v>11.782999999999999</v>
      </c>
      <c r="Q56" s="3">
        <v>7.6160000000000014</v>
      </c>
      <c r="R56" s="3">
        <v>7.1489999999999974</v>
      </c>
      <c r="S56" s="3">
        <v>7.3060000000000009</v>
      </c>
      <c r="T56" s="3">
        <v>7.2790000000000035</v>
      </c>
      <c r="U56" s="3">
        <v>7.4839999999999947</v>
      </c>
      <c r="V56" s="24">
        <f t="shared" si="2"/>
        <v>55.536129337474549</v>
      </c>
    </row>
    <row r="57" spans="1:22" x14ac:dyDescent="0.3">
      <c r="A57" s="36" t="s">
        <v>102</v>
      </c>
      <c r="B57" s="36">
        <v>2023</v>
      </c>
      <c r="C57" s="19">
        <v>45141</v>
      </c>
      <c r="D57" s="36" t="s">
        <v>13</v>
      </c>
      <c r="E57" s="36" t="s">
        <v>379</v>
      </c>
      <c r="F57" s="36" t="s">
        <v>379</v>
      </c>
      <c r="G57" s="3" t="s">
        <v>51</v>
      </c>
      <c r="H57" s="3" t="s">
        <v>50</v>
      </c>
      <c r="I57" s="3" t="s">
        <v>849</v>
      </c>
      <c r="J57" s="3" t="s">
        <v>903</v>
      </c>
      <c r="K57" s="37">
        <f>(C57-VLOOKUP(H57,Riders!$A$2:$C$3501,2,FALSE))/365</f>
        <v>26.827397260273973</v>
      </c>
      <c r="L57" s="37">
        <f>(C57-VLOOKUP(I57,Riders!$A$2:$C$3501,2,FALSE))/365</f>
        <v>27.893150684931506</v>
      </c>
      <c r="M57" s="37">
        <f>(C57-VLOOKUP(J57,Riders!$A$2:$C$3501,2,FALSE))/365</f>
        <v>19.600000000000001</v>
      </c>
      <c r="N57" s="36">
        <v>12</v>
      </c>
      <c r="O57" s="3">
        <f t="shared" si="1"/>
        <v>48.93</v>
      </c>
      <c r="P57" s="3">
        <v>11.775</v>
      </c>
      <c r="Q57" s="3">
        <v>7.5639999999999983</v>
      </c>
      <c r="R57" s="3">
        <v>7.2870000000000026</v>
      </c>
      <c r="S57" s="3">
        <v>7.4059999999999953</v>
      </c>
      <c r="T57" s="3">
        <v>7.409000000000006</v>
      </c>
      <c r="U57" s="3">
        <v>7.4889999999999972</v>
      </c>
      <c r="V57" s="24">
        <f t="shared" si="2"/>
        <v>55.180870631514409</v>
      </c>
    </row>
    <row r="58" spans="1:22" x14ac:dyDescent="0.3">
      <c r="A58" s="36" t="s">
        <v>102</v>
      </c>
      <c r="B58" s="36">
        <v>2023</v>
      </c>
      <c r="C58" s="19">
        <v>45141</v>
      </c>
      <c r="D58" s="36" t="s">
        <v>13</v>
      </c>
      <c r="E58" s="36" t="s">
        <v>379</v>
      </c>
      <c r="F58" s="36" t="s">
        <v>379</v>
      </c>
      <c r="G58" s="3" t="s">
        <v>59</v>
      </c>
      <c r="H58" s="3" t="s">
        <v>383</v>
      </c>
      <c r="I58" s="3" t="s">
        <v>107</v>
      </c>
      <c r="J58" s="3" t="s">
        <v>58</v>
      </c>
      <c r="K58" s="37">
        <f>(C58-VLOOKUP(H58,Riders!$A$2:$C$3501,2,FALSE))/365</f>
        <v>20.049315068493151</v>
      </c>
      <c r="L58" s="37">
        <f>(C58-VLOOKUP(I58,Riders!$A$2:$C$3501,2,FALSE))/365</f>
        <v>19.906849315068492</v>
      </c>
      <c r="M58" s="37">
        <f>(C58-VLOOKUP(J58,Riders!$A$2:$C$3501,2,FALSE))/365</f>
        <v>25.550684931506851</v>
      </c>
      <c r="N58" s="36">
        <v>13</v>
      </c>
      <c r="O58" s="3">
        <f t="shared" si="1"/>
        <v>50.543999999999997</v>
      </c>
      <c r="P58" s="3">
        <v>12.532</v>
      </c>
      <c r="Q58" s="3">
        <v>7.7259999999999991</v>
      </c>
      <c r="R58" s="3">
        <v>7.3339999999999996</v>
      </c>
      <c r="S58" s="3">
        <v>7.230000000000004</v>
      </c>
      <c r="T58" s="3">
        <v>7.6759999999999948</v>
      </c>
      <c r="U58" s="3">
        <v>8.0459999999999994</v>
      </c>
      <c r="V58" s="24">
        <f t="shared" si="2"/>
        <v>53.418803418803421</v>
      </c>
    </row>
    <row r="59" spans="1:22" x14ac:dyDescent="0.3">
      <c r="A59" s="36" t="s">
        <v>102</v>
      </c>
      <c r="B59" s="36">
        <v>2023</v>
      </c>
      <c r="C59" s="19">
        <v>45141</v>
      </c>
      <c r="D59" s="36" t="s">
        <v>13</v>
      </c>
      <c r="E59" s="36" t="s">
        <v>379</v>
      </c>
      <c r="F59" s="36" t="s">
        <v>379</v>
      </c>
      <c r="G59" s="3" t="s">
        <v>70</v>
      </c>
      <c r="H59" s="3" t="s">
        <v>394</v>
      </c>
      <c r="I59" s="3" t="s">
        <v>69</v>
      </c>
      <c r="J59" s="3" t="s">
        <v>289</v>
      </c>
      <c r="K59" s="37">
        <f>(C59-VLOOKUP(H59,Riders!$A$2:$C$3501,2,FALSE))/365</f>
        <v>20.761643835616439</v>
      </c>
      <c r="L59" s="37">
        <f>(C59-VLOOKUP(I59,Riders!$A$2:$C$3501,2,FALSE))/365</f>
        <v>29.917808219178081</v>
      </c>
      <c r="M59" s="37">
        <f>(C59-VLOOKUP(J59,Riders!$A$2:$C$3501,2,FALSE))/365</f>
        <v>24.386301369863013</v>
      </c>
      <c r="N59" s="36">
        <v>14</v>
      </c>
      <c r="O59" s="3">
        <f t="shared" si="1"/>
        <v>56.368000000000002</v>
      </c>
      <c r="P59" s="3">
        <v>14.456</v>
      </c>
      <c r="Q59" s="3">
        <v>8.647000000000002</v>
      </c>
      <c r="R59" s="3">
        <v>8.2359999999999971</v>
      </c>
      <c r="S59" s="3">
        <v>8.1989999999999981</v>
      </c>
      <c r="T59" s="3">
        <v>8.3470000000000013</v>
      </c>
      <c r="U59" s="3">
        <v>8.4830000000000041</v>
      </c>
      <c r="V59" s="24">
        <f t="shared" si="2"/>
        <v>47.899517456713028</v>
      </c>
    </row>
    <row r="60" spans="1:22" x14ac:dyDescent="0.3">
      <c r="A60" s="36" t="s">
        <v>102</v>
      </c>
      <c r="B60" s="36">
        <v>2023</v>
      </c>
      <c r="C60" s="19">
        <v>45141</v>
      </c>
      <c r="D60" s="36" t="s">
        <v>13</v>
      </c>
      <c r="E60" s="36" t="s">
        <v>454</v>
      </c>
      <c r="F60" s="36">
        <v>1</v>
      </c>
      <c r="G60" s="3" t="s">
        <v>19</v>
      </c>
      <c r="H60" s="3" t="s">
        <v>77</v>
      </c>
      <c r="I60" s="3" t="s">
        <v>380</v>
      </c>
      <c r="J60" s="3" t="s">
        <v>18</v>
      </c>
      <c r="K60" s="37">
        <f>(C60-VLOOKUP(H60,Riders!$A$2:$C$3501,2,FALSE))/365</f>
        <v>32.232876712328768</v>
      </c>
      <c r="L60" s="37">
        <f>(C60-VLOOKUP(I60,Riders!$A$2:$C$3501,2,FALSE))/365</f>
        <v>27.317808219178083</v>
      </c>
      <c r="M60" s="37">
        <f>(C60-VLOOKUP(J60,Riders!$A$2:$C$3501,2,FALSE))/365</f>
        <v>25.197260273972603</v>
      </c>
      <c r="N60" s="36">
        <v>1</v>
      </c>
      <c r="O60" s="3">
        <f t="shared" si="1"/>
        <v>46.756</v>
      </c>
      <c r="P60" s="3">
        <v>11.707000000000001</v>
      </c>
      <c r="Q60" s="3">
        <v>7.4280000000000008</v>
      </c>
      <c r="R60" s="3">
        <v>6.7459999999999987</v>
      </c>
      <c r="S60" s="3">
        <v>6.820999999999998</v>
      </c>
      <c r="T60" s="3">
        <v>6.8730000000000047</v>
      </c>
      <c r="U60" s="3">
        <v>7.1809999999999974</v>
      </c>
      <c r="V60" s="24">
        <f t="shared" si="2"/>
        <v>57.746599366926169</v>
      </c>
    </row>
    <row r="61" spans="1:22" x14ac:dyDescent="0.3">
      <c r="A61" s="36" t="s">
        <v>102</v>
      </c>
      <c r="B61" s="36">
        <v>2023</v>
      </c>
      <c r="C61" s="19">
        <v>45141</v>
      </c>
      <c r="D61" s="36" t="s">
        <v>13</v>
      </c>
      <c r="E61" s="36" t="s">
        <v>454</v>
      </c>
      <c r="F61" s="36">
        <v>1</v>
      </c>
      <c r="G61" s="3" t="s">
        <v>29</v>
      </c>
      <c r="H61" s="3" t="s">
        <v>28</v>
      </c>
      <c r="I61" s="3" t="s">
        <v>661</v>
      </c>
      <c r="J61" s="3" t="s">
        <v>831</v>
      </c>
      <c r="K61" s="37">
        <f>(C61-VLOOKUP(H61,Riders!$A$2:$C$3501,2,FALSE))/365</f>
        <v>23.605479452054794</v>
      </c>
      <c r="L61" s="37">
        <f>(C61-VLOOKUP(I61,Riders!$A$2:$C$3501,2,FALSE))/365</f>
        <v>22.846575342465755</v>
      </c>
      <c r="M61" s="37">
        <f>(C61-VLOOKUP(J61,Riders!$A$2:$C$3501,2,FALSE))/365</f>
        <v>25.084931506849315</v>
      </c>
      <c r="N61" s="36">
        <v>2</v>
      </c>
      <c r="O61" s="3">
        <f t="shared" si="1"/>
        <v>47.067</v>
      </c>
      <c r="P61" s="3">
        <v>11.635999999999999</v>
      </c>
      <c r="Q61" s="3">
        <v>7.4329999999999998</v>
      </c>
      <c r="R61" s="3">
        <v>7.0120000000000005</v>
      </c>
      <c r="S61" s="3">
        <v>7.0530000000000008</v>
      </c>
      <c r="T61" s="3">
        <v>6.8440000000000012</v>
      </c>
      <c r="U61" s="3">
        <v>7.0889999999999986</v>
      </c>
      <c r="V61" s="24">
        <f t="shared" si="2"/>
        <v>57.365032825546564</v>
      </c>
    </row>
    <row r="62" spans="1:22" x14ac:dyDescent="0.3">
      <c r="A62" s="36" t="s">
        <v>102</v>
      </c>
      <c r="B62" s="36">
        <v>2023</v>
      </c>
      <c r="C62" s="19">
        <v>45141</v>
      </c>
      <c r="D62" s="36" t="s">
        <v>13</v>
      </c>
      <c r="E62" s="36" t="s">
        <v>454</v>
      </c>
      <c r="F62" s="36">
        <v>2</v>
      </c>
      <c r="G62" s="3" t="s">
        <v>38</v>
      </c>
      <c r="H62" s="3" t="s">
        <v>94</v>
      </c>
      <c r="I62" s="3" t="s">
        <v>75</v>
      </c>
      <c r="J62" s="3" t="s">
        <v>37</v>
      </c>
      <c r="K62" s="37">
        <f>(C62-VLOOKUP(H62,Riders!$A$2:$C$3501,2,FALSE))/365</f>
        <v>25.764383561643836</v>
      </c>
      <c r="L62" s="37">
        <f>(C62-VLOOKUP(I62,Riders!$A$2:$C$3501,2,FALSE))/365</f>
        <v>24.402739726027399</v>
      </c>
      <c r="M62" s="37">
        <f>(C62-VLOOKUP(J62,Riders!$A$2:$C$3501,2,FALSE))/365</f>
        <v>18.317808219178083</v>
      </c>
      <c r="N62" s="36">
        <v>1</v>
      </c>
      <c r="O62" s="3">
        <f t="shared" si="1"/>
        <v>46.445999999999998</v>
      </c>
      <c r="P62" s="3">
        <v>11.422000000000001</v>
      </c>
      <c r="Q62" s="3">
        <v>7.2590000000000003</v>
      </c>
      <c r="R62" s="3">
        <v>6.8359999999999985</v>
      </c>
      <c r="S62" s="3">
        <v>6.8989999999999974</v>
      </c>
      <c r="T62" s="3">
        <v>6.9180000000000064</v>
      </c>
      <c r="U62" s="3">
        <v>7.1119999999999948</v>
      </c>
      <c r="V62" s="24">
        <f t="shared" si="2"/>
        <v>58.132024286267928</v>
      </c>
    </row>
    <row r="63" spans="1:22" x14ac:dyDescent="0.3">
      <c r="A63" s="36" t="s">
        <v>102</v>
      </c>
      <c r="B63" s="36">
        <v>2023</v>
      </c>
      <c r="C63" s="19">
        <v>45141</v>
      </c>
      <c r="D63" s="36" t="s">
        <v>13</v>
      </c>
      <c r="E63" s="36" t="s">
        <v>454</v>
      </c>
      <c r="F63" s="36">
        <v>2</v>
      </c>
      <c r="G63" s="3" t="s">
        <v>44</v>
      </c>
      <c r="H63" s="3" t="s">
        <v>43</v>
      </c>
      <c r="I63" s="3" t="s">
        <v>138</v>
      </c>
      <c r="J63" s="3" t="s">
        <v>54</v>
      </c>
      <c r="K63" s="37">
        <f>(C63-VLOOKUP(H63,Riders!$A$2:$C$3501,2,FALSE))/365</f>
        <v>30.706849315068492</v>
      </c>
      <c r="L63" s="37">
        <f>(C63-VLOOKUP(I63,Riders!$A$2:$C$3501,2,FALSE))/365</f>
        <v>27.884931506849316</v>
      </c>
      <c r="M63" s="37">
        <f>(C63-VLOOKUP(J63,Riders!$A$2:$C$3501,2,FALSE))/365</f>
        <v>26.112328767123287</v>
      </c>
      <c r="N63" s="36">
        <v>2</v>
      </c>
      <c r="O63" s="3">
        <f t="shared" si="1"/>
        <v>47.374000000000002</v>
      </c>
      <c r="P63" s="3">
        <v>11.801</v>
      </c>
      <c r="Q63" s="3">
        <v>7.5540000000000003</v>
      </c>
      <c r="R63" s="3">
        <v>6.870000000000001</v>
      </c>
      <c r="S63" s="3">
        <v>6.9170000000000016</v>
      </c>
      <c r="T63" s="3">
        <v>6.9510000000000005</v>
      </c>
      <c r="U63" s="3">
        <v>7.2809999999999988</v>
      </c>
      <c r="V63" s="24">
        <f t="shared" si="2"/>
        <v>56.993287457255029</v>
      </c>
    </row>
    <row r="64" spans="1:22" x14ac:dyDescent="0.3">
      <c r="A64" s="36" t="s">
        <v>102</v>
      </c>
      <c r="B64" s="36">
        <v>2023</v>
      </c>
      <c r="C64" s="19">
        <v>45141</v>
      </c>
      <c r="D64" s="36" t="s">
        <v>13</v>
      </c>
      <c r="E64" s="36" t="s">
        <v>454</v>
      </c>
      <c r="F64" s="36">
        <v>3</v>
      </c>
      <c r="G64" s="3" t="s">
        <v>15</v>
      </c>
      <c r="H64" s="3" t="s">
        <v>14</v>
      </c>
      <c r="I64" s="3" t="s">
        <v>22</v>
      </c>
      <c r="J64" s="3" t="s">
        <v>23</v>
      </c>
      <c r="K64" s="37">
        <f>(C64-VLOOKUP(H64,Riders!$A$2:$C$3501,2,FALSE))/365</f>
        <v>23.586301369863012</v>
      </c>
      <c r="L64" s="37">
        <f>(C64-VLOOKUP(I64,Riders!$A$2:$C$3501,2,FALSE))/365</f>
        <v>25.567123287671233</v>
      </c>
      <c r="M64" s="37">
        <f>(C64-VLOOKUP(J64,Riders!$A$2:$C$3501,2,FALSE))/365</f>
        <v>25.893150684931506</v>
      </c>
      <c r="N64" s="36">
        <v>1</v>
      </c>
      <c r="O64" s="3">
        <f t="shared" si="1"/>
        <v>45.988</v>
      </c>
      <c r="P64" s="3">
        <v>11.538</v>
      </c>
      <c r="Q64" s="3">
        <v>7.3150000000000013</v>
      </c>
      <c r="R64" s="3">
        <v>6.6879999999999988</v>
      </c>
      <c r="S64" s="3">
        <v>6.6789999999999985</v>
      </c>
      <c r="T64" s="3">
        <v>6.794000000000004</v>
      </c>
      <c r="U64" s="3">
        <v>6.9739999999999966</v>
      </c>
      <c r="V64" s="24">
        <f t="shared" si="2"/>
        <v>58.710968078629207</v>
      </c>
    </row>
    <row r="65" spans="1:22" x14ac:dyDescent="0.3">
      <c r="A65" s="36" t="s">
        <v>102</v>
      </c>
      <c r="B65" s="36">
        <v>2023</v>
      </c>
      <c r="C65" s="19">
        <v>45141</v>
      </c>
      <c r="D65" s="36" t="s">
        <v>13</v>
      </c>
      <c r="E65" s="36" t="s">
        <v>454</v>
      </c>
      <c r="F65" s="36">
        <v>3</v>
      </c>
      <c r="G65" s="3" t="s">
        <v>27</v>
      </c>
      <c r="H65" s="3" t="s">
        <v>26</v>
      </c>
      <c r="I65" s="3" t="s">
        <v>33</v>
      </c>
      <c r="J65" s="3" t="s">
        <v>41</v>
      </c>
      <c r="K65" s="37">
        <f>(C65-VLOOKUP(H65,Riders!$A$2:$C$3501,2,FALSE))/365</f>
        <v>25.2</v>
      </c>
      <c r="L65" s="37">
        <f>(C65-VLOOKUP(I65,Riders!$A$2:$C$3501,2,FALSE))/365</f>
        <v>29.704109589041096</v>
      </c>
      <c r="M65" s="37">
        <f>(C65-VLOOKUP(J65,Riders!$A$2:$C$3501,2,FALSE))/365</f>
        <v>27.8</v>
      </c>
      <c r="N65" s="36">
        <v>2</v>
      </c>
      <c r="O65" s="3">
        <f t="shared" si="1"/>
        <v>47.655999999999999</v>
      </c>
      <c r="P65" s="3">
        <v>11.724</v>
      </c>
      <c r="Q65" s="3">
        <v>7.5710000000000015</v>
      </c>
      <c r="R65" s="3">
        <v>6.9419999999999966</v>
      </c>
      <c r="S65" s="3">
        <v>7.0229999999999997</v>
      </c>
      <c r="T65" s="3">
        <v>7.179000000000002</v>
      </c>
      <c r="U65" s="3">
        <v>7.2169999999999987</v>
      </c>
      <c r="V65" s="24">
        <f t="shared" si="2"/>
        <v>56.656034916904481</v>
      </c>
    </row>
    <row r="66" spans="1:22" x14ac:dyDescent="0.3">
      <c r="A66" s="36" t="s">
        <v>102</v>
      </c>
      <c r="B66" s="36">
        <v>2023</v>
      </c>
      <c r="C66" s="19">
        <v>45141</v>
      </c>
      <c r="D66" s="36" t="s">
        <v>13</v>
      </c>
      <c r="E66" s="36" t="s">
        <v>454</v>
      </c>
      <c r="F66" s="36">
        <v>4</v>
      </c>
      <c r="G66" s="3" t="s">
        <v>25</v>
      </c>
      <c r="H66" s="3" t="s">
        <v>101</v>
      </c>
      <c r="I66" s="3" t="s">
        <v>24</v>
      </c>
      <c r="J66" s="3" t="s">
        <v>381</v>
      </c>
      <c r="K66" s="37">
        <f>(C66-VLOOKUP(H66,Riders!$A$2:$C$3501,2,FALSE))/365</f>
        <v>23.841095890410958</v>
      </c>
      <c r="L66" s="37">
        <f>(C66-VLOOKUP(I66,Riders!$A$2:$C$3501,2,FALSE))/365</f>
        <v>24.92876712328767</v>
      </c>
      <c r="M66" s="37">
        <f>(C66-VLOOKUP(J66,Riders!$A$2:$C$3501,2,FALSE))/365</f>
        <v>20.627397260273973</v>
      </c>
      <c r="N66" s="36">
        <v>1</v>
      </c>
      <c r="O66" s="3">
        <f t="shared" si="1"/>
        <v>46.078000000000003</v>
      </c>
      <c r="P66" s="3">
        <v>11.738</v>
      </c>
      <c r="Q66" s="3">
        <v>7.3760000000000012</v>
      </c>
      <c r="R66" s="3">
        <v>6.7049999999999983</v>
      </c>
      <c r="S66" s="3">
        <v>6.6720000000000006</v>
      </c>
      <c r="T66" s="3">
        <v>6.7409999999999997</v>
      </c>
      <c r="U66" s="3">
        <v>6.8460000000000036</v>
      </c>
      <c r="V66" s="24">
        <f t="shared" si="2"/>
        <v>58.596293241894173</v>
      </c>
    </row>
    <row r="67" spans="1:22" x14ac:dyDescent="0.3">
      <c r="A67" s="36" t="s">
        <v>102</v>
      </c>
      <c r="B67" s="36">
        <v>2023</v>
      </c>
      <c r="C67" s="19">
        <v>45141</v>
      </c>
      <c r="D67" s="36" t="s">
        <v>13</v>
      </c>
      <c r="E67" s="36" t="s">
        <v>454</v>
      </c>
      <c r="F67" s="36">
        <v>4</v>
      </c>
      <c r="G67" s="3" t="s">
        <v>47</v>
      </c>
      <c r="H67" s="3" t="s">
        <v>99</v>
      </c>
      <c r="I67" s="3" t="s">
        <v>100</v>
      </c>
      <c r="J67" s="3" t="s">
        <v>46</v>
      </c>
      <c r="K67" s="37">
        <f>(C67-VLOOKUP(H67,Riders!$A$2:$C$3501,2,FALSE))/365</f>
        <v>26.465753424657535</v>
      </c>
      <c r="L67" s="37">
        <f>(C67-VLOOKUP(I67,Riders!$A$2:$C$3501,2,FALSE))/365</f>
        <v>29.473972602739725</v>
      </c>
      <c r="M67" s="37">
        <f>(C67-VLOOKUP(J67,Riders!$A$2:$C$3501,2,FALSE))/365</f>
        <v>23.13150684931507</v>
      </c>
      <c r="N67" s="36">
        <v>2</v>
      </c>
      <c r="O67" s="3">
        <f t="shared" ref="O67:O130" si="3">IF(COUNT(P67:U67)=6,SUM(P67:U67),"")</f>
        <v>47.487000000000002</v>
      </c>
      <c r="P67" s="3">
        <v>11.532999999999999</v>
      </c>
      <c r="Q67" s="3">
        <v>7.4399999999999995</v>
      </c>
      <c r="R67" s="3">
        <v>6.9440000000000026</v>
      </c>
      <c r="S67" s="3">
        <v>7.0429999999999993</v>
      </c>
      <c r="T67" s="3">
        <v>7.1569999999999965</v>
      </c>
      <c r="U67" s="3">
        <v>7.3700000000000045</v>
      </c>
      <c r="V67" s="24">
        <f t="shared" si="2"/>
        <v>56.857666308673949</v>
      </c>
    </row>
    <row r="68" spans="1:22" x14ac:dyDescent="0.3">
      <c r="A68" s="36" t="s">
        <v>102</v>
      </c>
      <c r="B68" s="36">
        <v>2023</v>
      </c>
      <c r="C68" s="19">
        <v>45141</v>
      </c>
      <c r="D68" s="36" t="s">
        <v>13</v>
      </c>
      <c r="E68" s="36" t="s">
        <v>204</v>
      </c>
      <c r="F68" s="36" t="s">
        <v>205</v>
      </c>
      <c r="G68" s="3" t="s">
        <v>15</v>
      </c>
      <c r="H68" s="3" t="s">
        <v>14</v>
      </c>
      <c r="I68" s="3" t="s">
        <v>22</v>
      </c>
      <c r="J68" s="3" t="s">
        <v>23</v>
      </c>
      <c r="K68" s="37">
        <f>(C68-VLOOKUP(H68,Riders!$A$2:$C$3501,2,FALSE))/365</f>
        <v>23.586301369863012</v>
      </c>
      <c r="L68" s="37">
        <f>(C68-VLOOKUP(I68,Riders!$A$2:$C$3501,2,FALSE))/365</f>
        <v>25.567123287671233</v>
      </c>
      <c r="M68" s="37">
        <f>(C68-VLOOKUP(J68,Riders!$A$2:$C$3501,2,FALSE))/365</f>
        <v>25.893150684931506</v>
      </c>
      <c r="N68" s="36">
        <v>1</v>
      </c>
      <c r="O68" s="3">
        <f t="shared" si="3"/>
        <v>45.847999999999999</v>
      </c>
      <c r="P68" s="3">
        <v>11.64</v>
      </c>
      <c r="Q68" s="3">
        <v>7.3049999999999997</v>
      </c>
      <c r="R68" s="3">
        <v>6.6589999999999989</v>
      </c>
      <c r="S68" s="3">
        <v>6.6300000000000026</v>
      </c>
      <c r="T68" s="3">
        <v>6.7079999999999984</v>
      </c>
      <c r="U68" s="3">
        <v>6.9059999999999988</v>
      </c>
      <c r="V68" s="24">
        <f t="shared" si="2"/>
        <v>58.890246030361197</v>
      </c>
    </row>
    <row r="69" spans="1:22" x14ac:dyDescent="0.3">
      <c r="A69" s="36" t="s">
        <v>102</v>
      </c>
      <c r="B69" s="36">
        <v>2023</v>
      </c>
      <c r="C69" s="19">
        <v>45141</v>
      </c>
      <c r="D69" s="36" t="s">
        <v>13</v>
      </c>
      <c r="E69" s="36" t="s">
        <v>204</v>
      </c>
      <c r="F69" s="36" t="s">
        <v>205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2</v>
      </c>
      <c r="O69" s="3">
        <f t="shared" si="3"/>
        <v>45.923000000000002</v>
      </c>
      <c r="P69" s="3">
        <v>11.625</v>
      </c>
      <c r="Q69" s="3">
        <v>7.4110000000000014</v>
      </c>
      <c r="R69" s="3">
        <v>6.7189999999999976</v>
      </c>
      <c r="S69" s="3">
        <v>6.6750000000000007</v>
      </c>
      <c r="T69" s="3">
        <v>6.7010000000000005</v>
      </c>
      <c r="U69" s="3">
        <v>6.7920000000000016</v>
      </c>
      <c r="V69" s="24">
        <f t="shared" si="2"/>
        <v>58.794068331772749</v>
      </c>
    </row>
    <row r="70" spans="1:22" x14ac:dyDescent="0.3">
      <c r="A70" s="36" t="s">
        <v>102</v>
      </c>
      <c r="B70" s="36">
        <v>2023</v>
      </c>
      <c r="C70" s="19">
        <v>45141</v>
      </c>
      <c r="D70" s="36" t="s">
        <v>13</v>
      </c>
      <c r="E70" s="36" t="s">
        <v>204</v>
      </c>
      <c r="F70" s="36" t="s">
        <v>206</v>
      </c>
      <c r="G70" s="3" t="s">
        <v>38</v>
      </c>
      <c r="H70" s="3" t="s">
        <v>94</v>
      </c>
      <c r="I70" s="3" t="s">
        <v>75</v>
      </c>
      <c r="J70" s="3" t="s">
        <v>37</v>
      </c>
      <c r="K70" s="37">
        <f>(C70-VLOOKUP(H70,Riders!$A$2:$C$3501,2,FALSE))/365</f>
        <v>25.764383561643836</v>
      </c>
      <c r="L70" s="37">
        <f>(C70-VLOOKUP(I70,Riders!$A$2:$C$3501,2,FALSE))/365</f>
        <v>24.402739726027399</v>
      </c>
      <c r="M70" s="37">
        <f>(C70-VLOOKUP(J70,Riders!$A$2:$C$3501,2,FALSE))/365</f>
        <v>18.317808219178083</v>
      </c>
      <c r="N70" s="36">
        <v>3</v>
      </c>
      <c r="O70" s="3">
        <f t="shared" si="3"/>
        <v>46.542999999999999</v>
      </c>
      <c r="P70" s="3">
        <v>11.45</v>
      </c>
      <c r="Q70" s="3">
        <v>7.2650000000000006</v>
      </c>
      <c r="R70" s="3">
        <v>6.8159999999999989</v>
      </c>
      <c r="S70" s="3">
        <v>6.945999999999998</v>
      </c>
      <c r="T70" s="3">
        <v>6.9430000000000049</v>
      </c>
      <c r="U70" s="3">
        <v>7.1229999999999976</v>
      </c>
      <c r="V70" s="24">
        <f t="shared" si="2"/>
        <v>58.01087166706057</v>
      </c>
    </row>
    <row r="71" spans="1:22" x14ac:dyDescent="0.3">
      <c r="A71" s="36" t="s">
        <v>102</v>
      </c>
      <c r="B71" s="36">
        <v>2023</v>
      </c>
      <c r="C71" s="19">
        <v>45141</v>
      </c>
      <c r="D71" s="36" t="s">
        <v>13</v>
      </c>
      <c r="E71" s="36" t="s">
        <v>204</v>
      </c>
      <c r="F71" s="36" t="s">
        <v>206</v>
      </c>
      <c r="G71" s="3" t="s">
        <v>19</v>
      </c>
      <c r="H71" s="3" t="s">
        <v>77</v>
      </c>
      <c r="I71" s="3" t="s">
        <v>380</v>
      </c>
      <c r="J71" s="3" t="s">
        <v>18</v>
      </c>
      <c r="K71" s="37">
        <f>(C71-VLOOKUP(H71,Riders!$A$2:$C$3501,2,FALSE))/365</f>
        <v>32.232876712328768</v>
      </c>
      <c r="L71" s="37">
        <f>(C71-VLOOKUP(I71,Riders!$A$2:$C$3501,2,FALSE))/365</f>
        <v>27.317808219178083</v>
      </c>
      <c r="M71" s="37">
        <f>(C71-VLOOKUP(J71,Riders!$A$2:$C$3501,2,FALSE))/365</f>
        <v>25.197260273972603</v>
      </c>
      <c r="N71" s="36">
        <v>4</v>
      </c>
      <c r="O71" s="3">
        <f t="shared" si="3"/>
        <v>46.787999999999997</v>
      </c>
      <c r="P71" s="3">
        <v>11.802</v>
      </c>
      <c r="Q71" s="3">
        <v>7.4239999999999995</v>
      </c>
      <c r="R71" s="3">
        <v>6.8070000000000022</v>
      </c>
      <c r="S71" s="3">
        <v>6.8279999999999959</v>
      </c>
      <c r="T71" s="3">
        <v>6.8420000000000059</v>
      </c>
      <c r="U71" s="3">
        <v>7.0849999999999937</v>
      </c>
      <c r="V71" s="24">
        <f t="shared" si="2"/>
        <v>57.707104385739939</v>
      </c>
    </row>
    <row r="72" spans="1:22" x14ac:dyDescent="0.3">
      <c r="A72" s="36" t="s">
        <v>93</v>
      </c>
      <c r="B72" s="36">
        <v>2023</v>
      </c>
      <c r="C72" s="19">
        <v>45037</v>
      </c>
      <c r="D72" s="36" t="s">
        <v>72</v>
      </c>
      <c r="E72" s="36" t="s">
        <v>379</v>
      </c>
      <c r="F72" s="36" t="s">
        <v>379</v>
      </c>
      <c r="G72" s="3" t="s">
        <v>47</v>
      </c>
      <c r="H72" s="3" t="s">
        <v>99</v>
      </c>
      <c r="I72" s="3" t="s">
        <v>100</v>
      </c>
      <c r="J72" s="3" t="s">
        <v>46</v>
      </c>
      <c r="K72" s="37"/>
      <c r="L72" s="37"/>
      <c r="M72" s="37"/>
      <c r="N72" s="36">
        <v>1</v>
      </c>
      <c r="O72" s="3">
        <f t="shared" si="3"/>
        <v>47.555</v>
      </c>
      <c r="P72" s="3">
        <v>11.589</v>
      </c>
      <c r="Q72" s="3">
        <v>7.49</v>
      </c>
      <c r="R72" s="3">
        <v>6.9510000000000005</v>
      </c>
      <c r="S72" s="3">
        <v>7.0499999999999972</v>
      </c>
      <c r="T72" s="3">
        <v>7.1640000000000015</v>
      </c>
      <c r="U72" s="3">
        <v>7.3109999999999999</v>
      </c>
      <c r="V72" s="24">
        <f t="shared" si="2"/>
        <v>56.776364209862265</v>
      </c>
    </row>
    <row r="73" spans="1:22" x14ac:dyDescent="0.3">
      <c r="A73" s="36" t="s">
        <v>93</v>
      </c>
      <c r="B73" s="36">
        <v>2023</v>
      </c>
      <c r="C73" s="19">
        <v>45037</v>
      </c>
      <c r="D73" s="36" t="s">
        <v>72</v>
      </c>
      <c r="E73" s="36" t="s">
        <v>379</v>
      </c>
      <c r="F73" s="3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37">
        <f>(C73-VLOOKUP(H73,Riders!$A$2:$C$3501,2,FALSE))/365</f>
        <v>30.421917808219177</v>
      </c>
      <c r="L73" s="37">
        <f>(C73-VLOOKUP(I73,Riders!$A$2:$C$3501,2,FALSE))/365</f>
        <v>27.6</v>
      </c>
      <c r="M73" s="37">
        <f>(C73-VLOOKUP(J73,Riders!$A$2:$C$3501,2,FALSE))/365</f>
        <v>25.827397260273973</v>
      </c>
      <c r="N73" s="36">
        <v>2</v>
      </c>
      <c r="O73" s="3">
        <f t="shared" si="3"/>
        <v>47.603000000000002</v>
      </c>
      <c r="P73" s="3">
        <v>11.714</v>
      </c>
      <c r="Q73" s="3">
        <v>7.4850000000000012</v>
      </c>
      <c r="R73" s="3">
        <v>6.8419999999999987</v>
      </c>
      <c r="S73" s="3">
        <v>6.9749999999999979</v>
      </c>
      <c r="T73" s="3">
        <v>7.142000000000003</v>
      </c>
      <c r="U73" s="3">
        <v>7.4450000000000003</v>
      </c>
      <c r="V73" s="24">
        <f t="shared" si="2"/>
        <v>56.719114341533093</v>
      </c>
    </row>
    <row r="74" spans="1:22" x14ac:dyDescent="0.3">
      <c r="A74" s="36" t="s">
        <v>93</v>
      </c>
      <c r="B74" s="36">
        <v>2023</v>
      </c>
      <c r="C74" s="19">
        <v>45037</v>
      </c>
      <c r="D74" s="36" t="s">
        <v>72</v>
      </c>
      <c r="E74" s="36" t="s">
        <v>379</v>
      </c>
      <c r="F74" s="36" t="s">
        <v>379</v>
      </c>
      <c r="G74" s="3" t="s">
        <v>25</v>
      </c>
      <c r="H74" s="3" t="s">
        <v>133</v>
      </c>
      <c r="I74" s="3" t="s">
        <v>112</v>
      </c>
      <c r="J74" s="3" t="s">
        <v>392</v>
      </c>
      <c r="K74" s="37">
        <f>(C74-VLOOKUP(H74,Riders!$A$2:$C$3501,2,FALSE))/365</f>
        <v>30.241095890410961</v>
      </c>
      <c r="L74" s="37">
        <f>(C74-VLOOKUP(I74,Riders!$A$2:$C$3501,2,FALSE))/365</f>
        <v>23.972602739726028</v>
      </c>
      <c r="M74" s="37">
        <f>(C74-VLOOKUP(J74,Riders!$A$2:$C$3501,2,FALSE))/365</f>
        <v>24.293150684931508</v>
      </c>
      <c r="N74" s="36">
        <v>3</v>
      </c>
      <c r="O74" s="3">
        <f t="shared" si="3"/>
        <v>47.802</v>
      </c>
      <c r="P74" s="3">
        <v>11.645</v>
      </c>
      <c r="Q74" s="3">
        <v>7.468</v>
      </c>
      <c r="R74" s="3">
        <v>7.0070000000000014</v>
      </c>
      <c r="S74" s="3">
        <v>7.0579999999999963</v>
      </c>
      <c r="T74" s="3">
        <v>7.2040000000000006</v>
      </c>
      <c r="U74" s="3">
        <v>7.4200000000000017</v>
      </c>
      <c r="V74" s="24">
        <f t="shared" si="2"/>
        <v>56.482992343416591</v>
      </c>
    </row>
    <row r="75" spans="1:22" x14ac:dyDescent="0.3">
      <c r="A75" s="36" t="s">
        <v>93</v>
      </c>
      <c r="B75" s="36">
        <v>2023</v>
      </c>
      <c r="C75" s="19">
        <v>45037</v>
      </c>
      <c r="D75" s="36" t="s">
        <v>72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24.915068493150685</v>
      </c>
      <c r="L75" s="37">
        <f>(C75-VLOOKUP(I75,Riders!$A$2:$C$3501,2,FALSE))/365</f>
        <v>29.419178082191781</v>
      </c>
      <c r="M75" s="37">
        <f>(C75-VLOOKUP(J75,Riders!$A$2:$C$3501,2,FALSE))/365</f>
        <v>27.515068493150686</v>
      </c>
      <c r="N75" s="36">
        <v>4</v>
      </c>
      <c r="O75" s="3">
        <f t="shared" si="3"/>
        <v>47.969000000000001</v>
      </c>
      <c r="P75" s="3">
        <v>11.988</v>
      </c>
      <c r="Q75" s="3">
        <v>7.4819999999999993</v>
      </c>
      <c r="R75" s="3">
        <v>7.0280000000000022</v>
      </c>
      <c r="S75" s="3">
        <v>7.0729999999999968</v>
      </c>
      <c r="T75" s="3">
        <v>7.1380000000000052</v>
      </c>
      <c r="U75" s="3">
        <v>7.259999999999998</v>
      </c>
      <c r="V75" s="24">
        <f t="shared" si="2"/>
        <v>56.286351602076337</v>
      </c>
    </row>
    <row r="76" spans="1:22" x14ac:dyDescent="0.3">
      <c r="A76" s="36" t="s">
        <v>93</v>
      </c>
      <c r="B76" s="36">
        <v>2023</v>
      </c>
      <c r="C76" s="19">
        <v>45037</v>
      </c>
      <c r="D76" s="36" t="s">
        <v>72</v>
      </c>
      <c r="E76" s="36" t="s">
        <v>379</v>
      </c>
      <c r="F76" s="36" t="s">
        <v>379</v>
      </c>
      <c r="G76" s="3" t="s">
        <v>38</v>
      </c>
      <c r="H76" s="3" t="s">
        <v>3818</v>
      </c>
      <c r="I76" s="3" t="s">
        <v>900</v>
      </c>
      <c r="J76" s="3" t="s">
        <v>911</v>
      </c>
      <c r="K76" s="37" t="e">
        <f>(C76-VLOOKUP(H76,Riders!$A$2:$C$3501,2,FALSE))/365</f>
        <v>#N/A</v>
      </c>
      <c r="L76" s="37">
        <f>(C76-VLOOKUP(I76,Riders!$A$2:$C$3501,2,FALSE))/365</f>
        <v>19.243835616438357</v>
      </c>
      <c r="M76" s="37">
        <f>(C76-VLOOKUP(J76,Riders!$A$2:$C$3501,2,FALSE))/365</f>
        <v>19.654794520547945</v>
      </c>
      <c r="N76" s="36">
        <v>5</v>
      </c>
      <c r="O76" s="3">
        <f t="shared" si="3"/>
        <v>48.01</v>
      </c>
      <c r="P76" s="3">
        <v>11.757999999999999</v>
      </c>
      <c r="Q76" s="3">
        <v>7.5489999999999995</v>
      </c>
      <c r="R76" s="3">
        <v>6.8900000000000006</v>
      </c>
      <c r="S76" s="3">
        <v>7.0590000000000011</v>
      </c>
      <c r="T76" s="3">
        <v>7.2509999999999977</v>
      </c>
      <c r="U76" s="3">
        <v>7.5030000000000001</v>
      </c>
      <c r="V76" s="24">
        <f t="shared" si="2"/>
        <v>56.238283690897731</v>
      </c>
    </row>
    <row r="77" spans="1:22" x14ac:dyDescent="0.3">
      <c r="A77" s="36" t="s">
        <v>93</v>
      </c>
      <c r="B77" s="36">
        <v>2023</v>
      </c>
      <c r="C77" s="19">
        <v>45037</v>
      </c>
      <c r="D77" s="36" t="s">
        <v>72</v>
      </c>
      <c r="E77" s="36" t="s">
        <v>379</v>
      </c>
      <c r="F77" s="36" t="s">
        <v>379</v>
      </c>
      <c r="G77" s="3" t="s">
        <v>51</v>
      </c>
      <c r="H77" s="3" t="s">
        <v>50</v>
      </c>
      <c r="I77" s="3" t="s">
        <v>849</v>
      </c>
      <c r="J77" s="3" t="s">
        <v>859</v>
      </c>
      <c r="K77" s="37">
        <f>(C77-VLOOKUP(H77,Riders!$A$2:$C$3501,2,FALSE))/365</f>
        <v>26.542465753424658</v>
      </c>
      <c r="L77" s="37">
        <f>(C77-VLOOKUP(I77,Riders!$A$2:$C$3501,2,FALSE))/365</f>
        <v>27.608219178082191</v>
      </c>
      <c r="M77" s="37" t="e">
        <f>(C77-VLOOKUP(J77,Riders!$A$2:$C$3501,2,FALSE))/365</f>
        <v>#N/A</v>
      </c>
      <c r="N77" s="36">
        <v>6</v>
      </c>
      <c r="O77" s="3">
        <f t="shared" si="3"/>
        <v>49.247999999999998</v>
      </c>
      <c r="P77" s="3">
        <v>11.968999999999999</v>
      </c>
      <c r="Q77" s="3">
        <v>7.5920000000000005</v>
      </c>
      <c r="R77" s="3">
        <v>7.3090000000000011</v>
      </c>
      <c r="S77" s="3">
        <v>7.5239999999999974</v>
      </c>
      <c r="T77" s="3">
        <v>7.4260000000000019</v>
      </c>
      <c r="U77" s="3">
        <v>7.4279999999999973</v>
      </c>
      <c r="V77" s="24">
        <f t="shared" si="2"/>
        <v>54.824561403508774</v>
      </c>
    </row>
    <row r="78" spans="1:22" x14ac:dyDescent="0.3">
      <c r="A78" s="36" t="s">
        <v>93</v>
      </c>
      <c r="B78" s="36">
        <v>2023</v>
      </c>
      <c r="C78" s="19">
        <v>45037</v>
      </c>
      <c r="D78" s="36" t="s">
        <v>72</v>
      </c>
      <c r="E78" s="36" t="s">
        <v>379</v>
      </c>
      <c r="F78" s="36" t="s">
        <v>379</v>
      </c>
      <c r="G78" s="3" t="s">
        <v>59</v>
      </c>
      <c r="H78" s="3" t="s">
        <v>383</v>
      </c>
      <c r="I78" s="3" t="s">
        <v>107</v>
      </c>
      <c r="J78" s="3" t="s">
        <v>58</v>
      </c>
      <c r="K78" s="37">
        <f>(C78-VLOOKUP(H78,Riders!$A$2:$C$3501,2,FALSE))/365</f>
        <v>19.764383561643836</v>
      </c>
      <c r="L78" s="37">
        <f>(C78-VLOOKUP(I78,Riders!$A$2:$C$3501,2,FALSE))/365</f>
        <v>19.621917808219177</v>
      </c>
      <c r="M78" s="37">
        <f>(C78-VLOOKUP(J78,Riders!$A$2:$C$3501,2,FALSE))/365</f>
        <v>25.265753424657536</v>
      </c>
      <c r="N78" s="36">
        <v>7</v>
      </c>
      <c r="O78" s="3">
        <f t="shared" si="3"/>
        <v>50.701000000000001</v>
      </c>
      <c r="P78" s="3">
        <v>12.888</v>
      </c>
      <c r="Q78" s="3">
        <v>7.8690000000000015</v>
      </c>
      <c r="R78" s="3">
        <v>7.4349999999999987</v>
      </c>
      <c r="S78" s="3">
        <v>7.1400000000000006</v>
      </c>
      <c r="T78" s="3">
        <v>7.5069999999999979</v>
      </c>
      <c r="U78" s="3">
        <v>7.8620000000000019</v>
      </c>
      <c r="V78" s="24">
        <f t="shared" ref="V78:V141" si="4">3.6*750/O78</f>
        <v>53.25338750714976</v>
      </c>
    </row>
    <row r="79" spans="1:22" x14ac:dyDescent="0.3">
      <c r="A79" s="36" t="s">
        <v>93</v>
      </c>
      <c r="B79" s="36">
        <v>2023</v>
      </c>
      <c r="C79" s="19">
        <v>45037</v>
      </c>
      <c r="D79" s="36" t="s">
        <v>72</v>
      </c>
      <c r="E79" s="36" t="s">
        <v>454</v>
      </c>
      <c r="F79" s="36">
        <v>1</v>
      </c>
      <c r="G79" s="3" t="s">
        <v>27</v>
      </c>
      <c r="H79" s="3" t="s">
        <v>26</v>
      </c>
      <c r="I79" s="3" t="s">
        <v>33</v>
      </c>
      <c r="J79" s="3" t="s">
        <v>41</v>
      </c>
      <c r="K79" s="37">
        <f>(C79-VLOOKUP(H79,Riders!$A$2:$C$3501,2,FALSE))/365</f>
        <v>24.915068493150685</v>
      </c>
      <c r="L79" s="37">
        <f>(C79-VLOOKUP(I79,Riders!$A$2:$C$3501,2,FALSE))/365</f>
        <v>29.419178082191781</v>
      </c>
      <c r="M79" s="37">
        <f>(C79-VLOOKUP(J79,Riders!$A$2:$C$3501,2,FALSE))/365</f>
        <v>27.515068493150686</v>
      </c>
      <c r="N79" s="36">
        <v>1</v>
      </c>
      <c r="O79" s="3">
        <f t="shared" si="3"/>
        <v>47.476999999999997</v>
      </c>
      <c r="P79" s="3">
        <v>11.686999999999999</v>
      </c>
      <c r="Q79" s="3">
        <v>7.5290000000000017</v>
      </c>
      <c r="R79" s="3">
        <v>6.9469999999999992</v>
      </c>
      <c r="S79" s="3">
        <v>7.0449999999999982</v>
      </c>
      <c r="T79" s="3">
        <v>7.0620000000000047</v>
      </c>
      <c r="U79" s="3">
        <v>7.2069999999999936</v>
      </c>
      <c r="V79" s="24">
        <f t="shared" si="4"/>
        <v>56.869642142511111</v>
      </c>
    </row>
    <row r="80" spans="1:22" x14ac:dyDescent="0.3">
      <c r="A80" s="36" t="s">
        <v>93</v>
      </c>
      <c r="B80" s="36">
        <v>2023</v>
      </c>
      <c r="C80" s="19">
        <v>45037</v>
      </c>
      <c r="D80" s="36" t="s">
        <v>72</v>
      </c>
      <c r="E80" s="36" t="s">
        <v>454</v>
      </c>
      <c r="F80" s="36">
        <v>1</v>
      </c>
      <c r="G80" s="3" t="s">
        <v>38</v>
      </c>
      <c r="H80" s="3" t="s">
        <v>625</v>
      </c>
      <c r="I80" s="3" t="s">
        <v>3818</v>
      </c>
      <c r="J80" s="3" t="s">
        <v>900</v>
      </c>
      <c r="K80" s="37">
        <f>(C80-VLOOKUP(H80,Riders!$A$2:$C$3501,2,FALSE))/365</f>
        <v>26.117808219178084</v>
      </c>
      <c r="L80" s="37" t="e">
        <f>(C80-VLOOKUP(I80,Riders!$A$2:$C$3501,2,FALSE))/365</f>
        <v>#N/A</v>
      </c>
      <c r="M80" s="37">
        <f>(C80-VLOOKUP(J80,Riders!$A$2:$C$3501,2,FALSE))/365</f>
        <v>19.243835616438357</v>
      </c>
      <c r="N80" s="36">
        <v>2</v>
      </c>
      <c r="O80" s="3">
        <f t="shared" si="3"/>
        <v>47.649000000000001</v>
      </c>
      <c r="P80" s="3">
        <v>11.757999999999999</v>
      </c>
      <c r="Q80" s="3">
        <v>7.4570000000000007</v>
      </c>
      <c r="R80" s="3">
        <v>6.8889999999999993</v>
      </c>
      <c r="S80" s="3">
        <v>7.0240000000000009</v>
      </c>
      <c r="T80" s="3">
        <v>7.1219999999999999</v>
      </c>
      <c r="U80" s="3">
        <v>7.3990000000000009</v>
      </c>
      <c r="V80" s="24">
        <f t="shared" si="4"/>
        <v>56.664358118743309</v>
      </c>
    </row>
    <row r="81" spans="1:22" x14ac:dyDescent="0.3">
      <c r="A81" s="36" t="s">
        <v>93</v>
      </c>
      <c r="B81" s="36">
        <v>2023</v>
      </c>
      <c r="C81" s="19">
        <v>45037</v>
      </c>
      <c r="D81" s="36" t="s">
        <v>72</v>
      </c>
      <c r="E81" s="36" t="s">
        <v>454</v>
      </c>
      <c r="F81" s="36">
        <v>2</v>
      </c>
      <c r="G81" s="3" t="s">
        <v>25</v>
      </c>
      <c r="H81" s="3" t="s">
        <v>133</v>
      </c>
      <c r="I81" s="3" t="s">
        <v>112</v>
      </c>
      <c r="J81" s="3" t="s">
        <v>392</v>
      </c>
      <c r="K81" s="37">
        <f>(C81-VLOOKUP(H81,Riders!$A$2:$C$3501,2,FALSE))/365</f>
        <v>30.241095890410961</v>
      </c>
      <c r="L81" s="37">
        <f>(C81-VLOOKUP(I81,Riders!$A$2:$C$3501,2,FALSE))/365</f>
        <v>23.972602739726028</v>
      </c>
      <c r="M81" s="37">
        <f>(C81-VLOOKUP(J81,Riders!$A$2:$C$3501,2,FALSE))/365</f>
        <v>24.293150684931508</v>
      </c>
      <c r="N81" s="36">
        <v>1</v>
      </c>
      <c r="O81" s="3">
        <f t="shared" si="3"/>
        <v>47.523000000000003</v>
      </c>
      <c r="P81" s="3">
        <v>11.571</v>
      </c>
      <c r="Q81" s="3">
        <v>7.4429999999999996</v>
      </c>
      <c r="R81" s="3">
        <v>6.9559999999999995</v>
      </c>
      <c r="S81" s="3">
        <v>6.9870000000000019</v>
      </c>
      <c r="T81" s="3">
        <v>7.1709999999999994</v>
      </c>
      <c r="U81" s="3">
        <v>7.3950000000000031</v>
      </c>
      <c r="V81" s="24">
        <f t="shared" si="4"/>
        <v>56.814595038192031</v>
      </c>
    </row>
    <row r="82" spans="1:22" x14ac:dyDescent="0.3">
      <c r="A82" s="36" t="s">
        <v>93</v>
      </c>
      <c r="B82" s="36">
        <v>2023</v>
      </c>
      <c r="C82" s="19">
        <v>45037</v>
      </c>
      <c r="D82" s="36" t="s">
        <v>72</v>
      </c>
      <c r="E82" s="36" t="s">
        <v>454</v>
      </c>
      <c r="F82" s="36">
        <v>2</v>
      </c>
      <c r="G82" s="3" t="s">
        <v>51</v>
      </c>
      <c r="H82" s="3" t="s">
        <v>50</v>
      </c>
      <c r="I82" s="3" t="s">
        <v>849</v>
      </c>
      <c r="J82" s="3" t="s">
        <v>859</v>
      </c>
      <c r="K82" s="37">
        <f>(C82-VLOOKUP(H82,Riders!$A$2:$C$3501,2,FALSE))/365</f>
        <v>26.542465753424658</v>
      </c>
      <c r="L82" s="37">
        <f>(C82-VLOOKUP(I82,Riders!$A$2:$C$3501,2,FALSE))/365</f>
        <v>27.608219178082191</v>
      </c>
      <c r="M82" s="37" t="e">
        <f>(C82-VLOOKUP(J82,Riders!$A$2:$C$3501,2,FALSE))/365</f>
        <v>#N/A</v>
      </c>
      <c r="N82" s="36">
        <v>2</v>
      </c>
      <c r="O82" s="3">
        <f t="shared" si="3"/>
        <v>49.317999999999998</v>
      </c>
      <c r="P82" s="3">
        <v>12.074999999999999</v>
      </c>
      <c r="Q82" s="3">
        <v>7.5839999999999996</v>
      </c>
      <c r="R82" s="3">
        <v>7.3490000000000002</v>
      </c>
      <c r="S82" s="3">
        <v>7.5449999999999982</v>
      </c>
      <c r="T82" s="3">
        <v>7.3710000000000022</v>
      </c>
      <c r="U82" s="3">
        <v>7.3939999999999984</v>
      </c>
      <c r="V82" s="24">
        <f t="shared" si="4"/>
        <v>54.746745610122069</v>
      </c>
    </row>
    <row r="83" spans="1:22" x14ac:dyDescent="0.3">
      <c r="A83" s="36" t="s">
        <v>93</v>
      </c>
      <c r="B83" s="36">
        <v>2023</v>
      </c>
      <c r="C83" s="19">
        <v>45037</v>
      </c>
      <c r="D83" s="36" t="s">
        <v>72</v>
      </c>
      <c r="E83" s="36" t="s">
        <v>454</v>
      </c>
      <c r="F83" s="36">
        <v>3</v>
      </c>
      <c r="G83" s="3" t="s">
        <v>44</v>
      </c>
      <c r="H83" s="3" t="s">
        <v>43</v>
      </c>
      <c r="I83" s="3" t="s">
        <v>138</v>
      </c>
      <c r="J83" s="3" t="s">
        <v>54</v>
      </c>
      <c r="K83" s="37">
        <f>(C83-VLOOKUP(H83,Riders!$A$2:$C$3501,2,FALSE))/365</f>
        <v>30.421917808219177</v>
      </c>
      <c r="L83" s="37">
        <f>(C83-VLOOKUP(I83,Riders!$A$2:$C$3501,2,FALSE))/365</f>
        <v>27.6</v>
      </c>
      <c r="M83" s="37">
        <f>(C83-VLOOKUP(J83,Riders!$A$2:$C$3501,2,FALSE))/365</f>
        <v>25.827397260273973</v>
      </c>
      <c r="N83" s="36">
        <v>1</v>
      </c>
      <c r="O83" s="3">
        <f t="shared" si="3"/>
        <v>47.106000000000002</v>
      </c>
      <c r="P83" s="3">
        <v>11.694000000000001</v>
      </c>
      <c r="Q83" s="3">
        <v>7.4670000000000005</v>
      </c>
      <c r="R83" s="3">
        <v>6.84</v>
      </c>
      <c r="S83" s="3">
        <v>6.9250000000000007</v>
      </c>
      <c r="T83" s="3">
        <v>6.9409999999999954</v>
      </c>
      <c r="U83" s="3">
        <v>7.2390000000000043</v>
      </c>
      <c r="V83" s="24">
        <f t="shared" si="4"/>
        <v>57.317539166985092</v>
      </c>
    </row>
    <row r="84" spans="1:22" x14ac:dyDescent="0.3">
      <c r="A84" s="36" t="s">
        <v>93</v>
      </c>
      <c r="B84" s="36">
        <v>2023</v>
      </c>
      <c r="C84" s="19">
        <v>45037</v>
      </c>
      <c r="D84" s="36" t="s">
        <v>72</v>
      </c>
      <c r="E84" s="36" t="s">
        <v>454</v>
      </c>
      <c r="F84" s="36">
        <v>3</v>
      </c>
      <c r="G84" s="3" t="s">
        <v>59</v>
      </c>
      <c r="H84" s="3" t="s">
        <v>383</v>
      </c>
      <c r="I84" s="3" t="s">
        <v>107</v>
      </c>
      <c r="J84" s="3" t="s">
        <v>58</v>
      </c>
      <c r="K84" s="37">
        <f>(C84-VLOOKUP(H84,Riders!$A$2:$C$3501,2,FALSE))/365</f>
        <v>19.764383561643836</v>
      </c>
      <c r="L84" s="37">
        <f>(C84-VLOOKUP(I84,Riders!$A$2:$C$3501,2,FALSE))/365</f>
        <v>19.621917808219177</v>
      </c>
      <c r="M84" s="37">
        <f>(C84-VLOOKUP(J84,Riders!$A$2:$C$3501,2,FALSE))/365</f>
        <v>25.265753424657536</v>
      </c>
      <c r="N84" s="36">
        <v>2</v>
      </c>
      <c r="O84" s="3">
        <f t="shared" si="3"/>
        <v>50.171999999999997</v>
      </c>
      <c r="P84" s="3">
        <v>13.013999999999999</v>
      </c>
      <c r="Q84" s="3">
        <v>7.8940000000000019</v>
      </c>
      <c r="R84" s="3">
        <v>7.1359999999999992</v>
      </c>
      <c r="S84" s="3">
        <v>7.1539999999999999</v>
      </c>
      <c r="T84" s="3">
        <v>7.3560000000000016</v>
      </c>
      <c r="U84" s="3">
        <v>7.617999999999995</v>
      </c>
      <c r="V84" s="24">
        <f t="shared" si="4"/>
        <v>53.814876823726387</v>
      </c>
    </row>
    <row r="85" spans="1:22" x14ac:dyDescent="0.3">
      <c r="A85" s="36" t="s">
        <v>93</v>
      </c>
      <c r="B85" s="36">
        <v>2023</v>
      </c>
      <c r="C85" s="19">
        <v>45037</v>
      </c>
      <c r="D85" s="36" t="s">
        <v>72</v>
      </c>
      <c r="E85" s="36" t="s">
        <v>454</v>
      </c>
      <c r="F85" s="36">
        <v>4</v>
      </c>
      <c r="G85" s="3" t="s">
        <v>47</v>
      </c>
      <c r="H85" s="3" t="s">
        <v>99</v>
      </c>
      <c r="I85" s="3" t="s">
        <v>100</v>
      </c>
      <c r="J85" s="3" t="s">
        <v>46</v>
      </c>
      <c r="K85" s="37">
        <f>(C85-VLOOKUP(H85,Riders!$A$2:$C$3501,2,FALSE))/365</f>
        <v>26.18082191780822</v>
      </c>
      <c r="L85" s="37">
        <f>(C85-VLOOKUP(I85,Riders!$A$2:$C$3501,2,FALSE))/365</f>
        <v>29.18904109589041</v>
      </c>
      <c r="M85" s="37">
        <f>(C85-VLOOKUP(J85,Riders!$A$2:$C$3501,2,FALSE))/365</f>
        <v>22.846575342465755</v>
      </c>
      <c r="N85" s="36">
        <v>1</v>
      </c>
      <c r="O85" s="3">
        <f t="shared" si="3"/>
        <v>47.615000000000002</v>
      </c>
      <c r="P85" s="3">
        <v>11.587</v>
      </c>
      <c r="Q85" s="3">
        <v>7.4879999999999995</v>
      </c>
      <c r="R85" s="3">
        <v>6.9490000000000016</v>
      </c>
      <c r="S85" s="3">
        <v>7.1019999999999968</v>
      </c>
      <c r="T85" s="3">
        <v>7.1640000000000015</v>
      </c>
      <c r="U85" s="3">
        <v>7.3250000000000028</v>
      </c>
      <c r="V85" s="24">
        <f t="shared" si="4"/>
        <v>56.704819909692318</v>
      </c>
    </row>
    <row r="86" spans="1:22" x14ac:dyDescent="0.3">
      <c r="A86" s="36" t="s">
        <v>93</v>
      </c>
      <c r="B86" s="36">
        <v>2023</v>
      </c>
      <c r="C86" s="19">
        <v>45037</v>
      </c>
      <c r="D86" s="36" t="s">
        <v>72</v>
      </c>
      <c r="E86" s="36" t="s">
        <v>204</v>
      </c>
      <c r="F86" s="36" t="s">
        <v>205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30.421917808219177</v>
      </c>
      <c r="L86" s="37">
        <f>(C86-VLOOKUP(I86,Riders!$A$2:$C$3501,2,FALSE))/365</f>
        <v>27.6</v>
      </c>
      <c r="M86" s="37">
        <f>(C86-VLOOKUP(J86,Riders!$A$2:$C$3501,2,FALSE))/365</f>
        <v>25.827397260273973</v>
      </c>
      <c r="N86" s="36">
        <v>1</v>
      </c>
      <c r="O86" s="3">
        <f t="shared" si="3"/>
        <v>47.000999999999998</v>
      </c>
      <c r="P86" s="3">
        <v>11.71</v>
      </c>
      <c r="Q86" s="3">
        <v>7.4029999999999987</v>
      </c>
      <c r="R86" s="3">
        <v>6.8440000000000012</v>
      </c>
      <c r="S86" s="3">
        <v>6.9480000000000004</v>
      </c>
      <c r="T86" s="3">
        <v>6.9170000000000016</v>
      </c>
      <c r="U86" s="3">
        <v>7.1789999999999949</v>
      </c>
      <c r="V86" s="24">
        <f t="shared" si="4"/>
        <v>57.445586264122042</v>
      </c>
    </row>
    <row r="87" spans="1:22" x14ac:dyDescent="0.3">
      <c r="A87" s="36" t="s">
        <v>93</v>
      </c>
      <c r="B87" s="36">
        <v>2023</v>
      </c>
      <c r="C87" s="19">
        <v>45037</v>
      </c>
      <c r="D87" s="36" t="s">
        <v>72</v>
      </c>
      <c r="E87" s="36" t="s">
        <v>204</v>
      </c>
      <c r="F87" s="36" t="s">
        <v>205</v>
      </c>
      <c r="G87" s="3" t="s">
        <v>27</v>
      </c>
      <c r="H87" s="3" t="s">
        <v>26</v>
      </c>
      <c r="I87" s="3" t="s">
        <v>33</v>
      </c>
      <c r="J87" s="3" t="s">
        <v>41</v>
      </c>
      <c r="K87" s="37">
        <f>(C87-VLOOKUP(H87,Riders!$A$2:$C$3501,2,FALSE))/365</f>
        <v>24.915068493150685</v>
      </c>
      <c r="L87" s="37">
        <f>(C87-VLOOKUP(I87,Riders!$A$2:$C$3501,2,FALSE))/365</f>
        <v>29.419178082191781</v>
      </c>
      <c r="M87" s="37">
        <f>(C87-VLOOKUP(J87,Riders!$A$2:$C$3501,2,FALSE))/365</f>
        <v>27.515068493150686</v>
      </c>
      <c r="N87" s="36">
        <v>2</v>
      </c>
      <c r="O87" s="3">
        <f t="shared" si="3"/>
        <v>47.414000000000001</v>
      </c>
      <c r="P87" s="3">
        <v>11.741</v>
      </c>
      <c r="Q87" s="3">
        <v>7.4499999999999993</v>
      </c>
      <c r="R87" s="3">
        <v>6.9610000000000021</v>
      </c>
      <c r="S87" s="3">
        <v>7.0349999999999966</v>
      </c>
      <c r="T87" s="3">
        <v>7.0310000000000059</v>
      </c>
      <c r="U87" s="3">
        <v>7.195999999999998</v>
      </c>
      <c r="V87" s="24">
        <f t="shared" si="4"/>
        <v>56.945206057282654</v>
      </c>
    </row>
    <row r="88" spans="1:22" x14ac:dyDescent="0.3">
      <c r="A88" s="36" t="s">
        <v>93</v>
      </c>
      <c r="B88" s="36">
        <v>2023</v>
      </c>
      <c r="C88" s="19">
        <v>45037</v>
      </c>
      <c r="D88" s="36" t="s">
        <v>72</v>
      </c>
      <c r="E88" s="36" t="s">
        <v>204</v>
      </c>
      <c r="F88" s="36" t="s">
        <v>206</v>
      </c>
      <c r="G88" s="3" t="s">
        <v>47</v>
      </c>
      <c r="H88" s="3" t="s">
        <v>99</v>
      </c>
      <c r="I88" s="3" t="s">
        <v>100</v>
      </c>
      <c r="J88" s="3" t="s">
        <v>46</v>
      </c>
      <c r="K88" s="37">
        <f>(C88-VLOOKUP(H88,Riders!$A$2:$C$3501,2,FALSE))/365</f>
        <v>26.18082191780822</v>
      </c>
      <c r="L88" s="37">
        <f>(C88-VLOOKUP(I88,Riders!$A$2:$C$3501,2,FALSE))/365</f>
        <v>29.18904109589041</v>
      </c>
      <c r="M88" s="37">
        <f>(C88-VLOOKUP(J88,Riders!$A$2:$C$3501,2,FALSE))/365</f>
        <v>22.846575342465755</v>
      </c>
      <c r="N88" s="36">
        <v>3</v>
      </c>
      <c r="O88" s="3">
        <f t="shared" si="3"/>
        <v>47.569000000000003</v>
      </c>
      <c r="P88" s="3">
        <v>11.686999999999999</v>
      </c>
      <c r="Q88" s="3">
        <v>7.4830000000000023</v>
      </c>
      <c r="R88" s="3">
        <v>6.9449999999999967</v>
      </c>
      <c r="S88" s="3">
        <v>7.0410000000000004</v>
      </c>
      <c r="T88" s="3">
        <v>7.1110000000000042</v>
      </c>
      <c r="U88" s="3">
        <v>7.3019999999999996</v>
      </c>
      <c r="V88" s="24">
        <f t="shared" si="4"/>
        <v>56.759654396771005</v>
      </c>
    </row>
    <row r="89" spans="1:22" x14ac:dyDescent="0.3">
      <c r="A89" s="36" t="s">
        <v>93</v>
      </c>
      <c r="B89" s="36">
        <v>2023</v>
      </c>
      <c r="C89" s="19">
        <v>45037</v>
      </c>
      <c r="D89" s="36" t="s">
        <v>72</v>
      </c>
      <c r="E89" s="36" t="s">
        <v>204</v>
      </c>
      <c r="F89" s="36" t="s">
        <v>206</v>
      </c>
      <c r="G89" s="3" t="s">
        <v>25</v>
      </c>
      <c r="H89" s="3" t="s">
        <v>133</v>
      </c>
      <c r="I89" s="3" t="s">
        <v>112</v>
      </c>
      <c r="J89" s="3" t="s">
        <v>392</v>
      </c>
      <c r="K89" s="37">
        <f>(C89-VLOOKUP(H89,Riders!$A$2:$C$3501,2,FALSE))/365</f>
        <v>30.241095890410961</v>
      </c>
      <c r="L89" s="37">
        <f>(C89-VLOOKUP(I89,Riders!$A$2:$C$3501,2,FALSE))/365</f>
        <v>23.972602739726028</v>
      </c>
      <c r="M89" s="37">
        <f>(C89-VLOOKUP(J89,Riders!$A$2:$C$3501,2,FALSE))/365</f>
        <v>24.293150684931508</v>
      </c>
      <c r="N89" s="36">
        <v>4</v>
      </c>
      <c r="O89" s="3">
        <f t="shared" si="3"/>
        <v>48.094999999999999</v>
      </c>
      <c r="P89" s="3">
        <v>11.627000000000001</v>
      </c>
      <c r="Q89" s="3">
        <v>7.4979999999999993</v>
      </c>
      <c r="R89" s="3">
        <v>7.0079999999999991</v>
      </c>
      <c r="S89" s="3">
        <v>7.0980000000000025</v>
      </c>
      <c r="T89" s="3">
        <v>7.2929999999999993</v>
      </c>
      <c r="U89" s="3">
        <v>7.570999999999998</v>
      </c>
      <c r="V89" s="24">
        <f t="shared" si="4"/>
        <v>56.138891776691963</v>
      </c>
    </row>
    <row r="90" spans="1:22" x14ac:dyDescent="0.3">
      <c r="A90" s="36" t="s">
        <v>844</v>
      </c>
      <c r="B90" s="36">
        <v>2023</v>
      </c>
      <c r="C90" s="19">
        <v>45000</v>
      </c>
      <c r="D90" s="36" t="s">
        <v>72</v>
      </c>
      <c r="E90" s="36" t="s">
        <v>379</v>
      </c>
      <c r="F90" s="36" t="s">
        <v>379</v>
      </c>
      <c r="G90" s="3" t="s">
        <v>25</v>
      </c>
      <c r="H90" s="3" t="s">
        <v>24</v>
      </c>
      <c r="I90" s="3" t="s">
        <v>381</v>
      </c>
      <c r="J90" s="3" t="s">
        <v>391</v>
      </c>
      <c r="K90" s="37">
        <f>(C90-VLOOKUP(H90,Riders!$A$2:$C$3501,2,FALSE))/365</f>
        <v>24.542465753424658</v>
      </c>
      <c r="L90" s="37">
        <f>(C90-VLOOKUP(I90,Riders!$A$2:$C$3501,2,FALSE))/365</f>
        <v>20.241095890410961</v>
      </c>
      <c r="M90" s="37">
        <f>(C90-VLOOKUP(J90,Riders!$A$2:$C$3501,2,FALSE))/365</f>
        <v>24.049315068493151</v>
      </c>
      <c r="N90" s="36">
        <v>1</v>
      </c>
      <c r="O90" s="3">
        <f t="shared" si="3"/>
        <v>46.854999999999997</v>
      </c>
      <c r="P90" s="3">
        <v>11.481999999999999</v>
      </c>
      <c r="Q90" s="3">
        <v>7.4439999999999991</v>
      </c>
      <c r="R90" s="3">
        <v>6.8840000000000003</v>
      </c>
      <c r="S90" s="3">
        <v>7.0100000000000016</v>
      </c>
      <c r="T90" s="3">
        <v>6.9600000000000009</v>
      </c>
      <c r="U90" s="3">
        <v>7.0749999999999957</v>
      </c>
      <c r="V90" s="24">
        <f t="shared" si="4"/>
        <v>57.624586490235835</v>
      </c>
    </row>
    <row r="91" spans="1:22" x14ac:dyDescent="0.3">
      <c r="A91" s="36" t="s">
        <v>844</v>
      </c>
      <c r="B91" s="36">
        <v>2023</v>
      </c>
      <c r="C91" s="19">
        <v>45000</v>
      </c>
      <c r="D91" s="36" t="s">
        <v>72</v>
      </c>
      <c r="E91" s="36" t="s">
        <v>379</v>
      </c>
      <c r="F91" s="36" t="s">
        <v>379</v>
      </c>
      <c r="G91" s="3" t="s">
        <v>38</v>
      </c>
      <c r="H91" s="3" t="s">
        <v>94</v>
      </c>
      <c r="I91" s="3" t="s">
        <v>75</v>
      </c>
      <c r="J91" s="3" t="s">
        <v>37</v>
      </c>
      <c r="K91" s="37">
        <f>(C91-VLOOKUP(H91,Riders!$A$2:$C$3501,2,FALSE))/365</f>
        <v>25.378082191780823</v>
      </c>
      <c r="L91" s="37">
        <f>(C91-VLOOKUP(I91,Riders!$A$2:$C$3501,2,FALSE))/365</f>
        <v>24.016438356164382</v>
      </c>
      <c r="M91" s="37">
        <f>(C91-VLOOKUP(J91,Riders!$A$2:$C$3501,2,FALSE))/365</f>
        <v>17.931506849315067</v>
      </c>
      <c r="N91" s="36">
        <v>2</v>
      </c>
      <c r="O91" s="3">
        <f t="shared" si="3"/>
        <v>47.097000000000001</v>
      </c>
      <c r="P91" s="3">
        <v>11.595000000000001</v>
      </c>
      <c r="Q91" s="3">
        <v>7.359</v>
      </c>
      <c r="R91" s="3">
        <v>6.9009999999999998</v>
      </c>
      <c r="S91" s="3">
        <v>7.0160000000000018</v>
      </c>
      <c r="T91" s="3">
        <v>7.0109999999999957</v>
      </c>
      <c r="U91" s="3">
        <v>7.2150000000000034</v>
      </c>
      <c r="V91" s="24">
        <f t="shared" si="4"/>
        <v>57.32849226065354</v>
      </c>
    </row>
    <row r="92" spans="1:22" x14ac:dyDescent="0.3">
      <c r="A92" s="36" t="s">
        <v>844</v>
      </c>
      <c r="B92" s="36">
        <v>2023</v>
      </c>
      <c r="C92" s="19">
        <v>45000</v>
      </c>
      <c r="D92" s="36" t="s">
        <v>72</v>
      </c>
      <c r="E92" s="36" t="s">
        <v>379</v>
      </c>
      <c r="F92" s="36" t="s">
        <v>379</v>
      </c>
      <c r="G92" s="3" t="s">
        <v>15</v>
      </c>
      <c r="H92" s="3" t="s">
        <v>14</v>
      </c>
      <c r="I92" s="3" t="s">
        <v>22</v>
      </c>
      <c r="J92" s="3" t="s">
        <v>23</v>
      </c>
      <c r="K92" s="37">
        <f>(C92-VLOOKUP(H92,Riders!$A$2:$C$3501,2,FALSE))/365</f>
        <v>23.2</v>
      </c>
      <c r="L92" s="37">
        <f>(C92-VLOOKUP(I92,Riders!$A$2:$C$3501,2,FALSE))/365</f>
        <v>25.18082191780822</v>
      </c>
      <c r="M92" s="37">
        <f>(C92-VLOOKUP(J92,Riders!$A$2:$C$3501,2,FALSE))/365</f>
        <v>25.506849315068493</v>
      </c>
      <c r="N92" s="36">
        <v>3</v>
      </c>
      <c r="O92" s="3">
        <f t="shared" si="3"/>
        <v>47.37</v>
      </c>
      <c r="P92" s="3">
        <v>11.555</v>
      </c>
      <c r="Q92" s="3">
        <v>7.522000000000002</v>
      </c>
      <c r="R92" s="3">
        <v>6.8459999999999965</v>
      </c>
      <c r="S92" s="3">
        <v>6.9270000000000032</v>
      </c>
      <c r="T92" s="3">
        <v>7.1019999999999968</v>
      </c>
      <c r="U92" s="3">
        <v>7.4179999999999993</v>
      </c>
      <c r="V92" s="24">
        <f t="shared" si="4"/>
        <v>56.998100063331222</v>
      </c>
    </row>
    <row r="93" spans="1:22" x14ac:dyDescent="0.3">
      <c r="A93" s="36" t="s">
        <v>844</v>
      </c>
      <c r="B93" s="36">
        <v>2023</v>
      </c>
      <c r="C93" s="19">
        <v>45000</v>
      </c>
      <c r="D93" s="36" t="s">
        <v>72</v>
      </c>
      <c r="E93" s="36" t="s">
        <v>379</v>
      </c>
      <c r="F93" s="36" t="s">
        <v>379</v>
      </c>
      <c r="G93" s="3" t="s">
        <v>19</v>
      </c>
      <c r="H93" s="3" t="s">
        <v>380</v>
      </c>
      <c r="I93" s="3" t="s">
        <v>384</v>
      </c>
      <c r="J93" s="3" t="s">
        <v>18</v>
      </c>
      <c r="K93" s="37">
        <f>(C93-VLOOKUP(H93,Riders!$A$2:$C$3501,2,FALSE))/365</f>
        <v>26.931506849315067</v>
      </c>
      <c r="L93" s="37">
        <f>(C93-VLOOKUP(I93,Riders!$A$2:$C$3501,2,FALSE))/365</f>
        <v>23.526027397260275</v>
      </c>
      <c r="M93" s="37">
        <f>(C93-VLOOKUP(J93,Riders!$A$2:$C$3501,2,FALSE))/365</f>
        <v>24.81095890410959</v>
      </c>
      <c r="N93" s="36">
        <v>4</v>
      </c>
      <c r="O93" s="3">
        <f t="shared" si="3"/>
        <v>47.42</v>
      </c>
      <c r="P93" s="3">
        <v>11.693</v>
      </c>
      <c r="Q93" s="3">
        <v>7.5630000000000006</v>
      </c>
      <c r="R93" s="3">
        <v>6.8449999999999989</v>
      </c>
      <c r="S93" s="3">
        <v>6.9969999999999999</v>
      </c>
      <c r="T93" s="3">
        <v>7.0090000000000003</v>
      </c>
      <c r="U93" s="3">
        <v>7.3130000000000024</v>
      </c>
      <c r="V93" s="24">
        <f t="shared" si="4"/>
        <v>56.938000843525934</v>
      </c>
    </row>
    <row r="94" spans="1:22" x14ac:dyDescent="0.3">
      <c r="A94" s="36" t="s">
        <v>844</v>
      </c>
      <c r="B94" s="36">
        <v>2023</v>
      </c>
      <c r="C94" s="19">
        <v>45000</v>
      </c>
      <c r="D94" s="36" t="s">
        <v>72</v>
      </c>
      <c r="E94" s="36" t="s">
        <v>379</v>
      </c>
      <c r="F94" s="36" t="s">
        <v>379</v>
      </c>
      <c r="G94" s="3" t="s">
        <v>17</v>
      </c>
      <c r="H94" s="3" t="s">
        <v>16</v>
      </c>
      <c r="I94" s="3" t="s">
        <v>32</v>
      </c>
      <c r="J94" s="3" t="s">
        <v>80</v>
      </c>
      <c r="K94" s="37">
        <f>(C94-VLOOKUP(H94,Riders!$A$2:$C$3501,2,FALSE))/365</f>
        <v>23.898630136986302</v>
      </c>
      <c r="L94" s="37">
        <f>(C94-VLOOKUP(I94,Riders!$A$2:$C$3501,2,FALSE))/365</f>
        <v>20.638356164383563</v>
      </c>
      <c r="M94" s="37">
        <f>(C94-VLOOKUP(J94,Riders!$A$2:$C$3501,2,FALSE))/365</f>
        <v>21.098630136986301</v>
      </c>
      <c r="N94" s="36">
        <v>5</v>
      </c>
      <c r="O94" s="3">
        <f t="shared" si="3"/>
        <v>48.23</v>
      </c>
      <c r="P94" s="3">
        <v>12.061</v>
      </c>
      <c r="Q94" s="3">
        <v>7.4379999999999988</v>
      </c>
      <c r="R94" s="3">
        <v>7.1650000000000027</v>
      </c>
      <c r="S94" s="3">
        <v>7.2209999999999965</v>
      </c>
      <c r="T94" s="3">
        <v>7.0680000000000049</v>
      </c>
      <c r="U94" s="3">
        <v>7.2769999999999939</v>
      </c>
      <c r="V94" s="24">
        <f t="shared" si="4"/>
        <v>55.981754094961644</v>
      </c>
    </row>
    <row r="95" spans="1:22" x14ac:dyDescent="0.3">
      <c r="A95" s="36" t="s">
        <v>844</v>
      </c>
      <c r="B95" s="36">
        <v>2023</v>
      </c>
      <c r="C95" s="19">
        <v>45000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>
        <f>(C95-VLOOKUP(H95,Riders!$A$2:$C$3501,2,FALSE))/365</f>
        <v>26.079452054794519</v>
      </c>
      <c r="L95" s="37">
        <f>(C95-VLOOKUP(I95,Riders!$A$2:$C$3501,2,FALSE))/365</f>
        <v>29.087671232876712</v>
      </c>
      <c r="M95" s="37">
        <f>(C95-VLOOKUP(J95,Riders!$A$2:$C$3501,2,FALSE))/365</f>
        <v>22.745205479452054</v>
      </c>
      <c r="N95" s="36">
        <v>6</v>
      </c>
      <c r="O95" s="3">
        <f t="shared" si="3"/>
        <v>48.667000000000002</v>
      </c>
      <c r="P95" s="3">
        <v>11.599</v>
      </c>
      <c r="Q95" s="3">
        <v>7.5479999999999983</v>
      </c>
      <c r="R95" s="3">
        <v>7.0710000000000015</v>
      </c>
      <c r="S95" s="3">
        <v>7.2750000000000021</v>
      </c>
      <c r="T95" s="3">
        <v>7.4679999999999964</v>
      </c>
      <c r="U95" s="3">
        <v>7.7060000000000031</v>
      </c>
      <c r="V95" s="24">
        <f t="shared" si="4"/>
        <v>55.479072061150262</v>
      </c>
    </row>
    <row r="96" spans="1:22" x14ac:dyDescent="0.3">
      <c r="A96" s="36" t="s">
        <v>844</v>
      </c>
      <c r="B96" s="36">
        <v>2023</v>
      </c>
      <c r="C96" s="19">
        <v>45000</v>
      </c>
      <c r="D96" s="36" t="s">
        <v>72</v>
      </c>
      <c r="E96" s="36" t="s">
        <v>379</v>
      </c>
      <c r="F96" s="36" t="s">
        <v>379</v>
      </c>
      <c r="G96" s="3" t="s">
        <v>40</v>
      </c>
      <c r="H96" s="3" t="s">
        <v>39</v>
      </c>
      <c r="I96" s="3" t="s">
        <v>42</v>
      </c>
      <c r="J96" s="3" t="s">
        <v>45</v>
      </c>
      <c r="K96" s="37">
        <f>(C96-VLOOKUP(H96,Riders!$A$2:$C$3501,2,FALSE))/365</f>
        <v>28.594520547945205</v>
      </c>
      <c r="L96" s="37">
        <f>(C96-VLOOKUP(I96,Riders!$A$2:$C$3501,2,FALSE))/365</f>
        <v>24.284931506849315</v>
      </c>
      <c r="M96" s="37">
        <f>(C96-VLOOKUP(J96,Riders!$A$2:$C$3501,2,FALSE))/365</f>
        <v>32.060273972602737</v>
      </c>
      <c r="N96" s="36">
        <v>7</v>
      </c>
      <c r="O96" s="3">
        <f t="shared" si="3"/>
        <v>48.901000000000003</v>
      </c>
      <c r="P96" s="3">
        <v>12.131</v>
      </c>
      <c r="Q96" s="3">
        <v>7.7899999999999991</v>
      </c>
      <c r="R96" s="3">
        <v>7.213000000000001</v>
      </c>
      <c r="S96" s="3">
        <v>7.2179999999999964</v>
      </c>
      <c r="T96" s="3">
        <v>7.1660000000000039</v>
      </c>
      <c r="U96" s="3">
        <v>7.3830000000000027</v>
      </c>
      <c r="V96" s="24">
        <f t="shared" si="4"/>
        <v>55.213594814011977</v>
      </c>
    </row>
    <row r="97" spans="1:22" x14ac:dyDescent="0.3">
      <c r="A97" s="36" t="s">
        <v>844</v>
      </c>
      <c r="B97" s="36">
        <v>2023</v>
      </c>
      <c r="C97" s="19">
        <v>45000</v>
      </c>
      <c r="D97" s="36" t="s">
        <v>72</v>
      </c>
      <c r="E97" s="36" t="s">
        <v>379</v>
      </c>
      <c r="F97" s="36" t="s">
        <v>379</v>
      </c>
      <c r="G97" s="3" t="s">
        <v>44</v>
      </c>
      <c r="H97" s="3" t="s">
        <v>43</v>
      </c>
      <c r="I97" s="3" t="s">
        <v>138</v>
      </c>
      <c r="J97" s="3" t="s">
        <v>54</v>
      </c>
      <c r="K97" s="37">
        <f>(C97-VLOOKUP(H97,Riders!$A$2:$C$3501,2,FALSE))/365</f>
        <v>30.32054794520548</v>
      </c>
      <c r="L97" s="37">
        <f>(C97-VLOOKUP(I97,Riders!$A$2:$C$3501,2,FALSE))/365</f>
        <v>27.4986301369863</v>
      </c>
      <c r="M97" s="37">
        <f>(C97-VLOOKUP(J97,Riders!$A$2:$C$3501,2,FALSE))/365</f>
        <v>25.726027397260275</v>
      </c>
      <c r="N97" s="36">
        <v>8</v>
      </c>
      <c r="O97" s="3">
        <f t="shared" si="3"/>
        <v>49.045999999999999</v>
      </c>
      <c r="P97" s="3">
        <v>11.804</v>
      </c>
      <c r="Q97" s="3">
        <v>7.7249999999999996</v>
      </c>
      <c r="R97" s="3">
        <v>7.1110000000000007</v>
      </c>
      <c r="S97" s="3">
        <v>7.2469999999999999</v>
      </c>
      <c r="T97" s="3">
        <v>7.4159999999999968</v>
      </c>
      <c r="U97" s="3">
        <v>7.7430000000000021</v>
      </c>
      <c r="V97" s="24">
        <f t="shared" si="4"/>
        <v>55.050360885699142</v>
      </c>
    </row>
    <row r="98" spans="1:22" x14ac:dyDescent="0.3">
      <c r="A98" s="36" t="s">
        <v>844</v>
      </c>
      <c r="B98" s="36">
        <v>2023</v>
      </c>
      <c r="C98" s="19">
        <v>45000</v>
      </c>
      <c r="D98" s="36" t="s">
        <v>72</v>
      </c>
      <c r="E98" s="36" t="s">
        <v>379</v>
      </c>
      <c r="F98" s="36" t="s">
        <v>379</v>
      </c>
      <c r="G98" s="3" t="s">
        <v>29</v>
      </c>
      <c r="H98" s="3" t="s">
        <v>28</v>
      </c>
      <c r="I98" s="3" t="s">
        <v>651</v>
      </c>
      <c r="J98" s="3" t="s">
        <v>831</v>
      </c>
      <c r="K98" s="37">
        <f>(C98-VLOOKUP(H98,Riders!$A$2:$C$3501,2,FALSE))/365</f>
        <v>23.219178082191782</v>
      </c>
      <c r="L98" s="37">
        <f>(C98-VLOOKUP(I98,Riders!$A$2:$C$3501,2,FALSE))/365</f>
        <v>22.147945205479452</v>
      </c>
      <c r="M98" s="37">
        <f>(C98-VLOOKUP(J98,Riders!$A$2:$C$3501,2,FALSE))/365</f>
        <v>24.698630136986303</v>
      </c>
      <c r="N98" s="36">
        <v>9</v>
      </c>
      <c r="O98" s="3">
        <f t="shared" si="3"/>
        <v>49.179000000000002</v>
      </c>
      <c r="P98" s="3">
        <v>12.247</v>
      </c>
      <c r="Q98" s="3">
        <v>7.5990000000000002</v>
      </c>
      <c r="R98" s="3">
        <v>7.0579999999999998</v>
      </c>
      <c r="S98" s="3">
        <v>7.3649999999999984</v>
      </c>
      <c r="T98" s="3">
        <v>7.3569999999999993</v>
      </c>
      <c r="U98" s="3">
        <v>7.5530000000000044</v>
      </c>
      <c r="V98" s="24">
        <f t="shared" si="4"/>
        <v>54.901482340023179</v>
      </c>
    </row>
    <row r="99" spans="1:22" x14ac:dyDescent="0.3">
      <c r="A99" s="36" t="s">
        <v>844</v>
      </c>
      <c r="B99" s="36">
        <v>2023</v>
      </c>
      <c r="C99" s="19">
        <v>45000</v>
      </c>
      <c r="D99" s="36" t="s">
        <v>72</v>
      </c>
      <c r="E99" s="36" t="s">
        <v>379</v>
      </c>
      <c r="F99" s="36" t="s">
        <v>379</v>
      </c>
      <c r="G99" s="3" t="s">
        <v>51</v>
      </c>
      <c r="H99" s="3" t="s">
        <v>50</v>
      </c>
      <c r="I99" s="3" t="s">
        <v>849</v>
      </c>
      <c r="J99" s="3" t="s">
        <v>859</v>
      </c>
      <c r="K99" s="37">
        <f>(C99-VLOOKUP(H99,Riders!$A$2:$C$3501,2,FALSE))/365</f>
        <v>26.44109589041096</v>
      </c>
      <c r="L99" s="37">
        <f>(C99-VLOOKUP(I99,Riders!$A$2:$C$3501,2,FALSE))/365</f>
        <v>27.506849315068493</v>
      </c>
      <c r="M99" s="37" t="e">
        <f>(C99-VLOOKUP(J99,Riders!$A$2:$C$3501,2,FALSE))/365</f>
        <v>#N/A</v>
      </c>
      <c r="N99" s="36">
        <v>10</v>
      </c>
      <c r="O99" s="3">
        <f t="shared" si="3"/>
        <v>49.862000000000002</v>
      </c>
      <c r="P99" s="3">
        <v>11.957000000000001</v>
      </c>
      <c r="Q99" s="3">
        <v>7.8109999999999999</v>
      </c>
      <c r="R99" s="3">
        <v>7.4519999999999982</v>
      </c>
      <c r="S99" s="3">
        <v>7.5649999999999977</v>
      </c>
      <c r="T99" s="3">
        <v>7.4880000000000067</v>
      </c>
      <c r="U99" s="3">
        <v>7.5889999999999986</v>
      </c>
      <c r="V99" s="24">
        <f t="shared" si="4"/>
        <v>54.149452488869279</v>
      </c>
    </row>
    <row r="100" spans="1:22" x14ac:dyDescent="0.3">
      <c r="A100" s="36" t="s">
        <v>844</v>
      </c>
      <c r="B100" s="36">
        <v>2023</v>
      </c>
      <c r="C100" s="19">
        <v>45000</v>
      </c>
      <c r="D100" s="36" t="s">
        <v>72</v>
      </c>
      <c r="E100" s="36" t="s">
        <v>379</v>
      </c>
      <c r="F100" s="36" t="s">
        <v>379</v>
      </c>
      <c r="G100" s="3" t="s">
        <v>59</v>
      </c>
      <c r="H100" s="3" t="s">
        <v>383</v>
      </c>
      <c r="I100" s="3" t="s">
        <v>107</v>
      </c>
      <c r="J100" s="3" t="s">
        <v>58</v>
      </c>
      <c r="K100" s="37">
        <f>(C100-VLOOKUP(H100,Riders!$A$2:$C$3501,2,FALSE))/365</f>
        <v>19.663013698630138</v>
      </c>
      <c r="L100" s="37">
        <f>(C100-VLOOKUP(I100,Riders!$A$2:$C$3501,2,FALSE))/365</f>
        <v>19.520547945205479</v>
      </c>
      <c r="M100" s="37">
        <f>(C100-VLOOKUP(J100,Riders!$A$2:$C$3501,2,FALSE))/365</f>
        <v>25.164383561643834</v>
      </c>
      <c r="N100" s="36">
        <v>11</v>
      </c>
      <c r="O100" s="3">
        <f t="shared" si="3"/>
        <v>50.649000000000001</v>
      </c>
      <c r="P100" s="3">
        <v>12.6</v>
      </c>
      <c r="Q100" s="3">
        <v>8.011000000000001</v>
      </c>
      <c r="R100" s="3">
        <v>7.2489999999999988</v>
      </c>
      <c r="S100" s="3">
        <v>7.3819999999999979</v>
      </c>
      <c r="T100" s="3">
        <v>7.5310000000000059</v>
      </c>
      <c r="U100" s="3">
        <v>7.8759999999999977</v>
      </c>
      <c r="V100" s="24">
        <f t="shared" si="4"/>
        <v>53.308061363501743</v>
      </c>
    </row>
    <row r="101" spans="1:22" x14ac:dyDescent="0.3">
      <c r="A101" s="36" t="s">
        <v>844</v>
      </c>
      <c r="B101" s="36">
        <v>2023</v>
      </c>
      <c r="C101" s="19">
        <v>45000</v>
      </c>
      <c r="D101" s="36" t="s">
        <v>72</v>
      </c>
      <c r="E101" s="36" t="s">
        <v>379</v>
      </c>
      <c r="F101" s="36" t="s">
        <v>379</v>
      </c>
      <c r="G101" s="3" t="s">
        <v>49</v>
      </c>
      <c r="H101" s="3" t="s">
        <v>832</v>
      </c>
      <c r="I101" s="3" t="s">
        <v>48</v>
      </c>
      <c r="J101" s="3" t="s">
        <v>860</v>
      </c>
      <c r="K101" s="37">
        <f>(C101-VLOOKUP(H101,Riders!$A$2:$C$3501,2,FALSE))/365</f>
        <v>19.027397260273972</v>
      </c>
      <c r="L101" s="37">
        <f>(C101-VLOOKUP(I101,Riders!$A$2:$C$3501,2,FALSE))/365</f>
        <v>22.126027397260273</v>
      </c>
      <c r="M101" s="37">
        <f>(C101-VLOOKUP(J101,Riders!$A$2:$C$3501,2,FALSE))/365</f>
        <v>18.495890410958904</v>
      </c>
      <c r="N101" s="36">
        <v>12</v>
      </c>
      <c r="O101" s="3">
        <f t="shared" si="3"/>
        <v>50.671999999999997</v>
      </c>
      <c r="P101" s="3">
        <v>12.273999999999999</v>
      </c>
      <c r="Q101" s="3">
        <v>8.0879999999999992</v>
      </c>
      <c r="R101" s="3">
        <v>7.3090000000000011</v>
      </c>
      <c r="S101" s="3">
        <v>7.3669999999999973</v>
      </c>
      <c r="T101" s="3">
        <v>7.5890000000000057</v>
      </c>
      <c r="U101" s="3">
        <v>8.0449999999999946</v>
      </c>
      <c r="V101" s="24">
        <f t="shared" si="4"/>
        <v>53.283864856330915</v>
      </c>
    </row>
    <row r="102" spans="1:22" x14ac:dyDescent="0.3">
      <c r="A102" s="36" t="s">
        <v>844</v>
      </c>
      <c r="B102" s="36">
        <v>2023</v>
      </c>
      <c r="C102" s="19">
        <v>45000</v>
      </c>
      <c r="D102" s="36" t="s">
        <v>72</v>
      </c>
      <c r="E102" s="36" t="s">
        <v>379</v>
      </c>
      <c r="F102" s="36" t="s">
        <v>379</v>
      </c>
      <c r="G102" s="3" t="s">
        <v>67</v>
      </c>
      <c r="H102" s="3" t="s">
        <v>66</v>
      </c>
      <c r="I102" s="3" t="s">
        <v>861</v>
      </c>
      <c r="J102" s="3" t="s">
        <v>98</v>
      </c>
      <c r="K102" s="37">
        <f>(C102-VLOOKUP(H102,Riders!$A$2:$C$3501,2,FALSE))/365</f>
        <v>20.375342465753423</v>
      </c>
      <c r="L102" s="37" t="e">
        <f>(C102-VLOOKUP(I102,Riders!$A$2:$C$3501,2,FALSE))/365</f>
        <v>#N/A</v>
      </c>
      <c r="M102" s="37">
        <f>(C102-VLOOKUP(J102,Riders!$A$2:$C$3501,2,FALSE))/365</f>
        <v>31.624657534246577</v>
      </c>
      <c r="N102" s="36">
        <v>13</v>
      </c>
      <c r="O102" s="3">
        <f t="shared" si="3"/>
        <v>51.107999999999997</v>
      </c>
      <c r="P102" s="3">
        <v>12.346</v>
      </c>
      <c r="Q102" s="3">
        <v>7.902000000000001</v>
      </c>
      <c r="R102" s="3">
        <v>7.3719999999999999</v>
      </c>
      <c r="S102" s="3">
        <v>7.5560000000000009</v>
      </c>
      <c r="T102" s="3">
        <v>7.742999999999995</v>
      </c>
      <c r="U102" s="3">
        <v>8.1890000000000001</v>
      </c>
      <c r="V102" s="24">
        <f t="shared" si="4"/>
        <v>52.829302653204984</v>
      </c>
    </row>
    <row r="103" spans="1:22" x14ac:dyDescent="0.3">
      <c r="A103" s="36" t="s">
        <v>844</v>
      </c>
      <c r="B103" s="36">
        <v>2023</v>
      </c>
      <c r="C103" s="19">
        <v>45000</v>
      </c>
      <c r="D103" s="36" t="s">
        <v>72</v>
      </c>
      <c r="E103" s="36" t="s">
        <v>379</v>
      </c>
      <c r="F103" s="36" t="s">
        <v>379</v>
      </c>
      <c r="G103" s="3" t="s">
        <v>186</v>
      </c>
      <c r="H103" s="3" t="s">
        <v>652</v>
      </c>
      <c r="I103" s="3" t="s">
        <v>836</v>
      </c>
      <c r="J103" s="3" t="s">
        <v>650</v>
      </c>
      <c r="K103" s="37">
        <f>(C103-VLOOKUP(H103,Riders!$A$2:$C$3501,2,FALSE))/365</f>
        <v>23.673972602739727</v>
      </c>
      <c r="L103" s="37">
        <f>(C103-VLOOKUP(I103,Riders!$A$2:$C$3501,2,FALSE))/365</f>
        <v>22.260273972602739</v>
      </c>
      <c r="M103" s="37">
        <f>(C103-VLOOKUP(J103,Riders!$A$2:$C$3501,2,FALSE))/365</f>
        <v>20.81917808219178</v>
      </c>
      <c r="N103" s="36">
        <v>14</v>
      </c>
      <c r="O103" s="3">
        <f t="shared" si="3"/>
        <v>52.145000000000003</v>
      </c>
      <c r="P103" s="3">
        <v>12.584</v>
      </c>
      <c r="Q103" s="3">
        <v>7.7240000000000002</v>
      </c>
      <c r="R103" s="3">
        <v>8.0960000000000001</v>
      </c>
      <c r="S103" s="3">
        <v>7.8690000000000033</v>
      </c>
      <c r="T103" s="3">
        <v>7.8249999999999957</v>
      </c>
      <c r="U103" s="3">
        <v>8.0470000000000041</v>
      </c>
      <c r="V103" s="24">
        <f t="shared" si="4"/>
        <v>51.778694026272888</v>
      </c>
    </row>
    <row r="104" spans="1:22" x14ac:dyDescent="0.3">
      <c r="A104" s="36" t="s">
        <v>844</v>
      </c>
      <c r="B104" s="36">
        <v>2023</v>
      </c>
      <c r="C104" s="19">
        <v>45000</v>
      </c>
      <c r="D104" s="36" t="s">
        <v>72</v>
      </c>
      <c r="E104" s="36" t="s">
        <v>379</v>
      </c>
      <c r="F104" s="36" t="s">
        <v>379</v>
      </c>
      <c r="G104" s="3" t="s">
        <v>70</v>
      </c>
      <c r="H104" s="3" t="s">
        <v>476</v>
      </c>
      <c r="I104" s="3" t="s">
        <v>69</v>
      </c>
      <c r="J104" s="3" t="s">
        <v>289</v>
      </c>
      <c r="K104" s="37">
        <f>(C104-VLOOKUP(H104,Riders!$A$2:$C$3501,2,FALSE))/365</f>
        <v>21.632876712328766</v>
      </c>
      <c r="L104" s="37">
        <f>(C104-VLOOKUP(I104,Riders!$A$2:$C$3501,2,FALSE))/365</f>
        <v>29.531506849315068</v>
      </c>
      <c r="M104" s="37">
        <f>(C104-VLOOKUP(J104,Riders!$A$2:$C$3501,2,FALSE))/365</f>
        <v>24</v>
      </c>
      <c r="N104" s="36">
        <v>15</v>
      </c>
      <c r="O104" s="3">
        <f t="shared" si="3"/>
        <v>57.027000000000001</v>
      </c>
      <c r="P104" s="3">
        <v>14.484</v>
      </c>
      <c r="Q104" s="3">
        <v>8.7919999999999998</v>
      </c>
      <c r="R104" s="3">
        <v>8.407</v>
      </c>
      <c r="S104" s="3">
        <v>8.5030000000000001</v>
      </c>
      <c r="T104" s="3">
        <v>8.3430000000000035</v>
      </c>
      <c r="U104" s="3">
        <v>8.4979999999999976</v>
      </c>
      <c r="V104" s="24">
        <f t="shared" si="4"/>
        <v>47.345994002840762</v>
      </c>
    </row>
    <row r="105" spans="1:22" x14ac:dyDescent="0.3">
      <c r="A105" s="36" t="s">
        <v>844</v>
      </c>
      <c r="B105" s="36">
        <v>2023</v>
      </c>
      <c r="C105" s="19">
        <v>45000</v>
      </c>
      <c r="D105" s="36" t="s">
        <v>72</v>
      </c>
      <c r="E105" s="36" t="s">
        <v>454</v>
      </c>
      <c r="F105" s="36">
        <v>1</v>
      </c>
      <c r="G105" s="3" t="s">
        <v>17</v>
      </c>
      <c r="H105" s="3" t="s">
        <v>16</v>
      </c>
      <c r="I105" s="3" t="s">
        <v>32</v>
      </c>
      <c r="J105" s="3" t="s">
        <v>80</v>
      </c>
      <c r="K105" s="37">
        <f>(C105-VLOOKUP(H105,Riders!$A$2:$C$3501,2,FALSE))/365</f>
        <v>23.898630136986302</v>
      </c>
      <c r="L105" s="37">
        <f>(C105-VLOOKUP(I105,Riders!$A$2:$C$3501,2,FALSE))/365</f>
        <v>20.638356164383563</v>
      </c>
      <c r="M105" s="37">
        <f>(C105-VLOOKUP(J105,Riders!$A$2:$C$3501,2,FALSE))/365</f>
        <v>21.098630136986301</v>
      </c>
      <c r="N105" s="36">
        <v>1</v>
      </c>
      <c r="O105" s="3">
        <f t="shared" si="3"/>
        <v>47.978000000000002</v>
      </c>
      <c r="P105" s="3">
        <v>11.821</v>
      </c>
      <c r="Q105" s="3">
        <v>7.4049999999999994</v>
      </c>
      <c r="R105" s="3">
        <v>7.34</v>
      </c>
      <c r="S105" s="3">
        <v>7.2829999999999977</v>
      </c>
      <c r="T105" s="3">
        <v>6.9980000000000047</v>
      </c>
      <c r="U105" s="3">
        <v>7.1310000000000002</v>
      </c>
      <c r="V105" s="24">
        <f t="shared" si="4"/>
        <v>56.275793071824587</v>
      </c>
    </row>
    <row r="106" spans="1:22" x14ac:dyDescent="0.3">
      <c r="A106" s="36" t="s">
        <v>844</v>
      </c>
      <c r="B106" s="36">
        <v>2023</v>
      </c>
      <c r="C106" s="19">
        <v>45000</v>
      </c>
      <c r="D106" s="36" t="s">
        <v>72</v>
      </c>
      <c r="E106" s="36" t="s">
        <v>454</v>
      </c>
      <c r="F106" s="36">
        <v>1</v>
      </c>
      <c r="G106" s="3" t="s">
        <v>19</v>
      </c>
      <c r="H106" s="3" t="s">
        <v>380</v>
      </c>
      <c r="I106" s="3" t="s">
        <v>384</v>
      </c>
      <c r="J106" s="3" t="s">
        <v>18</v>
      </c>
      <c r="K106" s="37">
        <f>(C106-VLOOKUP(H106,Riders!$A$2:$C$3501,2,FALSE))/365</f>
        <v>26.931506849315067</v>
      </c>
      <c r="L106" s="37">
        <f>(C106-VLOOKUP(I106,Riders!$A$2:$C$3501,2,FALSE))/365</f>
        <v>23.526027397260275</v>
      </c>
      <c r="M106" s="37">
        <f>(C106-VLOOKUP(J106,Riders!$A$2:$C$3501,2,FALSE))/365</f>
        <v>24.81095890410959</v>
      </c>
      <c r="N106" s="36">
        <v>2</v>
      </c>
      <c r="O106" s="3">
        <f t="shared" si="3"/>
        <v>48.262</v>
      </c>
      <c r="P106" s="3">
        <v>11.635999999999999</v>
      </c>
      <c r="Q106" s="3">
        <v>7.5920000000000023</v>
      </c>
      <c r="R106" s="3">
        <v>6.9199999999999982</v>
      </c>
      <c r="S106" s="3">
        <v>7.1810000000000009</v>
      </c>
      <c r="T106" s="3">
        <v>7.2299999999999969</v>
      </c>
      <c r="U106" s="3">
        <v>7.703000000000003</v>
      </c>
      <c r="V106" s="24">
        <f t="shared" si="4"/>
        <v>55.944635531059632</v>
      </c>
    </row>
    <row r="107" spans="1:22" x14ac:dyDescent="0.3">
      <c r="A107" s="36" t="s">
        <v>844</v>
      </c>
      <c r="B107" s="36">
        <v>2023</v>
      </c>
      <c r="C107" s="19">
        <v>45000</v>
      </c>
      <c r="D107" s="36" t="s">
        <v>72</v>
      </c>
      <c r="E107" s="36" t="s">
        <v>454</v>
      </c>
      <c r="F107" s="36">
        <v>2</v>
      </c>
      <c r="G107" s="3" t="s">
        <v>15</v>
      </c>
      <c r="H107" s="3" t="s">
        <v>14</v>
      </c>
      <c r="I107" s="3" t="s">
        <v>22</v>
      </c>
      <c r="J107" s="3" t="s">
        <v>23</v>
      </c>
      <c r="K107" s="37">
        <f>(C107-VLOOKUP(H107,Riders!$A$2:$C$3501,2,FALSE))/365</f>
        <v>23.2</v>
      </c>
      <c r="L107" s="37">
        <f>(C107-VLOOKUP(I107,Riders!$A$2:$C$3501,2,FALSE))/365</f>
        <v>25.18082191780822</v>
      </c>
      <c r="M107" s="37">
        <f>(C107-VLOOKUP(J107,Riders!$A$2:$C$3501,2,FALSE))/365</f>
        <v>25.506849315068493</v>
      </c>
      <c r="N107" s="36">
        <v>1</v>
      </c>
      <c r="O107" s="3">
        <f t="shared" si="3"/>
        <v>47.404000000000003</v>
      </c>
      <c r="P107" s="3">
        <v>11.619</v>
      </c>
      <c r="Q107" s="3">
        <v>7.5459999999999994</v>
      </c>
      <c r="R107" s="3">
        <v>6.875</v>
      </c>
      <c r="S107" s="3">
        <v>6.9010000000000034</v>
      </c>
      <c r="T107" s="3">
        <v>7.097999999999999</v>
      </c>
      <c r="U107" s="3">
        <v>7.365000000000002</v>
      </c>
      <c r="V107" s="24">
        <f t="shared" si="4"/>
        <v>56.957218800101252</v>
      </c>
    </row>
    <row r="108" spans="1:22" x14ac:dyDescent="0.3">
      <c r="A108" s="36" t="s">
        <v>844</v>
      </c>
      <c r="B108" s="36">
        <v>2023</v>
      </c>
      <c r="C108" s="19">
        <v>45000</v>
      </c>
      <c r="D108" s="36" t="s">
        <v>72</v>
      </c>
      <c r="E108" s="36" t="s">
        <v>454</v>
      </c>
      <c r="F108" s="36">
        <v>2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26.079452054794519</v>
      </c>
      <c r="L108" s="37">
        <f>(C108-VLOOKUP(I108,Riders!$A$2:$C$3501,2,FALSE))/365</f>
        <v>29.087671232876712</v>
      </c>
      <c r="M108" s="37">
        <f>(C108-VLOOKUP(J108,Riders!$A$2:$C$3501,2,FALSE))/365</f>
        <v>22.745205479452054</v>
      </c>
      <c r="N108" s="36">
        <v>2</v>
      </c>
      <c r="O108" s="3">
        <f t="shared" si="3"/>
        <v>48.692</v>
      </c>
      <c r="P108" s="3">
        <v>11.478999999999999</v>
      </c>
      <c r="Q108" s="3">
        <v>7.5770000000000017</v>
      </c>
      <c r="R108" s="3">
        <v>7.0549999999999997</v>
      </c>
      <c r="S108" s="3">
        <v>7.343</v>
      </c>
      <c r="T108" s="3">
        <v>7.4410000000000025</v>
      </c>
      <c r="U108" s="3">
        <v>7.796999999999997</v>
      </c>
      <c r="V108" s="24">
        <f t="shared" si="4"/>
        <v>55.450587365480985</v>
      </c>
    </row>
    <row r="109" spans="1:22" x14ac:dyDescent="0.3">
      <c r="A109" s="36" t="s">
        <v>844</v>
      </c>
      <c r="B109" s="36">
        <v>2023</v>
      </c>
      <c r="C109" s="19">
        <v>45000</v>
      </c>
      <c r="D109" s="36" t="s">
        <v>72</v>
      </c>
      <c r="E109" s="36" t="s">
        <v>454</v>
      </c>
      <c r="F109" s="36">
        <v>3</v>
      </c>
      <c r="G109" s="3" t="s">
        <v>38</v>
      </c>
      <c r="H109" s="3" t="s">
        <v>94</v>
      </c>
      <c r="I109" s="3" t="s">
        <v>75</v>
      </c>
      <c r="J109" s="3" t="s">
        <v>37</v>
      </c>
      <c r="K109" s="37">
        <f>(C109-VLOOKUP(H109,Riders!$A$2:$C$3501,2,FALSE))/365</f>
        <v>25.378082191780823</v>
      </c>
      <c r="L109" s="37">
        <f>(C109-VLOOKUP(I109,Riders!$A$2:$C$3501,2,FALSE))/365</f>
        <v>24.016438356164382</v>
      </c>
      <c r="M109" s="37">
        <f>(C109-VLOOKUP(J109,Riders!$A$2:$C$3501,2,FALSE))/365</f>
        <v>17.931506849315067</v>
      </c>
      <c r="N109" s="36">
        <v>1</v>
      </c>
      <c r="O109" s="3">
        <f t="shared" si="3"/>
        <v>47.164000000000001</v>
      </c>
      <c r="P109" s="3">
        <v>11.571</v>
      </c>
      <c r="Q109" s="3">
        <v>7.4210000000000012</v>
      </c>
      <c r="R109" s="3">
        <v>6.8859999999999992</v>
      </c>
      <c r="S109" s="3">
        <v>7.0559999999999974</v>
      </c>
      <c r="T109" s="3">
        <v>7.0290000000000035</v>
      </c>
      <c r="U109" s="3">
        <v>7.2010000000000005</v>
      </c>
      <c r="V109" s="24">
        <f t="shared" si="4"/>
        <v>57.247052836909504</v>
      </c>
    </row>
    <row r="110" spans="1:22" x14ac:dyDescent="0.3">
      <c r="A110" s="36" t="s">
        <v>844</v>
      </c>
      <c r="B110" s="36">
        <v>2023</v>
      </c>
      <c r="C110" s="19">
        <v>45000</v>
      </c>
      <c r="D110" s="36" t="s">
        <v>72</v>
      </c>
      <c r="E110" s="36" t="s">
        <v>454</v>
      </c>
      <c r="F110" s="36">
        <v>3</v>
      </c>
      <c r="G110" s="3" t="s">
        <v>40</v>
      </c>
      <c r="H110" s="3" t="s">
        <v>39</v>
      </c>
      <c r="I110" s="3" t="s">
        <v>42</v>
      </c>
      <c r="J110" s="3" t="s">
        <v>45</v>
      </c>
      <c r="K110" s="37">
        <f>(C110-VLOOKUP(H110,Riders!$A$2:$C$3501,2,FALSE))/365</f>
        <v>28.594520547945205</v>
      </c>
      <c r="L110" s="37">
        <f>(C110-VLOOKUP(I110,Riders!$A$2:$C$3501,2,FALSE))/365</f>
        <v>24.284931506849315</v>
      </c>
      <c r="M110" s="37">
        <f>(C110-VLOOKUP(J110,Riders!$A$2:$C$3501,2,FALSE))/365</f>
        <v>32.060273972602737</v>
      </c>
      <c r="N110" s="36">
        <v>2</v>
      </c>
      <c r="O110" s="3">
        <f t="shared" si="3"/>
        <v>48.884999999999998</v>
      </c>
      <c r="P110" s="3">
        <v>12.170999999999999</v>
      </c>
      <c r="Q110" s="3">
        <v>7.7609999999999992</v>
      </c>
      <c r="R110" s="3">
        <v>7.0560000000000009</v>
      </c>
      <c r="S110" s="3">
        <v>7.1689999999999969</v>
      </c>
      <c r="T110" s="3">
        <v>7.1870000000000047</v>
      </c>
      <c r="U110" s="3">
        <v>7.5409999999999968</v>
      </c>
      <c r="V110" s="24">
        <f t="shared" si="4"/>
        <v>55.231666155262353</v>
      </c>
    </row>
    <row r="111" spans="1:22" x14ac:dyDescent="0.3">
      <c r="A111" s="36" t="s">
        <v>844</v>
      </c>
      <c r="B111" s="36">
        <v>2023</v>
      </c>
      <c r="C111" s="19">
        <v>45000</v>
      </c>
      <c r="D111" s="36" t="s">
        <v>72</v>
      </c>
      <c r="E111" s="36" t="s">
        <v>454</v>
      </c>
      <c r="F111" s="36">
        <v>4</v>
      </c>
      <c r="G111" s="3" t="s">
        <v>25</v>
      </c>
      <c r="H111" s="3" t="s">
        <v>24</v>
      </c>
      <c r="I111" s="3" t="s">
        <v>381</v>
      </c>
      <c r="J111" s="3" t="s">
        <v>391</v>
      </c>
      <c r="K111" s="37">
        <f>(C111-VLOOKUP(H111,Riders!$A$2:$C$3501,2,FALSE))/365</f>
        <v>24.542465753424658</v>
      </c>
      <c r="L111" s="37">
        <f>(C111-VLOOKUP(I111,Riders!$A$2:$C$3501,2,FALSE))/365</f>
        <v>20.241095890410961</v>
      </c>
      <c r="M111" s="37">
        <f>(C111-VLOOKUP(J111,Riders!$A$2:$C$3501,2,FALSE))/365</f>
        <v>24.049315068493151</v>
      </c>
      <c r="N111" s="36">
        <v>1</v>
      </c>
      <c r="O111" s="3">
        <f t="shared" si="3"/>
        <v>47.680999999999997</v>
      </c>
      <c r="P111" s="3">
        <v>11.738</v>
      </c>
      <c r="Q111" s="3">
        <v>7.5060000000000002</v>
      </c>
      <c r="R111" s="3">
        <v>7.0519999999999996</v>
      </c>
      <c r="S111" s="3">
        <v>7.0799999999999983</v>
      </c>
      <c r="T111" s="3">
        <v>7.0970000000000013</v>
      </c>
      <c r="U111" s="3">
        <v>7.2079999999999984</v>
      </c>
      <c r="V111" s="24">
        <f t="shared" si="4"/>
        <v>56.626329145781341</v>
      </c>
    </row>
    <row r="112" spans="1:22" x14ac:dyDescent="0.3">
      <c r="A112" s="36" t="s">
        <v>844</v>
      </c>
      <c r="B112" s="36">
        <v>2023</v>
      </c>
      <c r="C112" s="19">
        <v>45000</v>
      </c>
      <c r="D112" s="36" t="s">
        <v>72</v>
      </c>
      <c r="E112" s="36" t="s">
        <v>454</v>
      </c>
      <c r="F112" s="36">
        <v>4</v>
      </c>
      <c r="G112" s="3" t="s">
        <v>44</v>
      </c>
      <c r="H112" s="3" t="s">
        <v>43</v>
      </c>
      <c r="I112" s="3" t="s">
        <v>138</v>
      </c>
      <c r="J112" s="3" t="s">
        <v>54</v>
      </c>
      <c r="K112" s="37">
        <f>(C112-VLOOKUP(H112,Riders!$A$2:$C$3501,2,FALSE))/365</f>
        <v>30.32054794520548</v>
      </c>
      <c r="L112" s="37">
        <f>(C112-VLOOKUP(I112,Riders!$A$2:$C$3501,2,FALSE))/365</f>
        <v>27.4986301369863</v>
      </c>
      <c r="M112" s="37">
        <f>(C112-VLOOKUP(J112,Riders!$A$2:$C$3501,2,FALSE))/365</f>
        <v>25.726027397260275</v>
      </c>
      <c r="N112" s="36">
        <v>2</v>
      </c>
      <c r="O112" s="3">
        <f t="shared" si="3"/>
        <v>48.637</v>
      </c>
      <c r="P112" s="3">
        <v>11.862</v>
      </c>
      <c r="Q112" s="3">
        <v>7.6180000000000003</v>
      </c>
      <c r="R112" s="3">
        <v>7.0599999999999987</v>
      </c>
      <c r="S112" s="3">
        <v>7.2379999999999995</v>
      </c>
      <c r="T112" s="3">
        <v>7.2090000000000032</v>
      </c>
      <c r="U112" s="3">
        <v>7.6499999999999986</v>
      </c>
      <c r="V112" s="24">
        <f t="shared" si="4"/>
        <v>55.513292349445898</v>
      </c>
    </row>
    <row r="113" spans="1:22" x14ac:dyDescent="0.3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204</v>
      </c>
      <c r="F113" s="36" t="s">
        <v>205</v>
      </c>
      <c r="G113" s="3" t="s">
        <v>38</v>
      </c>
      <c r="H113" s="3" t="s">
        <v>94</v>
      </c>
      <c r="I113" s="3" t="s">
        <v>75</v>
      </c>
      <c r="J113" s="3" t="s">
        <v>37</v>
      </c>
      <c r="K113" s="37">
        <f>(C113-VLOOKUP(H113,Riders!$A$2:$C$3501,2,FALSE))/365</f>
        <v>25.378082191780823</v>
      </c>
      <c r="L113" s="37">
        <f>(C113-VLOOKUP(I113,Riders!$A$2:$C$3501,2,FALSE))/365</f>
        <v>24.016438356164382</v>
      </c>
      <c r="M113" s="37">
        <f>(C113-VLOOKUP(J113,Riders!$A$2:$C$3501,2,FALSE))/365</f>
        <v>17.931506849315067</v>
      </c>
      <c r="N113" s="36">
        <v>1</v>
      </c>
      <c r="O113" s="3">
        <f t="shared" si="3"/>
        <v>47.676000000000002</v>
      </c>
      <c r="P113" s="3">
        <v>11.571</v>
      </c>
      <c r="Q113" s="3">
        <v>7.4779999999999998</v>
      </c>
      <c r="R113" s="3">
        <v>6.8290000000000006</v>
      </c>
      <c r="S113" s="3">
        <v>7.3810000000000002</v>
      </c>
      <c r="T113" s="3">
        <v>6.7040000000000006</v>
      </c>
      <c r="U113" s="3">
        <v>7.713000000000001</v>
      </c>
      <c r="V113" s="24">
        <f t="shared" si="4"/>
        <v>56.632267807701986</v>
      </c>
    </row>
    <row r="114" spans="1:22" x14ac:dyDescent="0.3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204</v>
      </c>
      <c r="F114" s="36" t="s">
        <v>205</v>
      </c>
      <c r="G114" s="3" t="s">
        <v>15</v>
      </c>
      <c r="H114" s="3" t="s">
        <v>14</v>
      </c>
      <c r="I114" s="3" t="s">
        <v>22</v>
      </c>
      <c r="J114" s="3" t="s">
        <v>23</v>
      </c>
      <c r="K114" s="37">
        <f>(C114-VLOOKUP(H114,Riders!$A$2:$C$3501,2,FALSE))/365</f>
        <v>23.2</v>
      </c>
      <c r="L114" s="37">
        <f>(C114-VLOOKUP(I114,Riders!$A$2:$C$3501,2,FALSE))/365</f>
        <v>25.18082191780822</v>
      </c>
      <c r="M114" s="37">
        <f>(C114-VLOOKUP(J114,Riders!$A$2:$C$3501,2,FALSE))/365</f>
        <v>25.506849315068493</v>
      </c>
      <c r="N114" s="36">
        <v>2</v>
      </c>
      <c r="O114" s="3">
        <f t="shared" si="3"/>
        <v>47.911999999999999</v>
      </c>
      <c r="P114" s="3">
        <v>11.619</v>
      </c>
      <c r="Q114" s="3">
        <v>7.6700000000000017</v>
      </c>
      <c r="R114" s="3">
        <v>6.7509999999999977</v>
      </c>
      <c r="S114" s="3">
        <v>7.1760000000000019</v>
      </c>
      <c r="T114" s="3">
        <v>6.8230000000000004</v>
      </c>
      <c r="U114" s="3">
        <v>7.8729999999999976</v>
      </c>
      <c r="V114" s="24">
        <f t="shared" si="4"/>
        <v>56.353314409751214</v>
      </c>
    </row>
    <row r="115" spans="1:22" x14ac:dyDescent="0.3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204</v>
      </c>
      <c r="F115" s="36" t="s">
        <v>206</v>
      </c>
      <c r="G115" s="3" t="s">
        <v>17</v>
      </c>
      <c r="H115" s="3" t="s">
        <v>16</v>
      </c>
      <c r="I115" s="3" t="s">
        <v>32</v>
      </c>
      <c r="J115" s="3" t="s">
        <v>80</v>
      </c>
      <c r="K115" s="37">
        <f>(C115-VLOOKUP(H115,Riders!$A$2:$C$3501,2,FALSE))/365</f>
        <v>23.898630136986302</v>
      </c>
      <c r="L115" s="37">
        <f>(C115-VLOOKUP(I115,Riders!$A$2:$C$3501,2,FALSE))/365</f>
        <v>20.638356164383563</v>
      </c>
      <c r="M115" s="37">
        <f>(C115-VLOOKUP(J115,Riders!$A$2:$C$3501,2,FALSE))/365</f>
        <v>21.098630136986301</v>
      </c>
      <c r="N115" s="36">
        <v>3</v>
      </c>
      <c r="O115" s="3">
        <f t="shared" si="3"/>
        <v>47.999000000000002</v>
      </c>
      <c r="P115" s="3">
        <v>11.821</v>
      </c>
      <c r="Q115" s="3">
        <v>7.4629999999999992</v>
      </c>
      <c r="R115" s="3">
        <v>7.282</v>
      </c>
      <c r="S115" s="3">
        <v>7.198000000000004</v>
      </c>
      <c r="T115" s="3">
        <v>7.0829999999999984</v>
      </c>
      <c r="U115" s="3">
        <v>7.152000000000001</v>
      </c>
      <c r="V115" s="24">
        <f t="shared" si="4"/>
        <v>56.251171899414565</v>
      </c>
    </row>
    <row r="116" spans="1:22" x14ac:dyDescent="0.3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204</v>
      </c>
      <c r="F116" s="36" t="s">
        <v>206</v>
      </c>
      <c r="G116" s="3" t="s">
        <v>25</v>
      </c>
      <c r="H116" s="3" t="s">
        <v>24</v>
      </c>
      <c r="I116" s="3" t="s">
        <v>381</v>
      </c>
      <c r="J116" s="3" t="s">
        <v>391</v>
      </c>
      <c r="K116" s="37">
        <f>(C116-VLOOKUP(H116,Riders!$A$2:$C$3501,2,FALSE))/365</f>
        <v>24.542465753424658</v>
      </c>
      <c r="L116" s="37">
        <f>(C116-VLOOKUP(I116,Riders!$A$2:$C$3501,2,FALSE))/365</f>
        <v>20.241095890410961</v>
      </c>
      <c r="M116" s="37">
        <f>(C116-VLOOKUP(J116,Riders!$A$2:$C$3501,2,FALSE))/365</f>
        <v>24.049315068493151</v>
      </c>
      <c r="N116" s="36">
        <v>4</v>
      </c>
      <c r="O116" s="3">
        <f t="shared" si="3"/>
        <v>48.027000000000001</v>
      </c>
      <c r="P116" s="3">
        <v>11.738</v>
      </c>
      <c r="Q116" s="3">
        <v>7.5330000000000013</v>
      </c>
      <c r="R116" s="3">
        <v>7.0249999999999986</v>
      </c>
      <c r="S116" s="3">
        <v>7.1749999999999972</v>
      </c>
      <c r="T116" s="3">
        <v>7.0020000000000024</v>
      </c>
      <c r="U116" s="3">
        <v>7.554000000000002</v>
      </c>
      <c r="V116" s="24">
        <f t="shared" si="4"/>
        <v>56.218377162845897</v>
      </c>
    </row>
    <row r="117" spans="1:22" x14ac:dyDescent="0.3">
      <c r="A117" s="36" t="s">
        <v>415</v>
      </c>
      <c r="B117" s="36">
        <v>2023</v>
      </c>
      <c r="C117" s="19">
        <v>44981</v>
      </c>
      <c r="D117" s="36" t="s">
        <v>72</v>
      </c>
      <c r="E117" s="36" t="s">
        <v>379</v>
      </c>
      <c r="F117" s="36" t="s">
        <v>379</v>
      </c>
      <c r="G117" s="3" t="s">
        <v>25</v>
      </c>
      <c r="H117" s="3" t="s">
        <v>101</v>
      </c>
      <c r="I117" s="3" t="s">
        <v>24</v>
      </c>
      <c r="J117" s="3" t="s">
        <v>381</v>
      </c>
      <c r="K117" s="37">
        <f>(C117-VLOOKUP(H117,Riders!$A$2:$C$3501,2,FALSE))/365</f>
        <v>23.402739726027399</v>
      </c>
      <c r="L117" s="37">
        <f>(C117-VLOOKUP(I117,Riders!$A$2:$C$3501,2,FALSE))/365</f>
        <v>24.490410958904111</v>
      </c>
      <c r="M117" s="37">
        <f>(C117-VLOOKUP(J117,Riders!$A$2:$C$3501,2,FALSE))/365</f>
        <v>20.18904109589041</v>
      </c>
      <c r="N117" s="36">
        <v>1</v>
      </c>
      <c r="O117" s="3">
        <f t="shared" si="3"/>
        <v>46.987000000000002</v>
      </c>
      <c r="P117" s="3">
        <v>11.707000000000001</v>
      </c>
      <c r="Q117" s="3">
        <v>7.3350000000000009</v>
      </c>
      <c r="R117" s="3">
        <v>6.9449999999999967</v>
      </c>
      <c r="S117" s="3">
        <v>7.0100000000000016</v>
      </c>
      <c r="T117" s="3">
        <v>6.9639999999999986</v>
      </c>
      <c r="U117" s="3">
        <v>7.0260000000000034</v>
      </c>
      <c r="V117" s="24">
        <f t="shared" si="4"/>
        <v>57.462702449613722</v>
      </c>
    </row>
    <row r="118" spans="1:22" x14ac:dyDescent="0.3">
      <c r="A118" s="36" t="s">
        <v>415</v>
      </c>
      <c r="B118" s="36">
        <v>2023</v>
      </c>
      <c r="C118" s="19">
        <v>44981</v>
      </c>
      <c r="D118" s="36" t="s">
        <v>72</v>
      </c>
      <c r="E118" s="36" t="s">
        <v>379</v>
      </c>
      <c r="F118" s="36" t="s">
        <v>379</v>
      </c>
      <c r="G118" s="3" t="s">
        <v>38</v>
      </c>
      <c r="H118" s="3" t="s">
        <v>94</v>
      </c>
      <c r="I118" s="3" t="s">
        <v>37</v>
      </c>
      <c r="J118" s="3" t="s">
        <v>626</v>
      </c>
      <c r="K118" s="37">
        <f>(C118-VLOOKUP(H118,Riders!$A$2:$C$3501,2,FALSE))/365</f>
        <v>25.326027397260273</v>
      </c>
      <c r="L118" s="37">
        <f>(C118-VLOOKUP(I118,Riders!$A$2:$C$3501,2,FALSE))/365</f>
        <v>17.87945205479452</v>
      </c>
      <c r="M118" s="37">
        <f>(C118-VLOOKUP(J118,Riders!$A$2:$C$3501,2,FALSE))/365</f>
        <v>26.608219178082191</v>
      </c>
      <c r="N118" s="36">
        <v>2</v>
      </c>
      <c r="O118" s="3">
        <f t="shared" si="3"/>
        <v>47.131999999999998</v>
      </c>
      <c r="P118" s="3">
        <v>11.702</v>
      </c>
      <c r="Q118" s="3">
        <v>7.3280000000000012</v>
      </c>
      <c r="R118" s="3">
        <v>6.8460000000000001</v>
      </c>
      <c r="S118" s="3">
        <v>7.0399999999999956</v>
      </c>
      <c r="T118" s="3">
        <v>7.0360000000000014</v>
      </c>
      <c r="U118" s="3">
        <v>7.18</v>
      </c>
      <c r="V118" s="24">
        <f t="shared" si="4"/>
        <v>57.285920393787663</v>
      </c>
    </row>
    <row r="119" spans="1:22" x14ac:dyDescent="0.3">
      <c r="A119" s="36" t="s">
        <v>415</v>
      </c>
      <c r="B119" s="36">
        <v>2023</v>
      </c>
      <c r="C119" s="19">
        <v>44981</v>
      </c>
      <c r="D119" s="36" t="s">
        <v>72</v>
      </c>
      <c r="E119" s="36" t="s">
        <v>379</v>
      </c>
      <c r="F119" s="36" t="s">
        <v>379</v>
      </c>
      <c r="G119" s="3" t="s">
        <v>19</v>
      </c>
      <c r="H119" s="3" t="s">
        <v>380</v>
      </c>
      <c r="I119" s="3" t="s">
        <v>384</v>
      </c>
      <c r="J119" s="3" t="s">
        <v>18</v>
      </c>
      <c r="K119" s="37">
        <f>(C119-VLOOKUP(H119,Riders!$A$2:$C$3501,2,FALSE))/365</f>
        <v>26.87945205479452</v>
      </c>
      <c r="L119" s="37">
        <f>(C119-VLOOKUP(I119,Riders!$A$2:$C$3501,2,FALSE))/365</f>
        <v>23.473972602739725</v>
      </c>
      <c r="M119" s="37">
        <f>(C119-VLOOKUP(J119,Riders!$A$2:$C$3501,2,FALSE))/365</f>
        <v>24.758904109589039</v>
      </c>
      <c r="N119" s="36">
        <v>3</v>
      </c>
      <c r="O119" s="3">
        <f t="shared" si="3"/>
        <v>47.136000000000003</v>
      </c>
      <c r="P119" s="3">
        <v>11.833</v>
      </c>
      <c r="Q119" s="3">
        <v>7.354000000000001</v>
      </c>
      <c r="R119" s="3">
        <v>6.8609999999999971</v>
      </c>
      <c r="S119" s="3">
        <v>6.9110000000000049</v>
      </c>
      <c r="T119" s="3">
        <v>6.9939999999999998</v>
      </c>
      <c r="U119" s="3">
        <v>7.1829999999999998</v>
      </c>
      <c r="V119" s="24">
        <f t="shared" si="4"/>
        <v>57.281059063136453</v>
      </c>
    </row>
    <row r="120" spans="1:22" x14ac:dyDescent="0.3">
      <c r="A120" s="36" t="s">
        <v>415</v>
      </c>
      <c r="B120" s="36">
        <v>2023</v>
      </c>
      <c r="C120" s="19">
        <v>44981</v>
      </c>
      <c r="D120" s="36" t="s">
        <v>72</v>
      </c>
      <c r="E120" s="36" t="s">
        <v>379</v>
      </c>
      <c r="F120" s="36" t="s">
        <v>379</v>
      </c>
      <c r="G120" s="3" t="s">
        <v>17</v>
      </c>
      <c r="H120" s="3" t="s">
        <v>16</v>
      </c>
      <c r="I120" s="3" t="s">
        <v>32</v>
      </c>
      <c r="J120" s="3" t="s">
        <v>80</v>
      </c>
      <c r="K120" s="37">
        <f>(C120-VLOOKUP(H120,Riders!$A$2:$C$3501,2,FALSE))/365</f>
        <v>23.846575342465755</v>
      </c>
      <c r="L120" s="37">
        <f>(C120-VLOOKUP(I120,Riders!$A$2:$C$3501,2,FALSE))/365</f>
        <v>20.586301369863012</v>
      </c>
      <c r="M120" s="37">
        <f>(C120-VLOOKUP(J120,Riders!$A$2:$C$3501,2,FALSE))/365</f>
        <v>21.046575342465754</v>
      </c>
      <c r="N120" s="36">
        <v>4</v>
      </c>
      <c r="O120" s="3">
        <f t="shared" si="3"/>
        <v>47.433</v>
      </c>
      <c r="P120" s="3">
        <v>12.087999999999999</v>
      </c>
      <c r="Q120" s="3">
        <v>7.3170000000000019</v>
      </c>
      <c r="R120" s="3">
        <v>7.1690000000000005</v>
      </c>
      <c r="S120" s="3">
        <v>7.157</v>
      </c>
      <c r="T120" s="3">
        <v>6.8170000000000002</v>
      </c>
      <c r="U120" s="3">
        <v>6.884999999999998</v>
      </c>
      <c r="V120" s="24">
        <f t="shared" si="4"/>
        <v>56.922395800392131</v>
      </c>
    </row>
    <row r="121" spans="1:22" x14ac:dyDescent="0.3">
      <c r="A121" s="36" t="s">
        <v>415</v>
      </c>
      <c r="B121" s="36">
        <v>2023</v>
      </c>
      <c r="C121" s="19">
        <v>44981</v>
      </c>
      <c r="D121" s="36" t="s">
        <v>72</v>
      </c>
      <c r="E121" s="36" t="s">
        <v>379</v>
      </c>
      <c r="F121" s="36" t="s">
        <v>379</v>
      </c>
      <c r="G121" s="3" t="s">
        <v>15</v>
      </c>
      <c r="H121" s="3" t="s">
        <v>22</v>
      </c>
      <c r="I121" s="3" t="s">
        <v>23</v>
      </c>
      <c r="J121" s="3" t="s">
        <v>382</v>
      </c>
      <c r="K121" s="37">
        <f>(C121-VLOOKUP(H121,Riders!$A$2:$C$3501,2,FALSE))/365</f>
        <v>25.12876712328767</v>
      </c>
      <c r="L121" s="37">
        <f>(C121-VLOOKUP(I121,Riders!$A$2:$C$3501,2,FALSE))/365</f>
        <v>25.454794520547946</v>
      </c>
      <c r="M121" s="37">
        <f>(C121-VLOOKUP(J121,Riders!$A$2:$C$3501,2,FALSE))/365</f>
        <v>21.991780821917807</v>
      </c>
      <c r="N121" s="36">
        <v>5</v>
      </c>
      <c r="O121" s="3">
        <f t="shared" si="3"/>
        <v>47.548999999999999</v>
      </c>
      <c r="P121" s="3">
        <v>11.706</v>
      </c>
      <c r="Q121" s="3">
        <v>7.3979999999999997</v>
      </c>
      <c r="R121" s="3">
        <v>6.8130000000000024</v>
      </c>
      <c r="S121" s="3">
        <v>6.8410000000000011</v>
      </c>
      <c r="T121" s="3">
        <v>7.2289999999999992</v>
      </c>
      <c r="U121" s="3">
        <v>7.5619999999999976</v>
      </c>
      <c r="V121" s="24">
        <f t="shared" si="4"/>
        <v>56.783528570527245</v>
      </c>
    </row>
    <row r="122" spans="1:22" x14ac:dyDescent="0.3">
      <c r="A122" s="36" t="s">
        <v>415</v>
      </c>
      <c r="B122" s="36">
        <v>2023</v>
      </c>
      <c r="C122" s="19">
        <v>44981</v>
      </c>
      <c r="D122" s="36" t="s">
        <v>72</v>
      </c>
      <c r="E122" s="36" t="s">
        <v>379</v>
      </c>
      <c r="F122" s="36" t="s">
        <v>379</v>
      </c>
      <c r="G122" s="3" t="s">
        <v>47</v>
      </c>
      <c r="H122" s="3" t="s">
        <v>99</v>
      </c>
      <c r="I122" s="3" t="s">
        <v>100</v>
      </c>
      <c r="J122" s="3" t="s">
        <v>46</v>
      </c>
      <c r="K122" s="37">
        <f>(C122-VLOOKUP(H122,Riders!$A$2:$C$3501,2,FALSE))/365</f>
        <v>26.027397260273972</v>
      </c>
      <c r="L122" s="37">
        <f>(C122-VLOOKUP(I122,Riders!$A$2:$C$3501,2,FALSE))/365</f>
        <v>29.035616438356165</v>
      </c>
      <c r="M122" s="37">
        <f>(C122-VLOOKUP(J122,Riders!$A$2:$C$3501,2,FALSE))/365</f>
        <v>22.693150684931506</v>
      </c>
      <c r="N122" s="36">
        <v>6</v>
      </c>
      <c r="O122" s="3">
        <f t="shared" si="3"/>
        <v>47.71</v>
      </c>
      <c r="P122" s="3">
        <v>11.548</v>
      </c>
      <c r="Q122" s="3">
        <v>7.4550000000000001</v>
      </c>
      <c r="R122" s="3">
        <v>6.9329999999999998</v>
      </c>
      <c r="S122" s="3">
        <v>7.070999999999998</v>
      </c>
      <c r="T122" s="3">
        <v>7.2409999999999997</v>
      </c>
      <c r="U122" s="3">
        <v>7.4620000000000033</v>
      </c>
      <c r="V122" s="24">
        <f t="shared" si="4"/>
        <v>56.591909452944876</v>
      </c>
    </row>
    <row r="123" spans="1:22" x14ac:dyDescent="0.3">
      <c r="A123" s="36" t="s">
        <v>415</v>
      </c>
      <c r="B123" s="36">
        <v>2023</v>
      </c>
      <c r="C123" s="19">
        <v>44981</v>
      </c>
      <c r="D123" s="36" t="s">
        <v>72</v>
      </c>
      <c r="E123" s="36" t="s">
        <v>379</v>
      </c>
      <c r="F123" s="36" t="s">
        <v>379</v>
      </c>
      <c r="G123" s="3" t="s">
        <v>44</v>
      </c>
      <c r="H123" s="3" t="s">
        <v>43</v>
      </c>
      <c r="I123" s="3" t="s">
        <v>138</v>
      </c>
      <c r="J123" s="3" t="s">
        <v>54</v>
      </c>
      <c r="K123" s="37">
        <f>(C123-VLOOKUP(H123,Riders!$A$2:$C$3501,2,FALSE))/365</f>
        <v>30.268493150684932</v>
      </c>
      <c r="L123" s="37">
        <f>(C123-VLOOKUP(I123,Riders!$A$2:$C$3501,2,FALSE))/365</f>
        <v>27.446575342465753</v>
      </c>
      <c r="M123" s="37">
        <f>(C123-VLOOKUP(J123,Riders!$A$2:$C$3501,2,FALSE))/365</f>
        <v>25.673972602739727</v>
      </c>
      <c r="N123" s="36">
        <v>7</v>
      </c>
      <c r="O123" s="3">
        <f t="shared" si="3"/>
        <v>47.936</v>
      </c>
      <c r="P123" s="3">
        <v>11.856</v>
      </c>
      <c r="Q123" s="3">
        <v>7.5980000000000008</v>
      </c>
      <c r="R123" s="3">
        <v>6.9489999999999981</v>
      </c>
      <c r="S123" s="3">
        <v>7.0410000000000039</v>
      </c>
      <c r="T123" s="3">
        <v>7.1229999999999976</v>
      </c>
      <c r="U123" s="3">
        <v>7.3689999999999998</v>
      </c>
      <c r="V123" s="24">
        <f t="shared" si="4"/>
        <v>56.325100133511349</v>
      </c>
    </row>
    <row r="124" spans="1:22" x14ac:dyDescent="0.3">
      <c r="A124" s="36" t="s">
        <v>415</v>
      </c>
      <c r="B124" s="36">
        <v>2023</v>
      </c>
      <c r="C124" s="19">
        <v>44981</v>
      </c>
      <c r="D124" s="36" t="s">
        <v>72</v>
      </c>
      <c r="E124" s="36" t="s">
        <v>379</v>
      </c>
      <c r="F124" s="36" t="s">
        <v>379</v>
      </c>
      <c r="G124" s="3" t="s">
        <v>29</v>
      </c>
      <c r="H124" s="3" t="s">
        <v>28</v>
      </c>
      <c r="I124" s="3" t="s">
        <v>651</v>
      </c>
      <c r="J124" s="3" t="s">
        <v>831</v>
      </c>
      <c r="K124" s="37">
        <f>(C124-VLOOKUP(H124,Riders!$A$2:$C$3501,2,FALSE))/365</f>
        <v>23.167123287671235</v>
      </c>
      <c r="L124" s="37">
        <f>(C124-VLOOKUP(I124,Riders!$A$2:$C$3501,2,FALSE))/365</f>
        <v>22.095890410958905</v>
      </c>
      <c r="M124" s="37">
        <f>(C124-VLOOKUP(J124,Riders!$A$2:$C$3501,2,FALSE))/365</f>
        <v>24.646575342465752</v>
      </c>
      <c r="N124" s="36">
        <v>8</v>
      </c>
      <c r="O124" s="3">
        <f t="shared" si="3"/>
        <v>48.253999999999998</v>
      </c>
      <c r="P124" s="3">
        <v>12.048999999999999</v>
      </c>
      <c r="Q124" s="3">
        <v>7.4409999999999989</v>
      </c>
      <c r="R124" s="3">
        <v>6.9840000000000018</v>
      </c>
      <c r="S124" s="3">
        <v>7.1889999999999965</v>
      </c>
      <c r="T124" s="3">
        <v>7.1280000000000001</v>
      </c>
      <c r="U124" s="3">
        <v>7.463000000000001</v>
      </c>
      <c r="V124" s="24">
        <f t="shared" si="4"/>
        <v>55.953910556637794</v>
      </c>
    </row>
    <row r="125" spans="1:22" x14ac:dyDescent="0.3">
      <c r="A125" s="36" t="s">
        <v>415</v>
      </c>
      <c r="B125" s="36">
        <v>2023</v>
      </c>
      <c r="C125" s="19">
        <v>44981</v>
      </c>
      <c r="D125" s="36" t="s">
        <v>72</v>
      </c>
      <c r="E125" s="36" t="s">
        <v>379</v>
      </c>
      <c r="F125" s="36" t="s">
        <v>379</v>
      </c>
      <c r="G125" s="3" t="s">
        <v>40</v>
      </c>
      <c r="H125" s="3" t="s">
        <v>39</v>
      </c>
      <c r="I125" s="3" t="s">
        <v>42</v>
      </c>
      <c r="J125" s="3" t="s">
        <v>45</v>
      </c>
      <c r="K125" s="37">
        <f>(C125-VLOOKUP(H125,Riders!$A$2:$C$3501,2,FALSE))/365</f>
        <v>28.542465753424658</v>
      </c>
      <c r="L125" s="37">
        <f>(C125-VLOOKUP(I125,Riders!$A$2:$C$3501,2,FALSE))/365</f>
        <v>24.232876712328768</v>
      </c>
      <c r="M125" s="37">
        <f>(C125-VLOOKUP(J125,Riders!$A$2:$C$3501,2,FALSE))/365</f>
        <v>32.008219178082193</v>
      </c>
      <c r="N125" s="36">
        <v>9</v>
      </c>
      <c r="O125" s="3">
        <f t="shared" si="3"/>
        <v>48.442</v>
      </c>
      <c r="P125" s="3">
        <v>12.185</v>
      </c>
      <c r="Q125" s="3">
        <v>7.7529999999999983</v>
      </c>
      <c r="R125" s="3">
        <v>7.0770000000000017</v>
      </c>
      <c r="S125" s="3">
        <v>7.0799999999999983</v>
      </c>
      <c r="T125" s="3">
        <v>7.078000000000003</v>
      </c>
      <c r="U125" s="3">
        <v>7.2689999999999984</v>
      </c>
      <c r="V125" s="24">
        <f t="shared" si="4"/>
        <v>55.736757359316293</v>
      </c>
    </row>
    <row r="126" spans="1:22" x14ac:dyDescent="0.3">
      <c r="A126" s="36" t="s">
        <v>415</v>
      </c>
      <c r="B126" s="36">
        <v>2023</v>
      </c>
      <c r="C126" s="19">
        <v>44981</v>
      </c>
      <c r="D126" s="36" t="s">
        <v>72</v>
      </c>
      <c r="E126" s="36" t="s">
        <v>379</v>
      </c>
      <c r="F126" s="36" t="s">
        <v>379</v>
      </c>
      <c r="G126" s="3" t="s">
        <v>27</v>
      </c>
      <c r="H126" s="3" t="s">
        <v>115</v>
      </c>
      <c r="I126" s="3" t="s">
        <v>26</v>
      </c>
      <c r="J126" s="3" t="s">
        <v>41</v>
      </c>
      <c r="K126" s="37">
        <f>(C126-VLOOKUP(H126,Riders!$A$2:$C$3501,2,FALSE))/365</f>
        <v>25.567123287671233</v>
      </c>
      <c r="L126" s="37">
        <f>(C126-VLOOKUP(I126,Riders!$A$2:$C$3501,2,FALSE))/365</f>
        <v>24.761643835616439</v>
      </c>
      <c r="M126" s="37">
        <f>(C126-VLOOKUP(J126,Riders!$A$2:$C$3501,2,FALSE))/365</f>
        <v>27.361643835616437</v>
      </c>
      <c r="N126" s="36">
        <v>10</v>
      </c>
      <c r="O126" s="3">
        <f t="shared" si="3"/>
        <v>48.530999999999999</v>
      </c>
      <c r="P126" s="3">
        <v>11.704000000000001</v>
      </c>
      <c r="Q126" s="3">
        <v>7.5169999999999995</v>
      </c>
      <c r="R126" s="3">
        <v>7.2459999999999987</v>
      </c>
      <c r="S126" s="3">
        <v>7.4070000000000036</v>
      </c>
      <c r="T126" s="3">
        <v>7.3999999999999986</v>
      </c>
      <c r="U126" s="3">
        <v>7.2569999999999979</v>
      </c>
      <c r="V126" s="24">
        <f t="shared" si="4"/>
        <v>55.634542869506092</v>
      </c>
    </row>
    <row r="127" spans="1:22" x14ac:dyDescent="0.3">
      <c r="A127" s="36" t="s">
        <v>415</v>
      </c>
      <c r="B127" s="36">
        <v>2023</v>
      </c>
      <c r="C127" s="19">
        <v>44981</v>
      </c>
      <c r="D127" s="36" t="s">
        <v>72</v>
      </c>
      <c r="E127" s="36" t="s">
        <v>379</v>
      </c>
      <c r="F127" s="36" t="s">
        <v>379</v>
      </c>
      <c r="G127" s="3" t="s">
        <v>67</v>
      </c>
      <c r="H127" s="3" t="s">
        <v>66</v>
      </c>
      <c r="I127" s="3" t="s">
        <v>98</v>
      </c>
      <c r="J127" s="3" t="s">
        <v>68</v>
      </c>
      <c r="K127" s="37">
        <f>(C127-VLOOKUP(H127,Riders!$A$2:$C$3501,2,FALSE))/365</f>
        <v>20.323287671232876</v>
      </c>
      <c r="L127" s="37">
        <f>(C127-VLOOKUP(I127,Riders!$A$2:$C$3501,2,FALSE))/365</f>
        <v>31.572602739726026</v>
      </c>
      <c r="M127" s="37">
        <f>(C127-VLOOKUP(J127,Riders!$A$2:$C$3501,2,FALSE))/365</f>
        <v>19.347945205479451</v>
      </c>
      <c r="N127" s="36">
        <v>11</v>
      </c>
      <c r="O127" s="3">
        <f t="shared" si="3"/>
        <v>49.762999999999998</v>
      </c>
      <c r="P127" s="3">
        <v>12.077</v>
      </c>
      <c r="Q127" s="3">
        <v>7.5220000000000002</v>
      </c>
      <c r="R127" s="3">
        <v>7.5100000000000016</v>
      </c>
      <c r="S127" s="3">
        <v>7.394999999999996</v>
      </c>
      <c r="T127" s="3">
        <v>7.5500000000000043</v>
      </c>
      <c r="U127" s="3">
        <v>7.7089999999999961</v>
      </c>
      <c r="V127" s="24">
        <f t="shared" si="4"/>
        <v>54.257179028595544</v>
      </c>
    </row>
    <row r="128" spans="1:22" x14ac:dyDescent="0.3">
      <c r="A128" s="36" t="s">
        <v>415</v>
      </c>
      <c r="B128" s="36">
        <v>2023</v>
      </c>
      <c r="C128" s="19">
        <v>44981</v>
      </c>
      <c r="D128" s="36" t="s">
        <v>72</v>
      </c>
      <c r="E128" s="36" t="s">
        <v>379</v>
      </c>
      <c r="F128" s="36" t="s">
        <v>379</v>
      </c>
      <c r="G128" s="3" t="s">
        <v>59</v>
      </c>
      <c r="H128" s="3" t="s">
        <v>383</v>
      </c>
      <c r="I128" s="3" t="s">
        <v>107</v>
      </c>
      <c r="J128" s="3" t="s">
        <v>58</v>
      </c>
      <c r="K128" s="37">
        <f>(C128-VLOOKUP(H128,Riders!$A$2:$C$3501,2,FALSE))/365</f>
        <v>19.610958904109587</v>
      </c>
      <c r="L128" s="37">
        <f>(C128-VLOOKUP(I128,Riders!$A$2:$C$3501,2,FALSE))/365</f>
        <v>19.468493150684932</v>
      </c>
      <c r="M128" s="37">
        <f>(C128-VLOOKUP(J128,Riders!$A$2:$C$3501,2,FALSE))/365</f>
        <v>25.112328767123287</v>
      </c>
      <c r="N128" s="36">
        <v>12</v>
      </c>
      <c r="O128" s="3">
        <f t="shared" si="3"/>
        <v>50.387999999999998</v>
      </c>
      <c r="P128" s="3">
        <v>12.959</v>
      </c>
      <c r="Q128" s="3">
        <v>7.902000000000001</v>
      </c>
      <c r="R128" s="3">
        <v>7.1899999999999977</v>
      </c>
      <c r="S128" s="3">
        <v>7.1729999999999983</v>
      </c>
      <c r="T128" s="3">
        <v>7.3840000000000003</v>
      </c>
      <c r="U128" s="3">
        <v>7.7800000000000011</v>
      </c>
      <c r="V128" s="24">
        <f t="shared" si="4"/>
        <v>53.584186711121696</v>
      </c>
    </row>
    <row r="129" spans="1:22" x14ac:dyDescent="0.3">
      <c r="A129" s="36" t="s">
        <v>415</v>
      </c>
      <c r="B129" s="36">
        <v>2023</v>
      </c>
      <c r="C129" s="19">
        <v>44981</v>
      </c>
      <c r="D129" s="36" t="s">
        <v>72</v>
      </c>
      <c r="E129" s="36" t="s">
        <v>379</v>
      </c>
      <c r="F129" s="36" t="s">
        <v>379</v>
      </c>
      <c r="G129" s="3" t="s">
        <v>158</v>
      </c>
      <c r="H129" s="3" t="s">
        <v>833</v>
      </c>
      <c r="I129" s="3" t="s">
        <v>157</v>
      </c>
      <c r="J129" s="3" t="s">
        <v>838</v>
      </c>
      <c r="K129" s="37">
        <f>(C129-VLOOKUP(H129,Riders!$A$2:$C$3501,2,FALSE))/365</f>
        <v>23.265753424657536</v>
      </c>
      <c r="L129" s="37">
        <f>(C129-VLOOKUP(I129,Riders!$A$2:$C$3501,2,FALSE))/365</f>
        <v>25.934246575342467</v>
      </c>
      <c r="M129" s="37" t="e">
        <f>(C129-VLOOKUP(J129,Riders!$A$2:$C$3501,2,FALSE))/365</f>
        <v>#N/A</v>
      </c>
      <c r="N129" s="36">
        <v>13</v>
      </c>
      <c r="O129" s="3">
        <f t="shared" si="3"/>
        <v>50.686999999999998</v>
      </c>
      <c r="P129" s="3">
        <v>12.353999999999999</v>
      </c>
      <c r="Q129" s="3">
        <v>7.6590000000000025</v>
      </c>
      <c r="R129" s="3">
        <v>7.445999999999998</v>
      </c>
      <c r="S129" s="3">
        <v>7.5130000000000017</v>
      </c>
      <c r="T129" s="3">
        <v>7.7789999999999964</v>
      </c>
      <c r="U129" s="3">
        <v>7.9359999999999999</v>
      </c>
      <c r="V129" s="24">
        <f t="shared" si="4"/>
        <v>53.26809635606763</v>
      </c>
    </row>
    <row r="130" spans="1:22" x14ac:dyDescent="0.3">
      <c r="A130" s="36" t="s">
        <v>415</v>
      </c>
      <c r="B130" s="36">
        <v>2023</v>
      </c>
      <c r="C130" s="19">
        <v>44981</v>
      </c>
      <c r="D130" s="36" t="s">
        <v>72</v>
      </c>
      <c r="E130" s="36" t="s">
        <v>379</v>
      </c>
      <c r="F130" s="36" t="s">
        <v>379</v>
      </c>
      <c r="G130" s="3" t="s">
        <v>186</v>
      </c>
      <c r="H130" s="3" t="s">
        <v>652</v>
      </c>
      <c r="I130" s="3" t="s">
        <v>836</v>
      </c>
      <c r="J130" s="3" t="s">
        <v>650</v>
      </c>
      <c r="K130" s="37">
        <f>(C130-VLOOKUP(H130,Riders!$A$2:$C$3501,2,FALSE))/365</f>
        <v>23.621917808219177</v>
      </c>
      <c r="L130" s="37">
        <f>(C130-VLOOKUP(I130,Riders!$A$2:$C$3501,2,FALSE))/365</f>
        <v>22.208219178082192</v>
      </c>
      <c r="M130" s="37">
        <f>(C130-VLOOKUP(J130,Riders!$A$2:$C$3501,2,FALSE))/365</f>
        <v>20.767123287671232</v>
      </c>
      <c r="N130" s="36">
        <v>14</v>
      </c>
      <c r="O130" s="3">
        <f t="shared" si="3"/>
        <v>51.366999999999997</v>
      </c>
      <c r="P130" s="3">
        <v>12.952</v>
      </c>
      <c r="Q130" s="3">
        <v>7.918000000000001</v>
      </c>
      <c r="R130" s="3">
        <v>7.3999999999999986</v>
      </c>
      <c r="S130" s="3">
        <v>7.3769999999999989</v>
      </c>
      <c r="T130" s="3">
        <v>7.6670000000000016</v>
      </c>
      <c r="U130" s="3">
        <v>8.0529999999999973</v>
      </c>
      <c r="V130" s="24">
        <f t="shared" si="4"/>
        <v>52.562929507271207</v>
      </c>
    </row>
    <row r="131" spans="1:22" x14ac:dyDescent="0.3">
      <c r="A131" s="36" t="s">
        <v>415</v>
      </c>
      <c r="B131" s="36">
        <v>2023</v>
      </c>
      <c r="C131" s="19">
        <v>44981</v>
      </c>
      <c r="D131" s="36" t="s">
        <v>72</v>
      </c>
      <c r="E131" s="36" t="s">
        <v>379</v>
      </c>
      <c r="F131" s="36" t="s">
        <v>379</v>
      </c>
      <c r="G131" s="3" t="s">
        <v>145</v>
      </c>
      <c r="H131" s="3" t="s">
        <v>834</v>
      </c>
      <c r="I131" s="3" t="s">
        <v>837</v>
      </c>
      <c r="J131" s="3" t="s">
        <v>451</v>
      </c>
      <c r="K131" s="37">
        <f>(C131-VLOOKUP(H131,Riders!$A$2:$C$3501,2,FALSE))/365</f>
        <v>22.695890410958903</v>
      </c>
      <c r="L131" s="37">
        <f>(C131-VLOOKUP(I131,Riders!$A$2:$C$3501,2,FALSE))/365</f>
        <v>21.92876712328767</v>
      </c>
      <c r="M131" s="37">
        <f>(C131-VLOOKUP(J131,Riders!$A$2:$C$3501,2,FALSE))/365</f>
        <v>19.19178082191781</v>
      </c>
      <c r="N131" s="36">
        <v>15</v>
      </c>
      <c r="O131" s="3">
        <f t="shared" ref="O131:O194" si="5">IF(COUNT(P131:U131)=6,SUM(P131:U131),"")</f>
        <v>53.406999999999996</v>
      </c>
      <c r="P131" s="3">
        <v>13.663</v>
      </c>
      <c r="Q131" s="3">
        <v>8.6310000000000002</v>
      </c>
      <c r="R131" s="3">
        <v>7.9890000000000008</v>
      </c>
      <c r="S131" s="3">
        <v>7.7800000000000011</v>
      </c>
      <c r="T131" s="3">
        <v>7.6009999999999991</v>
      </c>
      <c r="U131" s="3">
        <v>7.742999999999995</v>
      </c>
      <c r="V131" s="24">
        <f t="shared" si="4"/>
        <v>50.555170670511359</v>
      </c>
    </row>
    <row r="132" spans="1:22" x14ac:dyDescent="0.3">
      <c r="A132" s="36" t="s">
        <v>415</v>
      </c>
      <c r="B132" s="36">
        <v>2023</v>
      </c>
      <c r="C132" s="19">
        <v>44981</v>
      </c>
      <c r="D132" s="36" t="s">
        <v>72</v>
      </c>
      <c r="E132" s="36" t="s">
        <v>454</v>
      </c>
      <c r="F132" s="36">
        <v>1</v>
      </c>
      <c r="G132" s="3" t="s">
        <v>15</v>
      </c>
      <c r="H132" s="3" t="s">
        <v>14</v>
      </c>
      <c r="I132" s="3" t="s">
        <v>22</v>
      </c>
      <c r="J132" s="3" t="s">
        <v>23</v>
      </c>
      <c r="K132" s="37">
        <f>(C132-VLOOKUP(H132,Riders!$A$2:$C$3501,2,FALSE))/365</f>
        <v>23.147945205479452</v>
      </c>
      <c r="L132" s="37">
        <f>(C132-VLOOKUP(I132,Riders!$A$2:$C$3501,2,FALSE))/365</f>
        <v>25.12876712328767</v>
      </c>
      <c r="M132" s="37">
        <f>(C132-VLOOKUP(J132,Riders!$A$2:$C$3501,2,FALSE))/365</f>
        <v>25.454794520547946</v>
      </c>
      <c r="N132" s="36">
        <v>1</v>
      </c>
      <c r="O132" s="3">
        <f t="shared" si="5"/>
        <v>46.399000000000001</v>
      </c>
      <c r="P132" s="3">
        <v>11.53</v>
      </c>
      <c r="Q132" s="3">
        <v>7.3510000000000009</v>
      </c>
      <c r="R132" s="3">
        <v>6.7439999999999998</v>
      </c>
      <c r="S132" s="3">
        <v>6.7310000000000016</v>
      </c>
      <c r="T132" s="3">
        <v>6.9339999999999975</v>
      </c>
      <c r="U132" s="3">
        <v>7.1090000000000018</v>
      </c>
      <c r="V132" s="24">
        <f t="shared" si="4"/>
        <v>58.190909286838078</v>
      </c>
    </row>
    <row r="133" spans="1:22" x14ac:dyDescent="0.3">
      <c r="A133" s="36" t="s">
        <v>415</v>
      </c>
      <c r="B133" s="36">
        <v>2023</v>
      </c>
      <c r="C133" s="19">
        <v>44981</v>
      </c>
      <c r="D133" s="36" t="s">
        <v>72</v>
      </c>
      <c r="E133" s="36" t="s">
        <v>454</v>
      </c>
      <c r="F133" s="36">
        <v>1</v>
      </c>
      <c r="G133" s="3" t="s">
        <v>17</v>
      </c>
      <c r="H133" s="3" t="s">
        <v>16</v>
      </c>
      <c r="I133" s="3" t="s">
        <v>32</v>
      </c>
      <c r="J133" s="3" t="s">
        <v>80</v>
      </c>
      <c r="K133" s="37">
        <f>(C133-VLOOKUP(H133,Riders!$A$2:$C$3501,2,FALSE))/365</f>
        <v>23.846575342465755</v>
      </c>
      <c r="L133" s="37">
        <f>(C133-VLOOKUP(I133,Riders!$A$2:$C$3501,2,FALSE))/365</f>
        <v>20.586301369863012</v>
      </c>
      <c r="M133" s="37">
        <f>(C133-VLOOKUP(J133,Riders!$A$2:$C$3501,2,FALSE))/365</f>
        <v>21.046575342465754</v>
      </c>
      <c r="N133" s="36">
        <v>2</v>
      </c>
      <c r="O133" s="3">
        <f t="shared" si="5"/>
        <v>47.691000000000003</v>
      </c>
      <c r="P133" s="3">
        <v>12.032</v>
      </c>
      <c r="Q133" s="3">
        <v>7.2800000000000011</v>
      </c>
      <c r="R133" s="3">
        <v>7.4379999999999988</v>
      </c>
      <c r="S133" s="3">
        <v>7.1469999999999985</v>
      </c>
      <c r="T133" s="3">
        <v>6.847999999999999</v>
      </c>
      <c r="U133" s="3">
        <v>6.9460000000000051</v>
      </c>
      <c r="V133" s="24">
        <f t="shared" si="4"/>
        <v>56.614455557652384</v>
      </c>
    </row>
    <row r="134" spans="1:22" x14ac:dyDescent="0.3">
      <c r="A134" s="36" t="s">
        <v>415</v>
      </c>
      <c r="B134" s="36">
        <v>2023</v>
      </c>
      <c r="C134" s="19">
        <v>44981</v>
      </c>
      <c r="D134" s="36" t="s">
        <v>72</v>
      </c>
      <c r="E134" s="36" t="s">
        <v>454</v>
      </c>
      <c r="F134" s="36">
        <v>2</v>
      </c>
      <c r="G134" s="3" t="s">
        <v>19</v>
      </c>
      <c r="H134" s="3" t="s">
        <v>380</v>
      </c>
      <c r="I134" s="3" t="s">
        <v>384</v>
      </c>
      <c r="J134" s="3" t="s">
        <v>18</v>
      </c>
      <c r="K134" s="37">
        <f>(C134-VLOOKUP(H134,Riders!$A$2:$C$3501,2,FALSE))/365</f>
        <v>26.87945205479452</v>
      </c>
      <c r="L134" s="37">
        <f>(C134-VLOOKUP(I134,Riders!$A$2:$C$3501,2,FALSE))/365</f>
        <v>23.473972602739725</v>
      </c>
      <c r="M134" s="37">
        <f>(C134-VLOOKUP(J134,Riders!$A$2:$C$3501,2,FALSE))/365</f>
        <v>24.758904109589039</v>
      </c>
      <c r="N134" s="36">
        <v>1</v>
      </c>
      <c r="O134" s="3">
        <f t="shared" si="5"/>
        <v>46.975999999999999</v>
      </c>
      <c r="P134" s="3">
        <v>11.798</v>
      </c>
      <c r="Q134" s="3">
        <v>7.3839999999999986</v>
      </c>
      <c r="R134" s="3">
        <v>6.8350000000000009</v>
      </c>
      <c r="S134" s="3">
        <v>6.8690000000000033</v>
      </c>
      <c r="T134" s="3">
        <v>6.9329999999999998</v>
      </c>
      <c r="U134" s="3">
        <v>7.1569999999999965</v>
      </c>
      <c r="V134" s="24">
        <f t="shared" si="4"/>
        <v>57.47615803814714</v>
      </c>
    </row>
    <row r="135" spans="1:22" x14ac:dyDescent="0.3">
      <c r="A135" s="36" t="s">
        <v>415</v>
      </c>
      <c r="B135" s="36">
        <v>2023</v>
      </c>
      <c r="C135" s="19">
        <v>44981</v>
      </c>
      <c r="D135" s="36" t="s">
        <v>72</v>
      </c>
      <c r="E135" s="36" t="s">
        <v>454</v>
      </c>
      <c r="F135" s="36">
        <v>2</v>
      </c>
      <c r="G135" s="3" t="s">
        <v>47</v>
      </c>
      <c r="H135" s="3" t="s">
        <v>99</v>
      </c>
      <c r="I135" s="3" t="s">
        <v>100</v>
      </c>
      <c r="J135" s="3" t="s">
        <v>46</v>
      </c>
      <c r="K135" s="37">
        <f>(C135-VLOOKUP(H135,Riders!$A$2:$C$3501,2,FALSE))/365</f>
        <v>26.027397260273972</v>
      </c>
      <c r="L135" s="37">
        <f>(C135-VLOOKUP(I135,Riders!$A$2:$C$3501,2,FALSE))/365</f>
        <v>29.035616438356165</v>
      </c>
      <c r="M135" s="37">
        <f>(C135-VLOOKUP(J135,Riders!$A$2:$C$3501,2,FALSE))/365</f>
        <v>22.693150684931506</v>
      </c>
      <c r="N135" s="36">
        <v>2</v>
      </c>
      <c r="O135" s="3">
        <f t="shared" si="5"/>
        <v>47.607999999999997</v>
      </c>
      <c r="P135" s="3">
        <v>11.587999999999999</v>
      </c>
      <c r="Q135" s="3">
        <v>7.4320000000000004</v>
      </c>
      <c r="R135" s="3">
        <v>6.9550000000000018</v>
      </c>
      <c r="S135" s="3">
        <v>7.0180000000000007</v>
      </c>
      <c r="T135" s="3">
        <v>7.1859999999999999</v>
      </c>
      <c r="U135" s="3">
        <v>7.4289999999999949</v>
      </c>
      <c r="V135" s="24">
        <f t="shared" si="4"/>
        <v>56.713157452528989</v>
      </c>
    </row>
    <row r="136" spans="1:22" x14ac:dyDescent="0.3">
      <c r="A136" s="36" t="s">
        <v>415</v>
      </c>
      <c r="B136" s="36">
        <v>2023</v>
      </c>
      <c r="C136" s="19">
        <v>44981</v>
      </c>
      <c r="D136" s="36" t="s">
        <v>72</v>
      </c>
      <c r="E136" s="36" t="s">
        <v>454</v>
      </c>
      <c r="F136" s="36">
        <v>3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25.326027397260273</v>
      </c>
      <c r="L136" s="37">
        <f>(C136-VLOOKUP(I136,Riders!$A$2:$C$3501,2,FALSE))/365</f>
        <v>23.964383561643835</v>
      </c>
      <c r="M136" s="37">
        <f>(C136-VLOOKUP(J136,Riders!$A$2:$C$3501,2,FALSE))/365</f>
        <v>17.87945205479452</v>
      </c>
      <c r="N136" s="36">
        <v>1</v>
      </c>
      <c r="O136" s="3">
        <f t="shared" si="5"/>
        <v>46.762999999999998</v>
      </c>
      <c r="P136" s="3">
        <v>11.423</v>
      </c>
      <c r="Q136" s="3">
        <v>7.2479999999999993</v>
      </c>
      <c r="R136" s="3">
        <v>6.8279999999999994</v>
      </c>
      <c r="S136" s="3">
        <v>7.004999999999999</v>
      </c>
      <c r="T136" s="3">
        <v>7.0330000000000013</v>
      </c>
      <c r="U136" s="3">
        <v>7.2259999999999991</v>
      </c>
      <c r="V136" s="24">
        <f t="shared" si="4"/>
        <v>57.737955221008065</v>
      </c>
    </row>
    <row r="137" spans="1:22" x14ac:dyDescent="0.3">
      <c r="A137" s="36" t="s">
        <v>415</v>
      </c>
      <c r="B137" s="36">
        <v>2023</v>
      </c>
      <c r="C137" s="19">
        <v>44981</v>
      </c>
      <c r="D137" s="36" t="s">
        <v>72</v>
      </c>
      <c r="E137" s="36" t="s">
        <v>454</v>
      </c>
      <c r="F137" s="36">
        <v>3</v>
      </c>
      <c r="G137" s="3" t="s">
        <v>44</v>
      </c>
      <c r="H137" s="3" t="s">
        <v>43</v>
      </c>
      <c r="I137" s="3" t="s">
        <v>138</v>
      </c>
      <c r="J137" s="3" t="s">
        <v>54</v>
      </c>
      <c r="K137" s="37">
        <f>(C137-VLOOKUP(H137,Riders!$A$2:$C$3501,2,FALSE))/365</f>
        <v>30.268493150684932</v>
      </c>
      <c r="L137" s="37">
        <f>(C137-VLOOKUP(I137,Riders!$A$2:$C$3501,2,FALSE))/365</f>
        <v>27.446575342465753</v>
      </c>
      <c r="M137" s="37">
        <f>(C137-VLOOKUP(J137,Riders!$A$2:$C$3501,2,FALSE))/365</f>
        <v>25.673972602739727</v>
      </c>
      <c r="N137" s="36">
        <v>2</v>
      </c>
      <c r="O137" s="3">
        <f t="shared" si="5"/>
        <v>47.756999999999998</v>
      </c>
      <c r="P137" s="3">
        <v>11.878</v>
      </c>
      <c r="Q137" s="3">
        <v>7.6230000000000011</v>
      </c>
      <c r="R137" s="3">
        <v>6.9909999999999997</v>
      </c>
      <c r="S137" s="3">
        <v>6.9920000000000009</v>
      </c>
      <c r="T137" s="3">
        <v>6.9450000000000003</v>
      </c>
      <c r="U137" s="3">
        <v>7.3279999999999959</v>
      </c>
      <c r="V137" s="24">
        <f t="shared" si="4"/>
        <v>56.536214586343362</v>
      </c>
    </row>
    <row r="138" spans="1:22" x14ac:dyDescent="0.3">
      <c r="A138" s="36" t="s">
        <v>415</v>
      </c>
      <c r="B138" s="36">
        <v>2023</v>
      </c>
      <c r="C138" s="19">
        <v>44981</v>
      </c>
      <c r="D138" s="36" t="s">
        <v>72</v>
      </c>
      <c r="E138" s="36" t="s">
        <v>454</v>
      </c>
      <c r="F138" s="36">
        <v>4</v>
      </c>
      <c r="G138" s="3" t="s">
        <v>25</v>
      </c>
      <c r="H138" s="3" t="s">
        <v>101</v>
      </c>
      <c r="I138" s="3" t="s">
        <v>24</v>
      </c>
      <c r="J138" s="3" t="s">
        <v>381</v>
      </c>
      <c r="K138" s="37">
        <f>(C138-VLOOKUP(H138,Riders!$A$2:$C$3501,2,FALSE))/365</f>
        <v>23.402739726027399</v>
      </c>
      <c r="L138" s="37">
        <f>(C138-VLOOKUP(I138,Riders!$A$2:$C$3501,2,FALSE))/365</f>
        <v>24.490410958904111</v>
      </c>
      <c r="M138" s="37">
        <f>(C138-VLOOKUP(J138,Riders!$A$2:$C$3501,2,FALSE))/365</f>
        <v>20.18904109589041</v>
      </c>
      <c r="N138" s="36">
        <v>1</v>
      </c>
      <c r="O138" s="3">
        <f t="shared" si="5"/>
        <v>46.802999999999997</v>
      </c>
      <c r="P138" s="3">
        <v>11.683999999999999</v>
      </c>
      <c r="Q138" s="3">
        <v>7.3630000000000013</v>
      </c>
      <c r="R138" s="3">
        <v>6.8569999999999993</v>
      </c>
      <c r="S138" s="3">
        <v>6.8979999999999997</v>
      </c>
      <c r="T138" s="3">
        <v>6.9130000000000038</v>
      </c>
      <c r="U138" s="3">
        <v>7.0879999999999939</v>
      </c>
      <c r="V138" s="24">
        <f t="shared" si="4"/>
        <v>57.688609704506128</v>
      </c>
    </row>
    <row r="139" spans="1:22" x14ac:dyDescent="0.3">
      <c r="A139" s="36" t="s">
        <v>415</v>
      </c>
      <c r="B139" s="36">
        <v>2023</v>
      </c>
      <c r="C139" s="19">
        <v>44981</v>
      </c>
      <c r="D139" s="36" t="s">
        <v>72</v>
      </c>
      <c r="E139" s="36" t="s">
        <v>454</v>
      </c>
      <c r="F139" s="36">
        <v>4</v>
      </c>
      <c r="G139" s="3" t="s">
        <v>29</v>
      </c>
      <c r="H139" s="3" t="s">
        <v>28</v>
      </c>
      <c r="I139" s="3" t="s">
        <v>651</v>
      </c>
      <c r="J139" s="3" t="s">
        <v>831</v>
      </c>
      <c r="K139" s="37">
        <f>(C139-VLOOKUP(H139,Riders!$A$2:$C$3501,2,FALSE))/365</f>
        <v>23.167123287671235</v>
      </c>
      <c r="L139" s="37">
        <f>(C139-VLOOKUP(I139,Riders!$A$2:$C$3501,2,FALSE))/365</f>
        <v>22.095890410958905</v>
      </c>
      <c r="M139" s="37">
        <f>(C139-VLOOKUP(J139,Riders!$A$2:$C$3501,2,FALSE))/365</f>
        <v>24.646575342465752</v>
      </c>
      <c r="N139" s="36">
        <v>2</v>
      </c>
      <c r="O139" s="3">
        <f t="shared" si="5"/>
        <v>47.81</v>
      </c>
      <c r="P139" s="3">
        <v>11.961</v>
      </c>
      <c r="Q139" s="3">
        <v>7.427999999999999</v>
      </c>
      <c r="R139" s="3">
        <v>6.8960000000000008</v>
      </c>
      <c r="S139" s="3">
        <v>7.1219999999999963</v>
      </c>
      <c r="T139" s="3">
        <v>7.0550000000000068</v>
      </c>
      <c r="U139" s="3">
        <v>7.347999999999999</v>
      </c>
      <c r="V139" s="24">
        <f t="shared" si="4"/>
        <v>56.473541100188243</v>
      </c>
    </row>
    <row r="140" spans="1:22" x14ac:dyDescent="0.3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204</v>
      </c>
      <c r="F140" s="36" t="s">
        <v>205</v>
      </c>
      <c r="G140" s="3" t="s">
        <v>15</v>
      </c>
      <c r="H140" s="3" t="s">
        <v>14</v>
      </c>
      <c r="I140" s="3" t="s">
        <v>22</v>
      </c>
      <c r="J140" s="3" t="s">
        <v>23</v>
      </c>
      <c r="K140" s="37">
        <f>(C140-VLOOKUP(H140,Riders!$A$2:$C$3501,2,FALSE))/365</f>
        <v>23.147945205479452</v>
      </c>
      <c r="L140" s="37">
        <f>(C140-VLOOKUP(I140,Riders!$A$2:$C$3501,2,FALSE))/365</f>
        <v>25.12876712328767</v>
      </c>
      <c r="M140" s="37">
        <f>(C140-VLOOKUP(J140,Riders!$A$2:$C$3501,2,FALSE))/365</f>
        <v>25.454794520547946</v>
      </c>
      <c r="N140" s="36">
        <v>1</v>
      </c>
      <c r="O140" s="3">
        <f t="shared" si="5"/>
        <v>46.613</v>
      </c>
      <c r="P140" s="3">
        <v>11.617000000000001</v>
      </c>
      <c r="Q140" s="3">
        <v>7.3189999999999991</v>
      </c>
      <c r="R140" s="3">
        <v>6.9009999999999998</v>
      </c>
      <c r="S140" s="3">
        <v>6.754999999999999</v>
      </c>
      <c r="T140" s="3">
        <v>6.9080000000000013</v>
      </c>
      <c r="U140" s="3">
        <v>7.1129999999999995</v>
      </c>
      <c r="V140" s="24">
        <f t="shared" si="4"/>
        <v>57.923755175594792</v>
      </c>
    </row>
    <row r="141" spans="1:22" x14ac:dyDescent="0.3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204</v>
      </c>
      <c r="F141" s="36" t="s">
        <v>205</v>
      </c>
      <c r="G141" s="3" t="s">
        <v>38</v>
      </c>
      <c r="H141" s="3" t="s">
        <v>94</v>
      </c>
      <c r="I141" s="3" t="s">
        <v>75</v>
      </c>
      <c r="J141" s="3" t="s">
        <v>37</v>
      </c>
      <c r="K141" s="37">
        <f>(C141-VLOOKUP(H141,Riders!$A$2:$C$3501,2,FALSE))/365</f>
        <v>25.326027397260273</v>
      </c>
      <c r="L141" s="37">
        <f>(C141-VLOOKUP(I141,Riders!$A$2:$C$3501,2,FALSE))/365</f>
        <v>23.964383561643835</v>
      </c>
      <c r="M141" s="37">
        <f>(C141-VLOOKUP(J141,Riders!$A$2:$C$3501,2,FALSE))/365</f>
        <v>17.87945205479452</v>
      </c>
      <c r="N141" s="36">
        <v>2</v>
      </c>
      <c r="O141" s="3">
        <f t="shared" si="5"/>
        <v>46.755000000000003</v>
      </c>
      <c r="P141" s="3">
        <v>11.401999999999999</v>
      </c>
      <c r="Q141" s="3">
        <v>7.2449999999999992</v>
      </c>
      <c r="R141" s="3">
        <v>6.8520000000000003</v>
      </c>
      <c r="S141" s="3">
        <v>7.0329999999999977</v>
      </c>
      <c r="T141" s="3">
        <v>7.0330000000000013</v>
      </c>
      <c r="U141" s="3">
        <v>7.1900000000000048</v>
      </c>
      <c r="V141" s="24">
        <f t="shared" si="4"/>
        <v>57.74783445620789</v>
      </c>
    </row>
    <row r="142" spans="1:22" x14ac:dyDescent="0.3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204</v>
      </c>
      <c r="F142" s="36" t="s">
        <v>206</v>
      </c>
      <c r="G142" s="3" t="s">
        <v>25</v>
      </c>
      <c r="H142" s="3" t="s">
        <v>101</v>
      </c>
      <c r="I142" s="3" t="s">
        <v>24</v>
      </c>
      <c r="J142" s="3" t="s">
        <v>381</v>
      </c>
      <c r="K142" s="37">
        <f>(C142-VLOOKUP(H142,Riders!$A$2:$C$3501,2,FALSE))/365</f>
        <v>23.402739726027399</v>
      </c>
      <c r="L142" s="37">
        <f>(C142-VLOOKUP(I142,Riders!$A$2:$C$3501,2,FALSE))/365</f>
        <v>24.490410958904111</v>
      </c>
      <c r="M142" s="37">
        <f>(C142-VLOOKUP(J142,Riders!$A$2:$C$3501,2,FALSE))/365</f>
        <v>20.18904109589041</v>
      </c>
      <c r="N142" s="36">
        <v>3</v>
      </c>
      <c r="O142" s="3">
        <f t="shared" si="5"/>
        <v>46.683999999999997</v>
      </c>
      <c r="P142" s="3">
        <v>11.696</v>
      </c>
      <c r="Q142" s="3">
        <v>7.3970000000000002</v>
      </c>
      <c r="R142" s="3">
        <v>6.8359999999999985</v>
      </c>
      <c r="S142" s="3">
        <v>6.8580000000000005</v>
      </c>
      <c r="T142" s="3">
        <v>6.8830000000000027</v>
      </c>
      <c r="U142" s="3">
        <v>7.0139999999999958</v>
      </c>
      <c r="V142" s="24">
        <f t="shared" ref="V142:V205" si="6">3.6*750/O142</f>
        <v>57.83566104018508</v>
      </c>
    </row>
    <row r="143" spans="1:22" x14ac:dyDescent="0.3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204</v>
      </c>
      <c r="F143" s="36" t="s">
        <v>206</v>
      </c>
      <c r="G143" s="3" t="s">
        <v>19</v>
      </c>
      <c r="H143" s="3" t="s">
        <v>380</v>
      </c>
      <c r="I143" s="3" t="s">
        <v>384</v>
      </c>
      <c r="J143" s="3" t="s">
        <v>18</v>
      </c>
      <c r="K143" s="37">
        <f>(C143-VLOOKUP(H143,Riders!$A$2:$C$3501,2,FALSE))/365</f>
        <v>26.87945205479452</v>
      </c>
      <c r="L143" s="37">
        <f>(C143-VLOOKUP(I143,Riders!$A$2:$C$3501,2,FALSE))/365</f>
        <v>23.473972602739725</v>
      </c>
      <c r="M143" s="37">
        <f>(C143-VLOOKUP(J143,Riders!$A$2:$C$3501,2,FALSE))/365</f>
        <v>24.758904109589039</v>
      </c>
      <c r="N143" s="36">
        <v>4</v>
      </c>
      <c r="O143" s="3">
        <f t="shared" si="5"/>
        <v>47.034999999999997</v>
      </c>
      <c r="P143" s="3">
        <v>12.021000000000001</v>
      </c>
      <c r="Q143" s="3">
        <v>7.4480000000000004</v>
      </c>
      <c r="R143" s="3">
        <v>6.7899999999999991</v>
      </c>
      <c r="S143" s="3">
        <v>6.7620000000000005</v>
      </c>
      <c r="T143" s="3">
        <v>6.8840000000000003</v>
      </c>
      <c r="U143" s="3">
        <v>7.1299999999999955</v>
      </c>
      <c r="V143" s="24">
        <f t="shared" si="6"/>
        <v>57.404060805782933</v>
      </c>
    </row>
    <row r="144" spans="1:22" x14ac:dyDescent="0.3">
      <c r="A144" s="36" t="s">
        <v>12</v>
      </c>
      <c r="B144" s="36">
        <v>2022</v>
      </c>
      <c r="C144" s="19">
        <v>44846</v>
      </c>
      <c r="D144" s="36" t="s">
        <v>13</v>
      </c>
      <c r="E144" s="36" t="s">
        <v>379</v>
      </c>
      <c r="F144" s="36" t="s">
        <v>379</v>
      </c>
      <c r="G144" s="3" t="s">
        <v>15</v>
      </c>
      <c r="H144" s="3" t="s">
        <v>14</v>
      </c>
      <c r="I144" s="3" t="s">
        <v>22</v>
      </c>
      <c r="J144" s="3" t="s">
        <v>23</v>
      </c>
      <c r="K144" s="37">
        <f>(C144-VLOOKUP(H144,Riders!$A$2:$C$3501,2,FALSE))/365</f>
        <v>22.778082191780822</v>
      </c>
      <c r="L144" s="37">
        <f>(C144-VLOOKUP(I144,Riders!$A$2:$C$3501,2,FALSE))/365</f>
        <v>24.758904109589039</v>
      </c>
      <c r="M144" s="37">
        <f>(C144-VLOOKUP(J144,Riders!$A$2:$C$3501,2,FALSE))/365</f>
        <v>25.084931506849315</v>
      </c>
      <c r="N144" s="36">
        <v>1</v>
      </c>
      <c r="O144" s="3">
        <f t="shared" si="5"/>
        <v>46.573</v>
      </c>
      <c r="P144" s="3">
        <v>11.532</v>
      </c>
      <c r="Q144" s="3">
        <v>7.3780000000000001</v>
      </c>
      <c r="R144" s="3">
        <v>6.7830000000000013</v>
      </c>
      <c r="S144" s="3">
        <v>6.7390000000000008</v>
      </c>
      <c r="T144" s="3">
        <v>6.9519999999999982</v>
      </c>
      <c r="U144" s="3">
        <v>7.1890000000000001</v>
      </c>
      <c r="V144" s="24">
        <f t="shared" si="6"/>
        <v>57.973503961522773</v>
      </c>
    </row>
    <row r="145" spans="1:22" x14ac:dyDescent="0.3">
      <c r="A145" s="36" t="s">
        <v>12</v>
      </c>
      <c r="B145" s="36">
        <v>2022</v>
      </c>
      <c r="C145" s="19">
        <v>44846</v>
      </c>
      <c r="D145" s="36" t="s">
        <v>13</v>
      </c>
      <c r="E145" s="36" t="s">
        <v>379</v>
      </c>
      <c r="F145" s="36" t="s">
        <v>379</v>
      </c>
      <c r="G145" s="3" t="s">
        <v>19</v>
      </c>
      <c r="H145" s="3" t="s">
        <v>77</v>
      </c>
      <c r="I145" s="3" t="s">
        <v>380</v>
      </c>
      <c r="J145" s="3" t="s">
        <v>384</v>
      </c>
      <c r="K145" s="37">
        <f>(C145-VLOOKUP(H145,Riders!$A$2:$C$3501,2,FALSE))/365</f>
        <v>31.424657534246574</v>
      </c>
      <c r="L145" s="37">
        <f>(C145-VLOOKUP(I145,Riders!$A$2:$C$3501,2,FALSE))/365</f>
        <v>26.509589041095889</v>
      </c>
      <c r="M145" s="37">
        <f>(C145-VLOOKUP(J145,Riders!$A$2:$C$3501,2,FALSE))/365</f>
        <v>23.104109589041094</v>
      </c>
      <c r="N145" s="36">
        <v>2</v>
      </c>
      <c r="O145" s="3">
        <f t="shared" si="5"/>
        <v>46.643000000000001</v>
      </c>
      <c r="P145" s="3">
        <v>11.445</v>
      </c>
      <c r="Q145" s="3">
        <v>7.3309999999999995</v>
      </c>
      <c r="R145" s="3">
        <v>6.9149999999999991</v>
      </c>
      <c r="S145" s="3">
        <v>6.9390000000000036</v>
      </c>
      <c r="T145" s="3">
        <v>6.9259999999999948</v>
      </c>
      <c r="U145" s="3">
        <v>7.0870000000000033</v>
      </c>
      <c r="V145" s="24">
        <f t="shared" si="6"/>
        <v>57.886499581930835</v>
      </c>
    </row>
    <row r="146" spans="1:22" x14ac:dyDescent="0.3">
      <c r="A146" s="36" t="s">
        <v>12</v>
      </c>
      <c r="B146" s="36">
        <v>2022</v>
      </c>
      <c r="C146" s="19">
        <v>44846</v>
      </c>
      <c r="D146" s="36" t="s">
        <v>13</v>
      </c>
      <c r="E146" s="36" t="s">
        <v>379</v>
      </c>
      <c r="F146" s="36" t="s">
        <v>379</v>
      </c>
      <c r="G146" s="3" t="s">
        <v>25</v>
      </c>
      <c r="H146" s="3" t="s">
        <v>101</v>
      </c>
      <c r="I146" s="3" t="s">
        <v>24</v>
      </c>
      <c r="J146" s="3" t="s">
        <v>381</v>
      </c>
      <c r="K146" s="37">
        <f>(C146-VLOOKUP(H146,Riders!$A$2:$C$3501,2,FALSE))/365</f>
        <v>23.032876712328768</v>
      </c>
      <c r="L146" s="37">
        <f>(C146-VLOOKUP(I146,Riders!$A$2:$C$3501,2,FALSE))/365</f>
        <v>24.12054794520548</v>
      </c>
      <c r="M146" s="37">
        <f>(C146-VLOOKUP(J146,Riders!$A$2:$C$3501,2,FALSE))/365</f>
        <v>19.81917808219178</v>
      </c>
      <c r="N146" s="36">
        <v>3</v>
      </c>
      <c r="O146" s="3">
        <f t="shared" si="5"/>
        <v>46.985999999999997</v>
      </c>
      <c r="P146" s="3">
        <v>11.478999999999999</v>
      </c>
      <c r="Q146" s="3">
        <v>7.4090000000000025</v>
      </c>
      <c r="R146" s="3">
        <v>6.8919999999999995</v>
      </c>
      <c r="S146" s="3">
        <v>6.9439999999999955</v>
      </c>
      <c r="T146" s="3">
        <v>7.0420000000000016</v>
      </c>
      <c r="U146" s="3">
        <v>7.2199999999999989</v>
      </c>
      <c r="V146" s="24">
        <f t="shared" si="6"/>
        <v>57.463925424594564</v>
      </c>
    </row>
    <row r="147" spans="1:22" x14ac:dyDescent="0.3">
      <c r="A147" s="36" t="s">
        <v>12</v>
      </c>
      <c r="B147" s="36">
        <v>2022</v>
      </c>
      <c r="C147" s="19">
        <v>44846</v>
      </c>
      <c r="D147" s="36" t="s">
        <v>13</v>
      </c>
      <c r="E147" s="36" t="s">
        <v>379</v>
      </c>
      <c r="F147" s="36" t="s">
        <v>379</v>
      </c>
      <c r="G147" s="3" t="s">
        <v>38</v>
      </c>
      <c r="H147" s="3" t="s">
        <v>94</v>
      </c>
      <c r="I147" s="3" t="s">
        <v>75</v>
      </c>
      <c r="J147" s="3" t="s">
        <v>37</v>
      </c>
      <c r="K147" s="37">
        <f>(C147-VLOOKUP(H147,Riders!$A$2:$C$3501,2,FALSE))/365</f>
        <v>24.956164383561642</v>
      </c>
      <c r="L147" s="37">
        <f>(C147-VLOOKUP(I147,Riders!$A$2:$C$3501,2,FALSE))/365</f>
        <v>23.594520547945205</v>
      </c>
      <c r="M147" s="37">
        <f>(C147-VLOOKUP(J147,Riders!$A$2:$C$3501,2,FALSE))/365</f>
        <v>17.509589041095889</v>
      </c>
      <c r="N147" s="36">
        <v>4</v>
      </c>
      <c r="O147" s="3">
        <f t="shared" si="5"/>
        <v>47.174999999999997</v>
      </c>
      <c r="P147" s="3">
        <v>11.548999999999999</v>
      </c>
      <c r="Q147" s="3">
        <v>7.3079999999999998</v>
      </c>
      <c r="R147" s="3">
        <v>6.8260000000000005</v>
      </c>
      <c r="S147" s="3">
        <v>7.0750000000000028</v>
      </c>
      <c r="T147" s="3">
        <v>7.0889999999999986</v>
      </c>
      <c r="U147" s="3">
        <v>7.3279999999999959</v>
      </c>
      <c r="V147" s="24">
        <f t="shared" si="6"/>
        <v>57.233704292527825</v>
      </c>
    </row>
    <row r="148" spans="1:22" x14ac:dyDescent="0.3">
      <c r="A148" s="36" t="s">
        <v>12</v>
      </c>
      <c r="B148" s="36">
        <v>2022</v>
      </c>
      <c r="C148" s="19">
        <v>44846</v>
      </c>
      <c r="D148" s="36" t="s">
        <v>13</v>
      </c>
      <c r="E148" s="36" t="s">
        <v>379</v>
      </c>
      <c r="F148" s="36" t="s">
        <v>379</v>
      </c>
      <c r="G148" s="3" t="s">
        <v>17</v>
      </c>
      <c r="H148" s="3" t="s">
        <v>16</v>
      </c>
      <c r="I148" s="3" t="s">
        <v>32</v>
      </c>
      <c r="J148" s="3" t="s">
        <v>80</v>
      </c>
      <c r="K148" s="37">
        <f>(C148-VLOOKUP(H148,Riders!$A$2:$C$3501,2,FALSE))/365</f>
        <v>23.476712328767125</v>
      </c>
      <c r="L148" s="37">
        <f>(C148-VLOOKUP(I148,Riders!$A$2:$C$3501,2,FALSE))/365</f>
        <v>20.216438356164385</v>
      </c>
      <c r="M148" s="37">
        <f>(C148-VLOOKUP(J148,Riders!$A$2:$C$3501,2,FALSE))/365</f>
        <v>20.676712328767124</v>
      </c>
      <c r="N148" s="36">
        <v>5</v>
      </c>
      <c r="O148" s="3">
        <f t="shared" si="5"/>
        <v>47.624000000000002</v>
      </c>
      <c r="P148" s="3">
        <v>11.829000000000001</v>
      </c>
      <c r="Q148" s="3">
        <v>7.2509999999999977</v>
      </c>
      <c r="R148" s="3">
        <v>7.3130000000000024</v>
      </c>
      <c r="S148" s="3">
        <v>7.2509999999999977</v>
      </c>
      <c r="T148" s="3">
        <v>6.9720000000000013</v>
      </c>
      <c r="U148" s="3">
        <v>7.0080000000000027</v>
      </c>
      <c r="V148" s="24">
        <f t="shared" si="6"/>
        <v>56.694103813203427</v>
      </c>
    </row>
    <row r="149" spans="1:22" x14ac:dyDescent="0.3">
      <c r="A149" s="36" t="s">
        <v>12</v>
      </c>
      <c r="B149" s="36">
        <v>2022</v>
      </c>
      <c r="C149" s="19">
        <v>44846</v>
      </c>
      <c r="D149" s="36" t="s">
        <v>13</v>
      </c>
      <c r="E149" s="36" t="s">
        <v>379</v>
      </c>
      <c r="F149" s="36" t="s">
        <v>379</v>
      </c>
      <c r="G149" s="3" t="s">
        <v>47</v>
      </c>
      <c r="H149" s="3" t="s">
        <v>99</v>
      </c>
      <c r="I149" s="3" t="s">
        <v>100</v>
      </c>
      <c r="J149" s="3" t="s">
        <v>46</v>
      </c>
      <c r="K149" s="37">
        <f>(C149-VLOOKUP(H149,Riders!$A$2:$C$3501,2,FALSE))/365</f>
        <v>25.657534246575342</v>
      </c>
      <c r="L149" s="37">
        <f>(C149-VLOOKUP(I149,Riders!$A$2:$C$3501,2,FALSE))/365</f>
        <v>28.665753424657535</v>
      </c>
      <c r="M149" s="37">
        <f>(C149-VLOOKUP(J149,Riders!$A$2:$C$3501,2,FALSE))/365</f>
        <v>22.323287671232876</v>
      </c>
      <c r="N149" s="36">
        <v>6</v>
      </c>
      <c r="O149" s="3">
        <f t="shared" si="5"/>
        <v>47.746000000000002</v>
      </c>
      <c r="P149" s="3">
        <v>11.507</v>
      </c>
      <c r="Q149" s="3">
        <v>7.4809999999999999</v>
      </c>
      <c r="R149" s="3">
        <v>6.9550000000000018</v>
      </c>
      <c r="S149" s="3">
        <v>7.014999999999997</v>
      </c>
      <c r="T149" s="3">
        <v>7.2169999999999987</v>
      </c>
      <c r="U149" s="3">
        <v>7.5710000000000051</v>
      </c>
      <c r="V149" s="24">
        <f t="shared" si="6"/>
        <v>56.549239726888111</v>
      </c>
    </row>
    <row r="150" spans="1:22" x14ac:dyDescent="0.3">
      <c r="A150" s="36" t="s">
        <v>12</v>
      </c>
      <c r="B150" s="36">
        <v>2022</v>
      </c>
      <c r="C150" s="19">
        <v>44846</v>
      </c>
      <c r="D150" s="36" t="s">
        <v>13</v>
      </c>
      <c r="E150" s="36" t="s">
        <v>379</v>
      </c>
      <c r="F150" s="36" t="s">
        <v>379</v>
      </c>
      <c r="G150" s="3" t="s">
        <v>40</v>
      </c>
      <c r="H150" s="3" t="s">
        <v>39</v>
      </c>
      <c r="I150" s="3" t="s">
        <v>42</v>
      </c>
      <c r="J150" s="3" t="s">
        <v>45</v>
      </c>
      <c r="K150" s="37">
        <f>(C150-VLOOKUP(H150,Riders!$A$2:$C$3501,2,FALSE))/365</f>
        <v>28.172602739726027</v>
      </c>
      <c r="L150" s="37">
        <f>(C150-VLOOKUP(I150,Riders!$A$2:$C$3501,2,FALSE))/365</f>
        <v>23.863013698630137</v>
      </c>
      <c r="M150" s="37">
        <f>(C150-VLOOKUP(J150,Riders!$A$2:$C$3501,2,FALSE))/365</f>
        <v>31.638356164383563</v>
      </c>
      <c r="N150" s="36">
        <v>7</v>
      </c>
      <c r="O150" s="3">
        <f t="shared" si="5"/>
        <v>48.709000000000003</v>
      </c>
      <c r="P150" s="3">
        <v>12.085000000000001</v>
      </c>
      <c r="Q150" s="3">
        <v>7.6699999999999982</v>
      </c>
      <c r="R150" s="3">
        <v>7.1040000000000028</v>
      </c>
      <c r="S150" s="3">
        <v>7.2359999999999971</v>
      </c>
      <c r="T150" s="3">
        <v>7.1940000000000026</v>
      </c>
      <c r="U150" s="3">
        <v>7.4200000000000017</v>
      </c>
      <c r="V150" s="24">
        <f t="shared" si="6"/>
        <v>55.431234474121823</v>
      </c>
    </row>
    <row r="151" spans="1:22" x14ac:dyDescent="0.3">
      <c r="A151" s="36" t="s">
        <v>12</v>
      </c>
      <c r="B151" s="36">
        <v>2022</v>
      </c>
      <c r="C151" s="19">
        <v>44846</v>
      </c>
      <c r="D151" s="36" t="s">
        <v>13</v>
      </c>
      <c r="E151" s="36" t="s">
        <v>379</v>
      </c>
      <c r="F151" s="36" t="s">
        <v>379</v>
      </c>
      <c r="G151" s="3" t="s">
        <v>27</v>
      </c>
      <c r="H151" s="3" t="s">
        <v>115</v>
      </c>
      <c r="I151" s="3" t="s">
        <v>33</v>
      </c>
      <c r="J151" s="3" t="s">
        <v>41</v>
      </c>
      <c r="K151" s="37">
        <f>(C151-VLOOKUP(H151,Riders!$A$2:$C$3501,2,FALSE))/365</f>
        <v>25.197260273972603</v>
      </c>
      <c r="L151" s="37">
        <f>(C151-VLOOKUP(I151,Riders!$A$2:$C$3501,2,FALSE))/365</f>
        <v>28.895890410958906</v>
      </c>
      <c r="M151" s="37">
        <f>(C151-VLOOKUP(J151,Riders!$A$2:$C$3501,2,FALSE))/365</f>
        <v>26.991780821917807</v>
      </c>
      <c r="N151" s="36">
        <v>8</v>
      </c>
      <c r="O151" s="3">
        <f t="shared" si="5"/>
        <v>48.73</v>
      </c>
      <c r="P151" s="3">
        <v>11.958</v>
      </c>
      <c r="Q151" s="3">
        <v>7.5899999999999981</v>
      </c>
      <c r="R151" s="3">
        <v>6.9520000000000017</v>
      </c>
      <c r="S151" s="3">
        <v>7.0910000000000011</v>
      </c>
      <c r="T151" s="3">
        <v>7.3680000000000021</v>
      </c>
      <c r="U151" s="3">
        <v>7.7709999999999937</v>
      </c>
      <c r="V151" s="24">
        <f t="shared" si="6"/>
        <v>55.407346603734872</v>
      </c>
    </row>
    <row r="152" spans="1:22" x14ac:dyDescent="0.3">
      <c r="A152" s="36" t="s">
        <v>12</v>
      </c>
      <c r="B152" s="36">
        <v>2022</v>
      </c>
      <c r="C152" s="19">
        <v>44846</v>
      </c>
      <c r="D152" s="36" t="s">
        <v>13</v>
      </c>
      <c r="E152" s="36" t="s">
        <v>379</v>
      </c>
      <c r="F152" s="36" t="s">
        <v>379</v>
      </c>
      <c r="G152" s="3" t="s">
        <v>67</v>
      </c>
      <c r="H152" s="3" t="s">
        <v>66</v>
      </c>
      <c r="I152" s="3" t="s">
        <v>388</v>
      </c>
      <c r="J152" s="3" t="s">
        <v>68</v>
      </c>
      <c r="K152" s="37">
        <f>(C152-VLOOKUP(H152,Riders!$A$2:$C$3501,2,FALSE))/365</f>
        <v>19.953424657534246</v>
      </c>
      <c r="L152" s="37" t="e">
        <f>(C152-VLOOKUP(I152,Riders!$A$2:$C$3501,2,FALSE))/365</f>
        <v>#N/A</v>
      </c>
      <c r="M152" s="37">
        <f>(C152-VLOOKUP(J152,Riders!$A$2:$C$3501,2,FALSE))/365</f>
        <v>18.978082191780821</v>
      </c>
      <c r="N152" s="36">
        <v>9</v>
      </c>
      <c r="O152" s="3">
        <f t="shared" si="5"/>
        <v>49.872999999999998</v>
      </c>
      <c r="P152" s="3">
        <v>12.121</v>
      </c>
      <c r="Q152" s="3">
        <v>7.7679999999999989</v>
      </c>
      <c r="R152" s="3">
        <v>7.2630000000000017</v>
      </c>
      <c r="S152" s="3">
        <v>7.4009999999999962</v>
      </c>
      <c r="T152" s="3">
        <v>7.5590000000000046</v>
      </c>
      <c r="U152" s="3">
        <v>7.7609999999999957</v>
      </c>
      <c r="V152" s="24">
        <f t="shared" si="6"/>
        <v>54.137509273554834</v>
      </c>
    </row>
    <row r="153" spans="1:22" x14ac:dyDescent="0.3">
      <c r="A153" s="36" t="s">
        <v>12</v>
      </c>
      <c r="B153" s="36">
        <v>2022</v>
      </c>
      <c r="C153" s="19">
        <v>44846</v>
      </c>
      <c r="D153" s="36" t="s">
        <v>13</v>
      </c>
      <c r="E153" s="36" t="s">
        <v>379</v>
      </c>
      <c r="F153" s="36" t="s">
        <v>379</v>
      </c>
      <c r="G153" s="3" t="s">
        <v>59</v>
      </c>
      <c r="H153" s="3" t="s">
        <v>383</v>
      </c>
      <c r="I153" s="3" t="s">
        <v>107</v>
      </c>
      <c r="J153" s="3" t="s">
        <v>58</v>
      </c>
      <c r="K153" s="37">
        <f>(C153-VLOOKUP(H153,Riders!$A$2:$C$3501,2,FALSE))/365</f>
        <v>19.241095890410961</v>
      </c>
      <c r="L153" s="37">
        <f>(C153-VLOOKUP(I153,Riders!$A$2:$C$3501,2,FALSE))/365</f>
        <v>19.098630136986301</v>
      </c>
      <c r="M153" s="37">
        <f>(C153-VLOOKUP(J153,Riders!$A$2:$C$3501,2,FALSE))/365</f>
        <v>24.742465753424657</v>
      </c>
      <c r="N153" s="36">
        <v>10</v>
      </c>
      <c r="O153" s="3">
        <f t="shared" si="5"/>
        <v>51.064</v>
      </c>
      <c r="P153" s="3">
        <v>13.122999999999999</v>
      </c>
      <c r="Q153" s="3">
        <v>7.8529999999999998</v>
      </c>
      <c r="R153" s="3">
        <v>7.3460000000000001</v>
      </c>
      <c r="S153" s="3">
        <v>7.5190000000000019</v>
      </c>
      <c r="T153" s="3">
        <v>7.4960000000000022</v>
      </c>
      <c r="U153" s="3">
        <v>7.7269999999999968</v>
      </c>
      <c r="V153" s="24">
        <f t="shared" si="6"/>
        <v>52.874823750587495</v>
      </c>
    </row>
    <row r="154" spans="1:22" x14ac:dyDescent="0.3">
      <c r="A154" s="36" t="s">
        <v>12</v>
      </c>
      <c r="B154" s="36">
        <v>2022</v>
      </c>
      <c r="C154" s="19">
        <v>44846</v>
      </c>
      <c r="D154" s="36" t="s">
        <v>13</v>
      </c>
      <c r="E154" s="36" t="s">
        <v>379</v>
      </c>
      <c r="F154" s="36" t="s">
        <v>379</v>
      </c>
      <c r="G154" s="3" t="s">
        <v>70</v>
      </c>
      <c r="H154" s="3" t="s">
        <v>476</v>
      </c>
      <c r="I154" s="3" t="s">
        <v>69</v>
      </c>
      <c r="J154" s="3" t="s">
        <v>393</v>
      </c>
      <c r="K154" s="37">
        <f>(C154-VLOOKUP(H154,Riders!$A$2:$C$3501,2,FALSE))/365</f>
        <v>21.210958904109589</v>
      </c>
      <c r="L154" s="37">
        <f>(C154-VLOOKUP(I154,Riders!$A$2:$C$3501,2,FALSE))/365</f>
        <v>29.109589041095891</v>
      </c>
      <c r="M154" s="37">
        <f>(C154-VLOOKUP(J154,Riders!$A$2:$C$3501,2,FALSE))/365</f>
        <v>21.134246575342466</v>
      </c>
      <c r="N154" s="36">
        <v>11</v>
      </c>
      <c r="O154" s="3">
        <f t="shared" si="5"/>
        <v>56.920999999999999</v>
      </c>
      <c r="P154" s="3">
        <v>14.282</v>
      </c>
      <c r="Q154" s="3">
        <v>9.3009999999999984</v>
      </c>
      <c r="R154" s="3">
        <v>8.0450000000000017</v>
      </c>
      <c r="S154" s="3">
        <v>8.3170000000000002</v>
      </c>
      <c r="T154" s="3">
        <v>8.3890000000000029</v>
      </c>
      <c r="U154" s="3">
        <v>8.5869999999999962</v>
      </c>
      <c r="V154" s="24">
        <f t="shared" si="6"/>
        <v>47.434163138384783</v>
      </c>
    </row>
    <row r="155" spans="1:22" x14ac:dyDescent="0.3">
      <c r="A155" s="36" t="s">
        <v>12</v>
      </c>
      <c r="B155" s="36">
        <v>2022</v>
      </c>
      <c r="C155" s="19">
        <v>44846</v>
      </c>
      <c r="D155" s="36" t="s">
        <v>13</v>
      </c>
      <c r="E155" s="36" t="s">
        <v>454</v>
      </c>
      <c r="F155" s="36">
        <v>4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22.778082191780822</v>
      </c>
      <c r="L155" s="37">
        <f>(C155-VLOOKUP(I155,Riders!$A$2:$C$3501,2,FALSE))/365</f>
        <v>24.758904109589039</v>
      </c>
      <c r="M155" s="37">
        <f>(C155-VLOOKUP(J155,Riders!$A$2:$C$3501,2,FALSE))/365</f>
        <v>25.084931506849315</v>
      </c>
      <c r="N155" s="36">
        <v>1</v>
      </c>
      <c r="O155" s="3">
        <f t="shared" si="5"/>
        <v>45.982999999999997</v>
      </c>
      <c r="P155" s="3">
        <v>11.478999999999999</v>
      </c>
      <c r="Q155" s="3">
        <v>7.3490000000000002</v>
      </c>
      <c r="R155" s="3">
        <v>6.6730000000000018</v>
      </c>
      <c r="S155" s="3">
        <v>6.6350000000000016</v>
      </c>
      <c r="T155" s="3">
        <v>6.8230000000000004</v>
      </c>
      <c r="U155" s="3">
        <v>7.0239999999999938</v>
      </c>
      <c r="V155" s="24">
        <f t="shared" si="6"/>
        <v>58.717352064893554</v>
      </c>
    </row>
    <row r="156" spans="1:22" x14ac:dyDescent="0.3">
      <c r="A156" s="36" t="s">
        <v>12</v>
      </c>
      <c r="B156" s="36">
        <v>2022</v>
      </c>
      <c r="C156" s="19">
        <v>44846</v>
      </c>
      <c r="D156" s="36" t="s">
        <v>13</v>
      </c>
      <c r="E156" s="36" t="s">
        <v>454</v>
      </c>
      <c r="F156" s="36">
        <v>1</v>
      </c>
      <c r="G156" s="3" t="s">
        <v>38</v>
      </c>
      <c r="H156" s="3" t="s">
        <v>94</v>
      </c>
      <c r="I156" s="3" t="s">
        <v>75</v>
      </c>
      <c r="J156" s="3" t="s">
        <v>37</v>
      </c>
      <c r="K156" s="37">
        <f>(C156-VLOOKUP(H156,Riders!$A$2:$C$3501,2,FALSE))/365</f>
        <v>24.956164383561642</v>
      </c>
      <c r="L156" s="37">
        <f>(C156-VLOOKUP(I156,Riders!$A$2:$C$3501,2,FALSE))/365</f>
        <v>23.594520547945205</v>
      </c>
      <c r="M156" s="37">
        <f>(C156-VLOOKUP(J156,Riders!$A$2:$C$3501,2,FALSE))/365</f>
        <v>17.509589041095889</v>
      </c>
      <c r="N156" s="36">
        <v>1</v>
      </c>
      <c r="O156" s="3">
        <f t="shared" si="5"/>
        <v>46.457999999999998</v>
      </c>
      <c r="P156" s="3">
        <v>11.246</v>
      </c>
      <c r="Q156" s="3">
        <v>7.2239999999999984</v>
      </c>
      <c r="R156" s="3">
        <v>6.7810000000000024</v>
      </c>
      <c r="S156" s="3">
        <v>6.9329999999999963</v>
      </c>
      <c r="T156" s="3">
        <v>7.0310000000000059</v>
      </c>
      <c r="U156" s="3">
        <v>7.242999999999995</v>
      </c>
      <c r="V156" s="24">
        <f t="shared" si="6"/>
        <v>58.117008911274702</v>
      </c>
    </row>
    <row r="157" spans="1:22" x14ac:dyDescent="0.3">
      <c r="A157" s="36" t="s">
        <v>12</v>
      </c>
      <c r="B157" s="36">
        <v>2022</v>
      </c>
      <c r="C157" s="19">
        <v>44846</v>
      </c>
      <c r="D157" s="36" t="s">
        <v>13</v>
      </c>
      <c r="E157" s="36" t="s">
        <v>454</v>
      </c>
      <c r="F157" s="36">
        <v>3</v>
      </c>
      <c r="G157" s="3" t="s">
        <v>19</v>
      </c>
      <c r="H157" s="3" t="s">
        <v>77</v>
      </c>
      <c r="I157" s="3" t="s">
        <v>380</v>
      </c>
      <c r="J157" s="3" t="s">
        <v>384</v>
      </c>
      <c r="K157" s="37">
        <f>(C157-VLOOKUP(H157,Riders!$A$2:$C$3501,2,FALSE))/365</f>
        <v>31.424657534246574</v>
      </c>
      <c r="L157" s="37">
        <f>(C157-VLOOKUP(I157,Riders!$A$2:$C$3501,2,FALSE))/365</f>
        <v>26.509589041095889</v>
      </c>
      <c r="M157" s="37">
        <f>(C157-VLOOKUP(J157,Riders!$A$2:$C$3501,2,FALSE))/365</f>
        <v>23.104109589041094</v>
      </c>
      <c r="N157" s="36">
        <v>1</v>
      </c>
      <c r="O157" s="3">
        <f t="shared" si="5"/>
        <v>46.529000000000003</v>
      </c>
      <c r="P157" s="3">
        <v>11.545999999999999</v>
      </c>
      <c r="Q157" s="3">
        <v>7.3490000000000002</v>
      </c>
      <c r="R157" s="3">
        <v>6.7740000000000009</v>
      </c>
      <c r="S157" s="3">
        <v>6.9130000000000003</v>
      </c>
      <c r="T157" s="3">
        <v>6.8740000000000023</v>
      </c>
      <c r="U157" s="3">
        <v>7.0730000000000004</v>
      </c>
      <c r="V157" s="24">
        <f t="shared" si="6"/>
        <v>58.028326420082095</v>
      </c>
    </row>
    <row r="158" spans="1:22" x14ac:dyDescent="0.3">
      <c r="A158" s="36" t="s">
        <v>12</v>
      </c>
      <c r="B158" s="36">
        <v>2022</v>
      </c>
      <c r="C158" s="19">
        <v>44846</v>
      </c>
      <c r="D158" s="36" t="s">
        <v>13</v>
      </c>
      <c r="E158" s="36" t="s">
        <v>454</v>
      </c>
      <c r="F158" s="36">
        <v>2</v>
      </c>
      <c r="G158" s="3" t="s">
        <v>25</v>
      </c>
      <c r="H158" s="3" t="s">
        <v>101</v>
      </c>
      <c r="I158" s="3" t="s">
        <v>24</v>
      </c>
      <c r="J158" s="3" t="s">
        <v>381</v>
      </c>
      <c r="K158" s="37">
        <f>(C158-VLOOKUP(H158,Riders!$A$2:$C$3501,2,FALSE))/365</f>
        <v>23.032876712328768</v>
      </c>
      <c r="L158" s="37">
        <f>(C158-VLOOKUP(I158,Riders!$A$2:$C$3501,2,FALSE))/365</f>
        <v>24.12054794520548</v>
      </c>
      <c r="M158" s="37">
        <f>(C158-VLOOKUP(J158,Riders!$A$2:$C$3501,2,FALSE))/365</f>
        <v>19.81917808219178</v>
      </c>
      <c r="N158" s="36">
        <v>1</v>
      </c>
      <c r="O158" s="3">
        <f t="shared" si="5"/>
        <v>46.698999999999998</v>
      </c>
      <c r="P158" s="3">
        <v>11.525</v>
      </c>
      <c r="Q158" s="3">
        <v>7.4069999999999983</v>
      </c>
      <c r="R158" s="3">
        <v>6.7860000000000014</v>
      </c>
      <c r="S158" s="3">
        <v>6.860000000000003</v>
      </c>
      <c r="T158" s="3">
        <v>6.9549999999999983</v>
      </c>
      <c r="U158" s="3">
        <v>7.1659999999999968</v>
      </c>
      <c r="V158" s="24">
        <f t="shared" si="6"/>
        <v>57.817083877599096</v>
      </c>
    </row>
    <row r="159" spans="1:22" x14ac:dyDescent="0.3">
      <c r="A159" s="36" t="s">
        <v>12</v>
      </c>
      <c r="B159" s="36">
        <v>2022</v>
      </c>
      <c r="C159" s="19">
        <v>44846</v>
      </c>
      <c r="D159" s="36" t="s">
        <v>13</v>
      </c>
      <c r="E159" s="36" t="s">
        <v>454</v>
      </c>
      <c r="F159" s="36">
        <v>1</v>
      </c>
      <c r="G159" s="3" t="s">
        <v>17</v>
      </c>
      <c r="H159" s="3" t="s">
        <v>16</v>
      </c>
      <c r="I159" s="3" t="s">
        <v>32</v>
      </c>
      <c r="J159" s="3" t="s">
        <v>80</v>
      </c>
      <c r="K159" s="37">
        <f>(C159-VLOOKUP(H159,Riders!$A$2:$C$3501,2,FALSE))/365</f>
        <v>23.476712328767125</v>
      </c>
      <c r="L159" s="37">
        <f>(C159-VLOOKUP(I159,Riders!$A$2:$C$3501,2,FALSE))/365</f>
        <v>20.216438356164385</v>
      </c>
      <c r="M159" s="37">
        <f>(C159-VLOOKUP(J159,Riders!$A$2:$C$3501,2,FALSE))/365</f>
        <v>20.676712328767124</v>
      </c>
      <c r="N159" s="36">
        <v>2</v>
      </c>
      <c r="O159" s="3">
        <f t="shared" si="5"/>
        <v>47.118000000000002</v>
      </c>
      <c r="P159" s="3">
        <v>11.816000000000001</v>
      </c>
      <c r="Q159" s="3">
        <v>7.1760000000000002</v>
      </c>
      <c r="R159" s="3">
        <v>7.1929999999999978</v>
      </c>
      <c r="S159" s="3">
        <v>7.1380000000000017</v>
      </c>
      <c r="T159" s="3">
        <v>6.8639999999999972</v>
      </c>
      <c r="U159" s="3">
        <v>6.9310000000000045</v>
      </c>
      <c r="V159" s="24">
        <f t="shared" si="6"/>
        <v>57.302941550999613</v>
      </c>
    </row>
    <row r="160" spans="1:22" x14ac:dyDescent="0.3">
      <c r="A160" s="36" t="s">
        <v>12</v>
      </c>
      <c r="B160" s="36">
        <v>2022</v>
      </c>
      <c r="C160" s="19">
        <v>44846</v>
      </c>
      <c r="D160" s="36" t="s">
        <v>13</v>
      </c>
      <c r="E160" s="36" t="s">
        <v>454</v>
      </c>
      <c r="F160" s="36">
        <v>2</v>
      </c>
      <c r="G160" s="3" t="s">
        <v>47</v>
      </c>
      <c r="H160" s="3" t="s">
        <v>99</v>
      </c>
      <c r="I160" s="3" t="s">
        <v>100</v>
      </c>
      <c r="J160" s="3" t="s">
        <v>46</v>
      </c>
      <c r="K160" s="37">
        <f>(C160-VLOOKUP(H160,Riders!$A$2:$C$3501,2,FALSE))/365</f>
        <v>25.657534246575342</v>
      </c>
      <c r="L160" s="37">
        <f>(C160-VLOOKUP(I160,Riders!$A$2:$C$3501,2,FALSE))/365</f>
        <v>28.665753424657535</v>
      </c>
      <c r="M160" s="37">
        <f>(C160-VLOOKUP(J160,Riders!$A$2:$C$3501,2,FALSE))/365</f>
        <v>22.323287671232876</v>
      </c>
      <c r="N160" s="36">
        <v>2</v>
      </c>
      <c r="O160" s="3">
        <f t="shared" si="5"/>
        <v>47.347000000000001</v>
      </c>
      <c r="P160" s="3">
        <v>11.487</v>
      </c>
      <c r="Q160" s="3">
        <v>7.4210000000000012</v>
      </c>
      <c r="R160" s="3">
        <v>6.8559999999999981</v>
      </c>
      <c r="S160" s="3">
        <v>6.9250000000000007</v>
      </c>
      <c r="T160" s="3">
        <v>7.1450000000000031</v>
      </c>
      <c r="U160" s="3">
        <v>7.5129999999999981</v>
      </c>
      <c r="V160" s="24">
        <f t="shared" si="6"/>
        <v>57.025788328721987</v>
      </c>
    </row>
    <row r="161" spans="1:22" x14ac:dyDescent="0.3">
      <c r="A161" s="36" t="s">
        <v>12</v>
      </c>
      <c r="B161" s="36">
        <v>2022</v>
      </c>
      <c r="C161" s="19">
        <v>44846</v>
      </c>
      <c r="D161" s="36" t="s">
        <v>13</v>
      </c>
      <c r="E161" s="36" t="s">
        <v>454</v>
      </c>
      <c r="F161" s="36">
        <v>3</v>
      </c>
      <c r="G161" s="3" t="s">
        <v>40</v>
      </c>
      <c r="H161" s="3" t="s">
        <v>39</v>
      </c>
      <c r="I161" s="3" t="s">
        <v>42</v>
      </c>
      <c r="J161" s="3" t="s">
        <v>45</v>
      </c>
      <c r="K161" s="37">
        <f>(C161-VLOOKUP(H161,Riders!$A$2:$C$3501,2,FALSE))/365</f>
        <v>28.172602739726027</v>
      </c>
      <c r="L161" s="37">
        <f>(C161-VLOOKUP(I161,Riders!$A$2:$C$3501,2,FALSE))/365</f>
        <v>23.863013698630137</v>
      </c>
      <c r="M161" s="37">
        <f>(C161-VLOOKUP(J161,Riders!$A$2:$C$3501,2,FALSE))/365</f>
        <v>31.638356164383563</v>
      </c>
      <c r="N161" s="36">
        <v>2</v>
      </c>
      <c r="O161" s="3">
        <f t="shared" si="5"/>
        <v>48.073999999999998</v>
      </c>
      <c r="P161" s="3">
        <v>12.090999999999999</v>
      </c>
      <c r="Q161" s="3">
        <v>7.6340000000000021</v>
      </c>
      <c r="R161" s="3">
        <v>7.004999999999999</v>
      </c>
      <c r="S161" s="3">
        <v>7.0549999999999962</v>
      </c>
      <c r="T161" s="3">
        <v>7.0609999999999999</v>
      </c>
      <c r="U161" s="3">
        <v>7.2280000000000015</v>
      </c>
      <c r="V161" s="24">
        <f t="shared" si="6"/>
        <v>56.16341473561593</v>
      </c>
    </row>
    <row r="162" spans="1:22" x14ac:dyDescent="0.3">
      <c r="A162" s="36" t="s">
        <v>12</v>
      </c>
      <c r="B162" s="36">
        <v>2022</v>
      </c>
      <c r="C162" s="19">
        <v>44846</v>
      </c>
      <c r="D162" s="36" t="s">
        <v>13</v>
      </c>
      <c r="E162" s="36" t="s">
        <v>454</v>
      </c>
      <c r="F162" s="36">
        <v>4</v>
      </c>
      <c r="G162" s="3" t="s">
        <v>27</v>
      </c>
      <c r="H162" s="3" t="s">
        <v>115</v>
      </c>
      <c r="I162" s="3" t="s">
        <v>26</v>
      </c>
      <c r="J162" s="3" t="s">
        <v>41</v>
      </c>
      <c r="K162" s="37">
        <f>(C162-VLOOKUP(H162,Riders!$A$2:$C$3501,2,FALSE))/365</f>
        <v>25.197260273972603</v>
      </c>
      <c r="L162" s="37">
        <f>(C162-VLOOKUP(I162,Riders!$A$2:$C$3501,2,FALSE))/365</f>
        <v>24.391780821917809</v>
      </c>
      <c r="M162" s="37">
        <f>(C162-VLOOKUP(J162,Riders!$A$2:$C$3501,2,FALSE))/365</f>
        <v>26.991780821917807</v>
      </c>
      <c r="N162" s="36">
        <v>2</v>
      </c>
      <c r="O162" s="3">
        <f t="shared" si="5"/>
        <v>48.173000000000002</v>
      </c>
      <c r="P162" s="3">
        <v>12.064</v>
      </c>
      <c r="Q162" s="3">
        <v>7.5010000000000012</v>
      </c>
      <c r="R162" s="3">
        <v>7.0960000000000001</v>
      </c>
      <c r="S162" s="3">
        <v>7.2370000000000019</v>
      </c>
      <c r="T162" s="3">
        <v>7.0949999999999989</v>
      </c>
      <c r="U162" s="3">
        <v>7.18</v>
      </c>
      <c r="V162" s="24">
        <f t="shared" si="6"/>
        <v>56.047993689411079</v>
      </c>
    </row>
    <row r="163" spans="1:22" x14ac:dyDescent="0.3">
      <c r="A163" s="36" t="s">
        <v>12</v>
      </c>
      <c r="B163" s="36">
        <v>2022</v>
      </c>
      <c r="C163" s="19">
        <v>44846</v>
      </c>
      <c r="D163" s="36" t="s">
        <v>13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22.778082191780822</v>
      </c>
      <c r="L163" s="37">
        <f>(C163-VLOOKUP(I163,Riders!$A$2:$C$3501,2,FALSE))/365</f>
        <v>24.758904109589039</v>
      </c>
      <c r="M163" s="37">
        <f>(C163-VLOOKUP(J163,Riders!$A$2:$C$3501,2,FALSE))/365</f>
        <v>25.084931506849315</v>
      </c>
      <c r="N163" s="36">
        <v>1</v>
      </c>
      <c r="O163" s="3">
        <f t="shared" si="5"/>
        <v>46.631</v>
      </c>
      <c r="P163" s="3">
        <v>11.394</v>
      </c>
      <c r="Q163" s="3">
        <v>7.2080000000000002</v>
      </c>
      <c r="R163" s="3">
        <v>6.7540000000000013</v>
      </c>
      <c r="S163" s="3">
        <v>6.8870000000000005</v>
      </c>
      <c r="T163" s="3">
        <v>7.0489999999999995</v>
      </c>
      <c r="U163" s="3">
        <v>7.3389999999999986</v>
      </c>
      <c r="V163" s="24">
        <f t="shared" si="6"/>
        <v>57.90139606699406</v>
      </c>
    </row>
    <row r="164" spans="1:22" x14ac:dyDescent="0.3">
      <c r="A164" s="36" t="s">
        <v>12</v>
      </c>
      <c r="B164" s="36">
        <v>2022</v>
      </c>
      <c r="C164" s="19">
        <v>44846</v>
      </c>
      <c r="D164" s="36" t="s">
        <v>13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24.956164383561642</v>
      </c>
      <c r="L164" s="37">
        <f>(C164-VLOOKUP(I164,Riders!$A$2:$C$3501,2,FALSE))/365</f>
        <v>23.594520547945205</v>
      </c>
      <c r="M164" s="37">
        <f>(C164-VLOOKUP(J164,Riders!$A$2:$C$3501,2,FALSE))/365</f>
        <v>17.509589041095889</v>
      </c>
      <c r="N164" s="36">
        <v>2</v>
      </c>
      <c r="O164" s="3">
        <f t="shared" si="5"/>
        <v>45.966999999999999</v>
      </c>
      <c r="P164" s="3">
        <v>11.478</v>
      </c>
      <c r="Q164" s="3">
        <v>7.3310000000000013</v>
      </c>
      <c r="R164" s="3">
        <v>6.6890000000000001</v>
      </c>
      <c r="S164" s="3">
        <v>6.6500000000000021</v>
      </c>
      <c r="T164" s="3">
        <v>6.7909999999999968</v>
      </c>
      <c r="U164" s="3">
        <v>7.0279999999999987</v>
      </c>
      <c r="V164" s="24">
        <f t="shared" si="6"/>
        <v>58.737790153805996</v>
      </c>
    </row>
    <row r="165" spans="1:22" x14ac:dyDescent="0.3">
      <c r="A165" s="36" t="s">
        <v>12</v>
      </c>
      <c r="B165" s="36">
        <v>2022</v>
      </c>
      <c r="C165" s="19">
        <v>44846</v>
      </c>
      <c r="D165" s="36" t="s">
        <v>13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23.032876712328768</v>
      </c>
      <c r="L165" s="37">
        <f>(C165-VLOOKUP(I165,Riders!$A$2:$C$3501,2,FALSE))/365</f>
        <v>24.12054794520548</v>
      </c>
      <c r="M165" s="37">
        <f>(C165-VLOOKUP(J165,Riders!$A$2:$C$3501,2,FALSE))/365</f>
        <v>19.81917808219178</v>
      </c>
      <c r="N165" s="36">
        <v>1</v>
      </c>
      <c r="O165" s="3">
        <f t="shared" si="5"/>
        <v>46.595999999999997</v>
      </c>
      <c r="P165" s="3">
        <v>11.599</v>
      </c>
      <c r="Q165" s="3">
        <v>7.375</v>
      </c>
      <c r="R165" s="3">
        <v>6.7349999999999994</v>
      </c>
      <c r="S165" s="3">
        <v>6.8030000000000008</v>
      </c>
      <c r="T165" s="3">
        <v>6.9390000000000001</v>
      </c>
      <c r="U165" s="3">
        <v>7.144999999999996</v>
      </c>
      <c r="V165" s="24">
        <f t="shared" si="6"/>
        <v>57.944887973216588</v>
      </c>
    </row>
    <row r="166" spans="1:22" x14ac:dyDescent="0.3">
      <c r="A166" s="36" t="s">
        <v>12</v>
      </c>
      <c r="B166" s="36">
        <v>2022</v>
      </c>
      <c r="C166" s="19">
        <v>44846</v>
      </c>
      <c r="D166" s="36" t="s">
        <v>13</v>
      </c>
      <c r="E166" s="36" t="s">
        <v>204</v>
      </c>
      <c r="F166" s="36" t="s">
        <v>206</v>
      </c>
      <c r="G166" s="3" t="s">
        <v>19</v>
      </c>
      <c r="H166" s="3" t="s">
        <v>77</v>
      </c>
      <c r="I166" s="3" t="s">
        <v>380</v>
      </c>
      <c r="J166" s="3" t="s">
        <v>384</v>
      </c>
      <c r="K166" s="37">
        <f>(C166-VLOOKUP(H166,Riders!$A$2:$C$3501,2,FALSE))/365</f>
        <v>31.424657534246574</v>
      </c>
      <c r="L166" s="37">
        <f>(C166-VLOOKUP(I166,Riders!$A$2:$C$3501,2,FALSE))/365</f>
        <v>26.509589041095889</v>
      </c>
      <c r="M166" s="37">
        <f>(C166-VLOOKUP(J166,Riders!$A$2:$C$3501,2,FALSE))/365</f>
        <v>23.104109589041094</v>
      </c>
      <c r="N166" s="36">
        <v>2</v>
      </c>
      <c r="O166" s="3">
        <f t="shared" si="5"/>
        <v>46.603999999999999</v>
      </c>
      <c r="P166" s="3">
        <v>11.531000000000001</v>
      </c>
      <c r="Q166" s="3">
        <v>7.3749999999999982</v>
      </c>
      <c r="R166" s="3">
        <v>6.870000000000001</v>
      </c>
      <c r="S166" s="3">
        <v>6.860000000000003</v>
      </c>
      <c r="T166" s="3">
        <v>6.8889999999999958</v>
      </c>
      <c r="U166" s="3">
        <v>7.0790000000000006</v>
      </c>
      <c r="V166" s="24">
        <f t="shared" si="6"/>
        <v>57.934941206763369</v>
      </c>
    </row>
    <row r="167" spans="1:22" x14ac:dyDescent="0.3">
      <c r="A167" s="36" t="s">
        <v>71</v>
      </c>
      <c r="B167" s="36">
        <v>2022</v>
      </c>
      <c r="C167" s="19">
        <v>44749</v>
      </c>
      <c r="D167" s="36" t="s">
        <v>72</v>
      </c>
      <c r="E167" s="36" t="s">
        <v>379</v>
      </c>
      <c r="F167" s="36" t="s">
        <v>379</v>
      </c>
      <c r="G167" s="3" t="s">
        <v>38</v>
      </c>
      <c r="H167" s="3" t="s">
        <v>75</v>
      </c>
      <c r="I167" s="3" t="s">
        <v>37</v>
      </c>
      <c r="J167" s="3" t="s">
        <v>385</v>
      </c>
      <c r="K167" s="37">
        <f>(C167-VLOOKUP(H167,Riders!$A$2:$C$3501,2,FALSE))/365</f>
        <v>23.328767123287673</v>
      </c>
      <c r="L167" s="37">
        <f>(C167-VLOOKUP(I167,Riders!$A$2:$C$3501,2,FALSE))/365</f>
        <v>17.243835616438357</v>
      </c>
      <c r="M167" s="37">
        <f>(C167-VLOOKUP(J167,Riders!$A$2:$C$3501,2,FALSE))/365</f>
        <v>25.030136986301368</v>
      </c>
      <c r="N167" s="36">
        <v>1</v>
      </c>
      <c r="O167" s="3">
        <f t="shared" si="5"/>
        <v>47.218000000000004</v>
      </c>
      <c r="P167" s="3">
        <v>11.435</v>
      </c>
      <c r="Q167" s="3">
        <v>7.2260000000000009</v>
      </c>
      <c r="R167" s="3">
        <v>6.9749999999999979</v>
      </c>
      <c r="S167" s="3">
        <v>7.1650000000000027</v>
      </c>
      <c r="T167" s="3">
        <v>7.1310000000000002</v>
      </c>
      <c r="U167" s="3">
        <v>7.2860000000000014</v>
      </c>
      <c r="V167" s="24">
        <f t="shared" si="6"/>
        <v>57.181583294506325</v>
      </c>
    </row>
    <row r="168" spans="1:22" x14ac:dyDescent="0.3">
      <c r="A168" s="36" t="s">
        <v>71</v>
      </c>
      <c r="B168" s="36">
        <v>2022</v>
      </c>
      <c r="C168" s="19">
        <v>44749</v>
      </c>
      <c r="D168" s="36" t="s">
        <v>72</v>
      </c>
      <c r="E168" s="36" t="s">
        <v>379</v>
      </c>
      <c r="F168" s="36" t="s">
        <v>379</v>
      </c>
      <c r="G168" s="3" t="s">
        <v>19</v>
      </c>
      <c r="H168" s="3" t="s">
        <v>34</v>
      </c>
      <c r="I168" s="3" t="s">
        <v>77</v>
      </c>
      <c r="J168" s="3" t="s">
        <v>18</v>
      </c>
      <c r="K168" s="37">
        <f>(C168-VLOOKUP(H168,Riders!$A$2:$C$3501,2,FALSE))/365</f>
        <v>34.93150684931507</v>
      </c>
      <c r="L168" s="37">
        <f>(C168-VLOOKUP(I168,Riders!$A$2:$C$3501,2,FALSE))/365</f>
        <v>31.158904109589042</v>
      </c>
      <c r="M168" s="37">
        <f>(C168-VLOOKUP(J168,Riders!$A$2:$C$3501,2,FALSE))/365</f>
        <v>24.123287671232877</v>
      </c>
      <c r="N168" s="36">
        <v>2</v>
      </c>
      <c r="O168" s="3">
        <f t="shared" si="5"/>
        <v>47.390999999999998</v>
      </c>
      <c r="P168" s="3">
        <v>11.926</v>
      </c>
      <c r="Q168" s="3">
        <v>7.35</v>
      </c>
      <c r="R168" s="3">
        <v>6.8919999999999995</v>
      </c>
      <c r="S168" s="3">
        <v>6.9710000000000036</v>
      </c>
      <c r="T168" s="3">
        <v>7.0139999999999958</v>
      </c>
      <c r="U168" s="3">
        <v>7.2379999999999995</v>
      </c>
      <c r="V168" s="24">
        <f t="shared" si="6"/>
        <v>56.972842944862954</v>
      </c>
    </row>
    <row r="169" spans="1:22" x14ac:dyDescent="0.3">
      <c r="A169" s="36" t="s">
        <v>71</v>
      </c>
      <c r="B169" s="36">
        <v>2022</v>
      </c>
      <c r="C169" s="19">
        <v>44749</v>
      </c>
      <c r="D169" s="36" t="s">
        <v>72</v>
      </c>
      <c r="E169" s="36" t="s">
        <v>379</v>
      </c>
      <c r="F169" s="36" t="s">
        <v>379</v>
      </c>
      <c r="G169" s="3" t="s">
        <v>17</v>
      </c>
      <c r="H169" s="3" t="s">
        <v>16</v>
      </c>
      <c r="I169" s="3" t="s">
        <v>32</v>
      </c>
      <c r="J169" s="3" t="s">
        <v>80</v>
      </c>
      <c r="K169" s="37">
        <f>(C169-VLOOKUP(H169,Riders!$A$2:$C$3501,2,FALSE))/365</f>
        <v>23.210958904109589</v>
      </c>
      <c r="L169" s="37">
        <f>(C169-VLOOKUP(I169,Riders!$A$2:$C$3501,2,FALSE))/365</f>
        <v>19.950684931506849</v>
      </c>
      <c r="M169" s="37">
        <f>(C169-VLOOKUP(J169,Riders!$A$2:$C$3501,2,FALSE))/365</f>
        <v>20.410958904109588</v>
      </c>
      <c r="N169" s="36">
        <v>3</v>
      </c>
      <c r="O169" s="3">
        <f t="shared" si="5"/>
        <v>47.722999999999999</v>
      </c>
      <c r="P169" s="3">
        <v>11.895</v>
      </c>
      <c r="Q169" s="3">
        <v>7.4220000000000006</v>
      </c>
      <c r="R169" s="3">
        <v>7.3099999999999987</v>
      </c>
      <c r="S169" s="3">
        <v>7.1950000000000038</v>
      </c>
      <c r="T169" s="3">
        <v>6.9259999999999948</v>
      </c>
      <c r="U169" s="3">
        <v>6.9750000000000014</v>
      </c>
      <c r="V169" s="24">
        <f t="shared" si="6"/>
        <v>56.576493514657507</v>
      </c>
    </row>
    <row r="170" spans="1:22" x14ac:dyDescent="0.3">
      <c r="A170" s="36" t="s">
        <v>71</v>
      </c>
      <c r="B170" s="36">
        <v>2022</v>
      </c>
      <c r="C170" s="19">
        <v>44749</v>
      </c>
      <c r="D170" s="36" t="s">
        <v>72</v>
      </c>
      <c r="E170" s="36" t="s">
        <v>379</v>
      </c>
      <c r="F170" s="36" t="s">
        <v>379</v>
      </c>
      <c r="G170" s="3" t="s">
        <v>44</v>
      </c>
      <c r="H170" s="3" t="s">
        <v>43</v>
      </c>
      <c r="I170" s="3" t="s">
        <v>138</v>
      </c>
      <c r="J170" s="3" t="s">
        <v>54</v>
      </c>
      <c r="K170" s="37">
        <f>(C170-VLOOKUP(H170,Riders!$A$2:$C$3501,2,FALSE))/365</f>
        <v>29.632876712328766</v>
      </c>
      <c r="L170" s="37">
        <f>(C170-VLOOKUP(I170,Riders!$A$2:$C$3501,2,FALSE))/365</f>
        <v>26.81095890410959</v>
      </c>
      <c r="M170" s="37">
        <f>(C170-VLOOKUP(J170,Riders!$A$2:$C$3501,2,FALSE))/365</f>
        <v>25.038356164383561</v>
      </c>
      <c r="N170" s="36">
        <v>4</v>
      </c>
      <c r="O170" s="3">
        <f t="shared" si="5"/>
        <v>48.051000000000002</v>
      </c>
      <c r="P170" s="3">
        <v>11.888999999999999</v>
      </c>
      <c r="Q170" s="3">
        <v>7.5339999999999989</v>
      </c>
      <c r="R170" s="3">
        <v>6.9600000000000009</v>
      </c>
      <c r="S170" s="3">
        <v>7.0479999999999983</v>
      </c>
      <c r="T170" s="3">
        <v>7.1670000000000016</v>
      </c>
      <c r="U170" s="3">
        <v>7.453000000000003</v>
      </c>
      <c r="V170" s="24">
        <f t="shared" si="6"/>
        <v>56.190297808578386</v>
      </c>
    </row>
    <row r="171" spans="1:22" x14ac:dyDescent="0.3">
      <c r="A171" s="36" t="s">
        <v>71</v>
      </c>
      <c r="B171" s="36">
        <v>2022</v>
      </c>
      <c r="C171" s="19">
        <v>44749</v>
      </c>
      <c r="D171" s="36" t="s">
        <v>72</v>
      </c>
      <c r="E171" s="36" t="s">
        <v>379</v>
      </c>
      <c r="F171" s="36" t="s">
        <v>379</v>
      </c>
      <c r="G171" s="3" t="s">
        <v>21</v>
      </c>
      <c r="H171" s="3" t="s">
        <v>20</v>
      </c>
      <c r="I171" s="3" t="s">
        <v>116</v>
      </c>
      <c r="J171" s="3" t="s">
        <v>85</v>
      </c>
      <c r="K171" s="37">
        <f>(C171-VLOOKUP(H171,Riders!$A$2:$C$3501,2,FALSE))/365</f>
        <v>26.920547945205481</v>
      </c>
      <c r="L171" s="37">
        <f>(C171-VLOOKUP(I171,Riders!$A$2:$C$3501,2,FALSE))/365</f>
        <v>31.290410958904111</v>
      </c>
      <c r="M171" s="37">
        <f>(C171-VLOOKUP(J171,Riders!$A$2:$C$3501,2,FALSE))/365</f>
        <v>19.169863013698631</v>
      </c>
      <c r="N171" s="36">
        <v>5</v>
      </c>
      <c r="O171" s="3">
        <f t="shared" si="5"/>
        <v>48.487000000000002</v>
      </c>
      <c r="P171" s="3">
        <v>11.954000000000001</v>
      </c>
      <c r="Q171" s="3">
        <v>7.4759999999999991</v>
      </c>
      <c r="R171" s="3">
        <v>7.7100000000000009</v>
      </c>
      <c r="S171" s="3">
        <v>7.3190000000000026</v>
      </c>
      <c r="T171" s="3">
        <v>6.9959999999999951</v>
      </c>
      <c r="U171" s="3">
        <v>7.0320000000000036</v>
      </c>
      <c r="V171" s="24">
        <f t="shared" si="6"/>
        <v>55.685028976839149</v>
      </c>
    </row>
    <row r="172" spans="1:22" x14ac:dyDescent="0.3">
      <c r="A172" s="36" t="s">
        <v>71</v>
      </c>
      <c r="B172" s="36">
        <v>2022</v>
      </c>
      <c r="C172" s="19">
        <v>44749</v>
      </c>
      <c r="D172" s="36" t="s">
        <v>72</v>
      </c>
      <c r="E172" s="36" t="s">
        <v>379</v>
      </c>
      <c r="F172" s="36" t="s">
        <v>379</v>
      </c>
      <c r="G172" s="3" t="s">
        <v>65</v>
      </c>
      <c r="H172" s="3" t="s">
        <v>79</v>
      </c>
      <c r="I172" s="3" t="s">
        <v>387</v>
      </c>
      <c r="J172" s="3" t="s">
        <v>64</v>
      </c>
      <c r="K172" s="37">
        <f>(C172-VLOOKUP(H172,Riders!$A$2:$C$3501,2,FALSE))/365</f>
        <v>35.178082191780824</v>
      </c>
      <c r="L172" s="37">
        <f>(C172-VLOOKUP(I172,Riders!$A$2:$C$3501,2,FALSE))/365</f>
        <v>22.057534246575344</v>
      </c>
      <c r="M172" s="37">
        <f>(C172-VLOOKUP(J172,Riders!$A$2:$C$3501,2,FALSE))/365</f>
        <v>21.536986301369861</v>
      </c>
      <c r="N172" s="36">
        <v>6</v>
      </c>
      <c r="O172" s="3">
        <f t="shared" si="5"/>
        <v>51.18</v>
      </c>
      <c r="P172" s="3">
        <v>11.938000000000001</v>
      </c>
      <c r="Q172" s="3">
        <v>7.7059999999999977</v>
      </c>
      <c r="R172" s="3">
        <v>8.3310000000000031</v>
      </c>
      <c r="S172" s="3">
        <v>7.9959999999999951</v>
      </c>
      <c r="T172" s="3">
        <v>7.6010000000000062</v>
      </c>
      <c r="U172" s="3">
        <v>7.607999999999997</v>
      </c>
      <c r="V172" s="24">
        <f t="shared" si="6"/>
        <v>52.754982415005863</v>
      </c>
    </row>
    <row r="173" spans="1:22" x14ac:dyDescent="0.3">
      <c r="A173" s="36" t="s">
        <v>71</v>
      </c>
      <c r="B173" s="36">
        <v>2022</v>
      </c>
      <c r="C173" s="19">
        <v>44749</v>
      </c>
      <c r="D173" s="36" t="s">
        <v>72</v>
      </c>
      <c r="E173" s="36" t="s">
        <v>379</v>
      </c>
      <c r="F173" s="36" t="s">
        <v>379</v>
      </c>
      <c r="G173" s="3" t="s">
        <v>89</v>
      </c>
      <c r="H173" s="3" t="s">
        <v>88</v>
      </c>
      <c r="I173" s="3" t="s">
        <v>635</v>
      </c>
      <c r="J173" s="3" t="s">
        <v>92</v>
      </c>
      <c r="K173" s="37">
        <f>(C173-VLOOKUP(H173,Riders!$A$2:$C$3501,2,FALSE))/365</f>
        <v>19.443835616438356</v>
      </c>
      <c r="L173" s="37">
        <f>(C173-VLOOKUP(I173,Riders!$A$2:$C$3501,2,FALSE))/365</f>
        <v>19.942465753424656</v>
      </c>
      <c r="M173" s="37">
        <f>(C173-VLOOKUP(J173,Riders!$A$2:$C$3501,2,FALSE))/365</f>
        <v>23.084931506849315</v>
      </c>
      <c r="N173" s="36">
        <v>7</v>
      </c>
      <c r="O173" s="3">
        <f t="shared" si="5"/>
        <v>51.581000000000003</v>
      </c>
      <c r="P173" s="3">
        <v>13.141999999999999</v>
      </c>
      <c r="Q173" s="3">
        <v>8.1359999999999992</v>
      </c>
      <c r="R173" s="3">
        <v>7.5259999999999998</v>
      </c>
      <c r="S173" s="3">
        <v>7.3619999999999983</v>
      </c>
      <c r="T173" s="3">
        <v>7.5450000000000017</v>
      </c>
      <c r="U173" s="3">
        <v>7.8700000000000045</v>
      </c>
      <c r="V173" s="24">
        <f t="shared" si="6"/>
        <v>52.344855663907246</v>
      </c>
    </row>
    <row r="174" spans="1:22" x14ac:dyDescent="0.3">
      <c r="A174" s="36" t="s">
        <v>71</v>
      </c>
      <c r="B174" s="36">
        <v>2022</v>
      </c>
      <c r="C174" s="19">
        <v>44749</v>
      </c>
      <c r="D174" s="36" t="s">
        <v>72</v>
      </c>
      <c r="E174" s="36" t="s">
        <v>379</v>
      </c>
      <c r="F174" s="36" t="s">
        <v>379</v>
      </c>
      <c r="G174" s="3" t="s">
        <v>29</v>
      </c>
      <c r="H174" s="3" t="s">
        <v>28</v>
      </c>
      <c r="I174" s="3" t="s">
        <v>480</v>
      </c>
      <c r="J174" s="3" t="s">
        <v>417</v>
      </c>
      <c r="K174" s="37">
        <f>(C174-VLOOKUP(H174,Riders!$A$2:$C$3501,2,FALSE))/365</f>
        <v>22.531506849315068</v>
      </c>
      <c r="L174" s="37">
        <f>(C174-VLOOKUP(I174,Riders!$A$2:$C$3501,2,FALSE))/365</f>
        <v>19.493150684931507</v>
      </c>
      <c r="M174" s="37">
        <f>(C174-VLOOKUP(J174,Riders!$A$2:$C$3501,2,FALSE))/365</f>
        <v>23.383561643835616</v>
      </c>
      <c r="N174" s="36">
        <v>8</v>
      </c>
      <c r="O174" s="3">
        <f t="shared" si="5"/>
        <v>53.718000000000004</v>
      </c>
      <c r="P174" s="3">
        <v>13.643000000000001</v>
      </c>
      <c r="Q174" s="3">
        <v>8.0279999999999987</v>
      </c>
      <c r="R174" s="3">
        <v>8.054000000000002</v>
      </c>
      <c r="S174" s="3">
        <v>7.7669999999999959</v>
      </c>
      <c r="T174" s="3">
        <v>8.0530000000000044</v>
      </c>
      <c r="U174" s="3">
        <v>8.1730000000000018</v>
      </c>
      <c r="V174" s="24">
        <f t="shared" si="6"/>
        <v>50.262481849659331</v>
      </c>
    </row>
    <row r="175" spans="1:22" x14ac:dyDescent="0.3">
      <c r="A175" s="36" t="s">
        <v>71</v>
      </c>
      <c r="B175" s="36">
        <v>2022</v>
      </c>
      <c r="C175" s="19">
        <v>44749</v>
      </c>
      <c r="D175" s="36" t="s">
        <v>72</v>
      </c>
      <c r="E175" s="36" t="s">
        <v>454</v>
      </c>
      <c r="F175" s="36">
        <v>4</v>
      </c>
      <c r="G175" s="3" t="s">
        <v>38</v>
      </c>
      <c r="H175" s="3" t="s">
        <v>75</v>
      </c>
      <c r="I175" s="3" t="s">
        <v>37</v>
      </c>
      <c r="J175" s="3" t="s">
        <v>385</v>
      </c>
      <c r="K175" s="37">
        <f>(C175-VLOOKUP(H175,Riders!$A$2:$C$3501,2,FALSE))/365</f>
        <v>23.328767123287673</v>
      </c>
      <c r="L175" s="37">
        <f>(C175-VLOOKUP(I175,Riders!$A$2:$C$3501,2,FALSE))/365</f>
        <v>17.243835616438357</v>
      </c>
      <c r="M175" s="37">
        <f>(C175-VLOOKUP(J175,Riders!$A$2:$C$3501,2,FALSE))/365</f>
        <v>25.030136986301368</v>
      </c>
      <c r="N175" s="36">
        <v>1</v>
      </c>
      <c r="O175" s="3">
        <f t="shared" si="5"/>
        <v>46.871000000000002</v>
      </c>
      <c r="P175" s="3">
        <v>11.346</v>
      </c>
      <c r="Q175" s="3">
        <v>7.218</v>
      </c>
      <c r="R175" s="3">
        <v>7.0450000000000017</v>
      </c>
      <c r="S175" s="3">
        <v>7.0640000000000001</v>
      </c>
      <c r="T175" s="3">
        <v>7.0349999999999966</v>
      </c>
      <c r="U175" s="3">
        <v>7.1630000000000038</v>
      </c>
      <c r="V175" s="24">
        <f t="shared" si="6"/>
        <v>57.60491561946619</v>
      </c>
    </row>
    <row r="176" spans="1:22" x14ac:dyDescent="0.3">
      <c r="A176" s="36" t="s">
        <v>71</v>
      </c>
      <c r="B176" s="36">
        <v>2022</v>
      </c>
      <c r="C176" s="19">
        <v>44749</v>
      </c>
      <c r="D176" s="36" t="s">
        <v>72</v>
      </c>
      <c r="E176" s="36" t="s">
        <v>454</v>
      </c>
      <c r="F176" s="36">
        <v>3</v>
      </c>
      <c r="G176" s="3" t="s">
        <v>19</v>
      </c>
      <c r="H176" s="3" t="s">
        <v>34</v>
      </c>
      <c r="I176" s="3" t="s">
        <v>77</v>
      </c>
      <c r="J176" s="3" t="s">
        <v>18</v>
      </c>
      <c r="K176" s="37">
        <f>(C176-VLOOKUP(H176,Riders!$A$2:$C$3501,2,FALSE))/365</f>
        <v>34.93150684931507</v>
      </c>
      <c r="L176" s="37">
        <f>(C176-VLOOKUP(I176,Riders!$A$2:$C$3501,2,FALSE))/365</f>
        <v>31.158904109589042</v>
      </c>
      <c r="M176" s="37">
        <f>(C176-VLOOKUP(J176,Riders!$A$2:$C$3501,2,FALSE))/365</f>
        <v>24.123287671232877</v>
      </c>
      <c r="N176" s="36">
        <v>1</v>
      </c>
      <c r="O176" s="3">
        <f t="shared" si="5"/>
        <v>47.024999999999999</v>
      </c>
      <c r="P176" s="3">
        <v>11.894</v>
      </c>
      <c r="Q176" s="3">
        <v>7.3100000000000005</v>
      </c>
      <c r="R176" s="3">
        <v>6.8299999999999983</v>
      </c>
      <c r="S176" s="3">
        <v>6.8079999999999998</v>
      </c>
      <c r="T176" s="3">
        <v>6.972999999999999</v>
      </c>
      <c r="U176" s="3">
        <v>7.2100000000000009</v>
      </c>
      <c r="V176" s="24">
        <f t="shared" si="6"/>
        <v>57.416267942583737</v>
      </c>
    </row>
    <row r="177" spans="1:22" x14ac:dyDescent="0.3">
      <c r="A177" s="36" t="s">
        <v>71</v>
      </c>
      <c r="B177" s="36">
        <v>2022</v>
      </c>
      <c r="C177" s="19">
        <v>44749</v>
      </c>
      <c r="D177" s="36" t="s">
        <v>72</v>
      </c>
      <c r="E177" s="36" t="s">
        <v>454</v>
      </c>
      <c r="F177" s="36">
        <v>2</v>
      </c>
      <c r="G177" s="3" t="s">
        <v>17</v>
      </c>
      <c r="H177" s="3" t="s">
        <v>16</v>
      </c>
      <c r="I177" s="3" t="s">
        <v>32</v>
      </c>
      <c r="J177" s="3" t="s">
        <v>80</v>
      </c>
      <c r="K177" s="37">
        <f>(C177-VLOOKUP(H177,Riders!$A$2:$C$3501,2,FALSE))/365</f>
        <v>23.210958904109589</v>
      </c>
      <c r="L177" s="37">
        <f>(C177-VLOOKUP(I177,Riders!$A$2:$C$3501,2,FALSE))/365</f>
        <v>19.950684931506849</v>
      </c>
      <c r="M177" s="37">
        <f>(C177-VLOOKUP(J177,Riders!$A$2:$C$3501,2,FALSE))/365</f>
        <v>20.410958904109588</v>
      </c>
      <c r="N177" s="36">
        <v>1</v>
      </c>
      <c r="O177" s="3">
        <f t="shared" si="5"/>
        <v>47.414000000000001</v>
      </c>
      <c r="P177" s="3">
        <v>11.88</v>
      </c>
      <c r="Q177" s="3">
        <v>7.4169999999999998</v>
      </c>
      <c r="R177" s="3">
        <v>7.1209999999999987</v>
      </c>
      <c r="S177" s="3">
        <v>7.1120000000000019</v>
      </c>
      <c r="T177" s="3">
        <v>6.884999999999998</v>
      </c>
      <c r="U177" s="3">
        <v>6.9990000000000023</v>
      </c>
      <c r="V177" s="24">
        <f t="shared" si="6"/>
        <v>56.945206057282654</v>
      </c>
    </row>
    <row r="178" spans="1:22" x14ac:dyDescent="0.3">
      <c r="A178" s="36" t="s">
        <v>71</v>
      </c>
      <c r="B178" s="36">
        <v>2022</v>
      </c>
      <c r="C178" s="19">
        <v>44749</v>
      </c>
      <c r="D178" s="36" t="s">
        <v>72</v>
      </c>
      <c r="E178" s="36" t="s">
        <v>454</v>
      </c>
      <c r="F178" s="36">
        <v>1</v>
      </c>
      <c r="G178" s="3" t="s">
        <v>21</v>
      </c>
      <c r="H178" s="3" t="s">
        <v>20</v>
      </c>
      <c r="I178" s="3" t="s">
        <v>116</v>
      </c>
      <c r="J178" s="3" t="s">
        <v>85</v>
      </c>
      <c r="K178" s="37">
        <f>(C178-VLOOKUP(H178,Riders!$A$2:$C$3501,2,FALSE))/365</f>
        <v>26.920547945205481</v>
      </c>
      <c r="L178" s="37">
        <f>(C178-VLOOKUP(I178,Riders!$A$2:$C$3501,2,FALSE))/365</f>
        <v>31.290410958904111</v>
      </c>
      <c r="M178" s="37">
        <f>(C178-VLOOKUP(J178,Riders!$A$2:$C$3501,2,FALSE))/365</f>
        <v>19.169863013698631</v>
      </c>
      <c r="N178" s="36">
        <v>1</v>
      </c>
      <c r="O178" s="3">
        <f t="shared" si="5"/>
        <v>48.201000000000001</v>
      </c>
      <c r="P178" s="3">
        <v>11.988</v>
      </c>
      <c r="Q178" s="3">
        <v>7.5160000000000018</v>
      </c>
      <c r="R178" s="3">
        <v>7.5839999999999996</v>
      </c>
      <c r="S178" s="3">
        <v>7.2419999999999973</v>
      </c>
      <c r="T178" s="3">
        <v>6.9230000000000018</v>
      </c>
      <c r="U178" s="3">
        <v>6.9480000000000004</v>
      </c>
      <c r="V178" s="24">
        <f t="shared" si="6"/>
        <v>56.015435364411523</v>
      </c>
    </row>
    <row r="179" spans="1:22" x14ac:dyDescent="0.3">
      <c r="A179" s="36" t="s">
        <v>71</v>
      </c>
      <c r="B179" s="36">
        <v>2022</v>
      </c>
      <c r="C179" s="19">
        <v>44749</v>
      </c>
      <c r="D179" s="36" t="s">
        <v>72</v>
      </c>
      <c r="E179" s="36" t="s">
        <v>454</v>
      </c>
      <c r="F179" s="36">
        <v>1</v>
      </c>
      <c r="G179" s="3" t="s">
        <v>44</v>
      </c>
      <c r="H179" s="3" t="s">
        <v>43</v>
      </c>
      <c r="I179" s="3" t="s">
        <v>138</v>
      </c>
      <c r="J179" s="3" t="s">
        <v>54</v>
      </c>
      <c r="K179" s="37">
        <f>(C179-VLOOKUP(H179,Riders!$A$2:$C$3501,2,FALSE))/365</f>
        <v>29.632876712328766</v>
      </c>
      <c r="L179" s="37">
        <f>(C179-VLOOKUP(I179,Riders!$A$2:$C$3501,2,FALSE))/365</f>
        <v>26.81095890410959</v>
      </c>
      <c r="M179" s="37">
        <f>(C179-VLOOKUP(J179,Riders!$A$2:$C$3501,2,FALSE))/365</f>
        <v>25.038356164383561</v>
      </c>
      <c r="N179" s="36">
        <v>2</v>
      </c>
      <c r="O179" s="3">
        <f t="shared" si="5"/>
        <v>48.639000000000003</v>
      </c>
      <c r="P179" s="3">
        <v>11.917999999999999</v>
      </c>
      <c r="Q179" s="3">
        <v>7.4890000000000008</v>
      </c>
      <c r="R179" s="3">
        <v>6.9200000000000017</v>
      </c>
      <c r="S179" s="3">
        <v>6.995000000000001</v>
      </c>
      <c r="T179" s="3">
        <v>7.6980000000000004</v>
      </c>
      <c r="U179" s="3">
        <v>7.6189999999999998</v>
      </c>
      <c r="V179" s="24">
        <f t="shared" si="6"/>
        <v>55.51100968358724</v>
      </c>
    </row>
    <row r="180" spans="1:22" x14ac:dyDescent="0.3">
      <c r="A180" s="36" t="s">
        <v>71</v>
      </c>
      <c r="B180" s="36">
        <v>2022</v>
      </c>
      <c r="C180" s="19">
        <v>44749</v>
      </c>
      <c r="D180" s="36" t="s">
        <v>72</v>
      </c>
      <c r="E180" s="36" t="s">
        <v>454</v>
      </c>
      <c r="F180" s="36">
        <v>2</v>
      </c>
      <c r="G180" s="3" t="s">
        <v>65</v>
      </c>
      <c r="H180" s="3" t="s">
        <v>79</v>
      </c>
      <c r="I180" s="3" t="s">
        <v>387</v>
      </c>
      <c r="J180" s="3" t="s">
        <v>64</v>
      </c>
      <c r="K180" s="37">
        <f>(C180-VLOOKUP(H180,Riders!$A$2:$C$3501,2,FALSE))/365</f>
        <v>35.178082191780824</v>
      </c>
      <c r="L180" s="37">
        <f>(C180-VLOOKUP(I180,Riders!$A$2:$C$3501,2,FALSE))/365</f>
        <v>22.057534246575344</v>
      </c>
      <c r="M180" s="37">
        <f>(C180-VLOOKUP(J180,Riders!$A$2:$C$3501,2,FALSE))/365</f>
        <v>21.536986301369861</v>
      </c>
      <c r="N180" s="36">
        <v>2</v>
      </c>
      <c r="O180" s="3">
        <f t="shared" si="5"/>
        <v>51.164000000000001</v>
      </c>
      <c r="P180" s="3">
        <v>11.93</v>
      </c>
      <c r="Q180" s="3">
        <v>7.6589999999999989</v>
      </c>
      <c r="R180" s="3">
        <v>8.5950000000000024</v>
      </c>
      <c r="S180" s="3">
        <v>8.0070000000000014</v>
      </c>
      <c r="T180" s="3">
        <v>7.472999999999999</v>
      </c>
      <c r="U180" s="3">
        <v>7.5</v>
      </c>
      <c r="V180" s="24">
        <f t="shared" si="6"/>
        <v>52.771479946837616</v>
      </c>
    </row>
    <row r="181" spans="1:22" x14ac:dyDescent="0.3">
      <c r="A181" s="36" t="s">
        <v>71</v>
      </c>
      <c r="B181" s="36">
        <v>2022</v>
      </c>
      <c r="C181" s="19">
        <v>44749</v>
      </c>
      <c r="D181" s="36" t="s">
        <v>72</v>
      </c>
      <c r="E181" s="36" t="s">
        <v>454</v>
      </c>
      <c r="F181" s="36">
        <v>3</v>
      </c>
      <c r="G181" s="3" t="s">
        <v>89</v>
      </c>
      <c r="H181" s="3" t="s">
        <v>88</v>
      </c>
      <c r="I181" s="3" t="s">
        <v>635</v>
      </c>
      <c r="J181" s="3" t="s">
        <v>92</v>
      </c>
      <c r="K181" s="37">
        <f>(C181-VLOOKUP(H181,Riders!$A$2:$C$3501,2,FALSE))/365</f>
        <v>19.443835616438356</v>
      </c>
      <c r="L181" s="37">
        <f>(C181-VLOOKUP(I181,Riders!$A$2:$C$3501,2,FALSE))/365</f>
        <v>19.942465753424656</v>
      </c>
      <c r="M181" s="37">
        <f>(C181-VLOOKUP(J181,Riders!$A$2:$C$3501,2,FALSE))/365</f>
        <v>23.084931506849315</v>
      </c>
      <c r="N181" s="36">
        <v>2</v>
      </c>
      <c r="O181" s="3">
        <f t="shared" si="5"/>
        <v>51.399000000000001</v>
      </c>
      <c r="P181" s="3">
        <v>13.015000000000001</v>
      </c>
      <c r="Q181" s="3">
        <v>8.1660000000000004</v>
      </c>
      <c r="R181" s="3">
        <v>7.4589999999999996</v>
      </c>
      <c r="S181" s="3">
        <v>7.3470000000000013</v>
      </c>
      <c r="T181" s="3">
        <v>7.5659999999999954</v>
      </c>
      <c r="U181" s="3">
        <v>7.8460000000000036</v>
      </c>
      <c r="V181" s="24">
        <f t="shared" si="6"/>
        <v>52.530204867798986</v>
      </c>
    </row>
    <row r="182" spans="1:22" x14ac:dyDescent="0.3">
      <c r="A182" s="36" t="s">
        <v>71</v>
      </c>
      <c r="B182" s="36">
        <v>2022</v>
      </c>
      <c r="C182" s="19">
        <v>44749</v>
      </c>
      <c r="D182" s="36" t="s">
        <v>72</v>
      </c>
      <c r="E182" s="36" t="s">
        <v>454</v>
      </c>
      <c r="F182" s="36">
        <v>4</v>
      </c>
      <c r="G182" s="3" t="s">
        <v>29</v>
      </c>
      <c r="H182" s="3" t="s">
        <v>28</v>
      </c>
      <c r="I182" s="3" t="s">
        <v>480</v>
      </c>
      <c r="J182" s="3" t="s">
        <v>417</v>
      </c>
      <c r="K182" s="37">
        <f>(C182-VLOOKUP(H182,Riders!$A$2:$C$3501,2,FALSE))/365</f>
        <v>22.531506849315068</v>
      </c>
      <c r="L182" s="37">
        <f>(C182-VLOOKUP(I182,Riders!$A$2:$C$3501,2,FALSE))/365</f>
        <v>19.493150684931507</v>
      </c>
      <c r="M182" s="37">
        <f>(C182-VLOOKUP(J182,Riders!$A$2:$C$3501,2,FALSE))/365</f>
        <v>23.383561643835616</v>
      </c>
      <c r="N182" s="36">
        <v>2</v>
      </c>
      <c r="O182" s="3">
        <f t="shared" si="5"/>
        <v>51.948999999999998</v>
      </c>
      <c r="P182" s="3">
        <v>14.077</v>
      </c>
      <c r="Q182" s="3">
        <v>8.3650000000000002</v>
      </c>
      <c r="R182" s="3">
        <v>7.82</v>
      </c>
      <c r="S182" s="3">
        <v>7.5609999999999999</v>
      </c>
      <c r="T182" s="3">
        <v>7.0219999999999985</v>
      </c>
      <c r="U182" s="3">
        <v>7.1039999999999992</v>
      </c>
      <c r="V182" s="24">
        <f t="shared" si="6"/>
        <v>51.974051473560607</v>
      </c>
    </row>
    <row r="183" spans="1:22" x14ac:dyDescent="0.3">
      <c r="A183" s="36" t="s">
        <v>71</v>
      </c>
      <c r="B183" s="36">
        <v>2022</v>
      </c>
      <c r="C183" s="19">
        <v>44749</v>
      </c>
      <c r="D183" s="36" t="s">
        <v>72</v>
      </c>
      <c r="E183" s="36" t="s">
        <v>204</v>
      </c>
      <c r="F183" s="36" t="s">
        <v>205</v>
      </c>
      <c r="G183" s="3" t="s">
        <v>38</v>
      </c>
      <c r="H183" s="3" t="s">
        <v>75</v>
      </c>
      <c r="I183" s="3" t="s">
        <v>37</v>
      </c>
      <c r="J183" s="3" t="s">
        <v>385</v>
      </c>
      <c r="K183" s="37">
        <f>(C183-VLOOKUP(H183,Riders!$A$2:$C$3501,2,FALSE))/365</f>
        <v>23.328767123287673</v>
      </c>
      <c r="L183" s="37">
        <f>(C183-VLOOKUP(I183,Riders!$A$2:$C$3501,2,FALSE))/365</f>
        <v>17.243835616438357</v>
      </c>
      <c r="M183" s="37">
        <f>(C183-VLOOKUP(J183,Riders!$A$2:$C$3501,2,FALSE))/365</f>
        <v>25.030136986301368</v>
      </c>
      <c r="N183" s="36">
        <v>1</v>
      </c>
      <c r="O183" s="3">
        <f t="shared" si="5"/>
        <v>47.143999999999998</v>
      </c>
      <c r="P183" s="3">
        <v>11.317</v>
      </c>
      <c r="Q183" s="3">
        <v>7.2910000000000004</v>
      </c>
      <c r="R183" s="3">
        <v>7.07</v>
      </c>
      <c r="S183" s="3">
        <v>7.1609999999999978</v>
      </c>
      <c r="T183" s="3">
        <v>7.036999999999999</v>
      </c>
      <c r="U183" s="3">
        <v>7.2680000000000007</v>
      </c>
      <c r="V183" s="24">
        <f t="shared" si="6"/>
        <v>57.271338876633294</v>
      </c>
    </row>
    <row r="184" spans="1:22" x14ac:dyDescent="0.3">
      <c r="A184" s="36" t="s">
        <v>71</v>
      </c>
      <c r="B184" s="36">
        <v>2022</v>
      </c>
      <c r="C184" s="19">
        <v>44749</v>
      </c>
      <c r="D184" s="36" t="s">
        <v>72</v>
      </c>
      <c r="E184" s="36" t="s">
        <v>204</v>
      </c>
      <c r="F184" s="36" t="s">
        <v>205</v>
      </c>
      <c r="G184" s="3" t="s">
        <v>19</v>
      </c>
      <c r="H184" s="3" t="s">
        <v>34</v>
      </c>
      <c r="I184" s="3" t="s">
        <v>77</v>
      </c>
      <c r="J184" s="3" t="s">
        <v>18</v>
      </c>
      <c r="K184" s="37">
        <f>(C184-VLOOKUP(H184,Riders!$A$2:$C$3501,2,FALSE))/365</f>
        <v>34.93150684931507</v>
      </c>
      <c r="L184" s="37">
        <f>(C184-VLOOKUP(I184,Riders!$A$2:$C$3501,2,FALSE))/365</f>
        <v>31.158904109589042</v>
      </c>
      <c r="M184" s="37">
        <f>(C184-VLOOKUP(J184,Riders!$A$2:$C$3501,2,FALSE))/365</f>
        <v>24.123287671232877</v>
      </c>
      <c r="N184" s="36">
        <v>2</v>
      </c>
      <c r="O184" s="3">
        <f t="shared" si="5"/>
        <v>47.265000000000001</v>
      </c>
      <c r="P184" s="3">
        <v>12.048</v>
      </c>
      <c r="Q184" s="3">
        <v>7.3110000000000017</v>
      </c>
      <c r="R184" s="3">
        <v>6.8979999999999997</v>
      </c>
      <c r="S184" s="3">
        <v>6.8940000000000019</v>
      </c>
      <c r="T184" s="3">
        <v>6.9579999999999984</v>
      </c>
      <c r="U184" s="3">
        <v>7.1559999999999988</v>
      </c>
      <c r="V184" s="24">
        <f t="shared" si="6"/>
        <v>57.124722310377656</v>
      </c>
    </row>
    <row r="185" spans="1:22" x14ac:dyDescent="0.3">
      <c r="A185" s="36" t="s">
        <v>71</v>
      </c>
      <c r="B185" s="36">
        <v>2022</v>
      </c>
      <c r="C185" s="19">
        <v>44749</v>
      </c>
      <c r="D185" s="36" t="s">
        <v>72</v>
      </c>
      <c r="E185" s="36" t="s">
        <v>204</v>
      </c>
      <c r="F185" s="36" t="s">
        <v>206</v>
      </c>
      <c r="G185" s="3" t="s">
        <v>17</v>
      </c>
      <c r="H185" s="3" t="s">
        <v>16</v>
      </c>
      <c r="I185" s="3" t="s">
        <v>32</v>
      </c>
      <c r="J185" s="3" t="s">
        <v>80</v>
      </c>
      <c r="K185" s="37">
        <f>(C185-VLOOKUP(H185,Riders!$A$2:$C$3501,2,FALSE))/365</f>
        <v>23.210958904109589</v>
      </c>
      <c r="L185" s="37">
        <f>(C185-VLOOKUP(I185,Riders!$A$2:$C$3501,2,FALSE))/365</f>
        <v>19.950684931506849</v>
      </c>
      <c r="M185" s="37">
        <f>(C185-VLOOKUP(J185,Riders!$A$2:$C$3501,2,FALSE))/365</f>
        <v>20.410958904109588</v>
      </c>
      <c r="N185" s="36">
        <v>1</v>
      </c>
      <c r="O185" s="3">
        <f t="shared" si="5"/>
        <v>47.593000000000004</v>
      </c>
      <c r="P185" s="3">
        <v>12.054</v>
      </c>
      <c r="Q185" s="3">
        <v>7.4979999999999993</v>
      </c>
      <c r="R185" s="3">
        <v>7.1159999999999997</v>
      </c>
      <c r="S185" s="3">
        <v>7.1069999999999993</v>
      </c>
      <c r="T185" s="3">
        <v>6.8620000000000019</v>
      </c>
      <c r="U185" s="3">
        <v>6.9560000000000031</v>
      </c>
      <c r="V185" s="24">
        <f t="shared" si="6"/>
        <v>56.73103187443531</v>
      </c>
    </row>
    <row r="186" spans="1:22" x14ac:dyDescent="0.3">
      <c r="A186" s="36" t="s">
        <v>71</v>
      </c>
      <c r="B186" s="36">
        <v>2022</v>
      </c>
      <c r="C186" s="19">
        <v>44749</v>
      </c>
      <c r="D186" s="36" t="s">
        <v>72</v>
      </c>
      <c r="E186" s="36" t="s">
        <v>204</v>
      </c>
      <c r="F186" s="36" t="s">
        <v>206</v>
      </c>
      <c r="G186" s="3" t="s">
        <v>21</v>
      </c>
      <c r="H186" s="3" t="s">
        <v>20</v>
      </c>
      <c r="I186" s="3" t="s">
        <v>116</v>
      </c>
      <c r="J186" s="3" t="s">
        <v>85</v>
      </c>
      <c r="K186" s="37">
        <f>(C186-VLOOKUP(H186,Riders!$A$2:$C$3501,2,FALSE))/365</f>
        <v>26.920547945205481</v>
      </c>
      <c r="L186" s="37">
        <f>(C186-VLOOKUP(I186,Riders!$A$2:$C$3501,2,FALSE))/365</f>
        <v>31.290410958904111</v>
      </c>
      <c r="M186" s="37">
        <f>(C186-VLOOKUP(J186,Riders!$A$2:$C$3501,2,FALSE))/365</f>
        <v>19.169863013698631</v>
      </c>
      <c r="N186" s="36">
        <v>2</v>
      </c>
      <c r="O186" s="3">
        <f t="shared" si="5"/>
        <v>48.3</v>
      </c>
      <c r="P186" s="3">
        <v>12.05</v>
      </c>
      <c r="Q186" s="3">
        <v>7.5599999999999987</v>
      </c>
      <c r="R186" s="3">
        <v>7.4640000000000022</v>
      </c>
      <c r="S186" s="3">
        <v>7.2630000000000017</v>
      </c>
      <c r="T186" s="3">
        <v>6.9189999999999969</v>
      </c>
      <c r="U186" s="3">
        <v>7.0439999999999969</v>
      </c>
      <c r="V186" s="24">
        <f t="shared" si="6"/>
        <v>55.900621118012424</v>
      </c>
    </row>
    <row r="187" spans="1:22" x14ac:dyDescent="0.3">
      <c r="A187" s="36" t="s">
        <v>93</v>
      </c>
      <c r="B187" s="36">
        <v>2022</v>
      </c>
      <c r="C187" s="19">
        <v>44693</v>
      </c>
      <c r="D187" s="36" t="s">
        <v>72</v>
      </c>
      <c r="E187" s="36" t="s">
        <v>379</v>
      </c>
      <c r="F187" s="36" t="s">
        <v>379</v>
      </c>
      <c r="G187" s="3" t="s">
        <v>15</v>
      </c>
      <c r="H187" s="3" t="s">
        <v>14</v>
      </c>
      <c r="I187" s="3" t="s">
        <v>22</v>
      </c>
      <c r="J187" s="3" t="s">
        <v>23</v>
      </c>
      <c r="K187" s="37">
        <f>(C187-VLOOKUP(H187,Riders!$A$2:$C$3501,2,FALSE))/365</f>
        <v>22.358904109589041</v>
      </c>
      <c r="L187" s="37">
        <f>(C187-VLOOKUP(I187,Riders!$A$2:$C$3501,2,FALSE))/365</f>
        <v>24.339726027397262</v>
      </c>
      <c r="M187" s="37">
        <f>(C187-VLOOKUP(J187,Riders!$A$2:$C$3501,2,FALSE))/365</f>
        <v>24.665753424657535</v>
      </c>
      <c r="N187" s="36">
        <v>8</v>
      </c>
      <c r="O187" s="3">
        <f t="shared" si="5"/>
        <v>47.103000000000002</v>
      </c>
      <c r="P187" s="3">
        <v>11.669</v>
      </c>
      <c r="Q187" s="3">
        <v>7.4980000000000011</v>
      </c>
      <c r="R187" s="3">
        <v>6.8649999999999984</v>
      </c>
      <c r="S187" s="3">
        <v>6.791999999999998</v>
      </c>
      <c r="T187" s="3">
        <v>7.0150000000000006</v>
      </c>
      <c r="U187" s="3">
        <v>7.2640000000000029</v>
      </c>
      <c r="V187" s="24">
        <f t="shared" si="6"/>
        <v>57.321189733138013</v>
      </c>
    </row>
    <row r="188" spans="1:22" x14ac:dyDescent="0.3">
      <c r="A188" s="36" t="s">
        <v>93</v>
      </c>
      <c r="B188" s="36">
        <v>2022</v>
      </c>
      <c r="C188" s="19">
        <v>44693</v>
      </c>
      <c r="D188" s="36" t="s">
        <v>72</v>
      </c>
      <c r="E188" s="36" t="s">
        <v>379</v>
      </c>
      <c r="F188" s="36" t="s">
        <v>379</v>
      </c>
      <c r="G188" s="3" t="s">
        <v>19</v>
      </c>
      <c r="H188" s="3" t="s">
        <v>34</v>
      </c>
      <c r="I188" s="3" t="s">
        <v>380</v>
      </c>
      <c r="J188" s="3" t="s">
        <v>384</v>
      </c>
      <c r="K188" s="37">
        <f>(C188-VLOOKUP(H188,Riders!$A$2:$C$3501,2,FALSE))/365</f>
        <v>34.778082191780825</v>
      </c>
      <c r="L188" s="37">
        <f>(C188-VLOOKUP(I188,Riders!$A$2:$C$3501,2,FALSE))/365</f>
        <v>26.090410958904108</v>
      </c>
      <c r="M188" s="37">
        <f>(C188-VLOOKUP(J188,Riders!$A$2:$C$3501,2,FALSE))/365</f>
        <v>22.684931506849313</v>
      </c>
      <c r="N188" s="36">
        <v>6</v>
      </c>
      <c r="O188" s="3">
        <f t="shared" si="5"/>
        <v>47.731000000000002</v>
      </c>
      <c r="P188" s="3">
        <v>11.58</v>
      </c>
      <c r="Q188" s="3">
        <v>7.4069999999999983</v>
      </c>
      <c r="R188" s="3">
        <v>7.1690000000000005</v>
      </c>
      <c r="S188" s="3">
        <v>7.0910000000000011</v>
      </c>
      <c r="T188" s="3">
        <v>7.1599999999999966</v>
      </c>
      <c r="U188" s="3">
        <v>7.3240000000000052</v>
      </c>
      <c r="V188" s="24">
        <f t="shared" si="6"/>
        <v>56.567010957239525</v>
      </c>
    </row>
    <row r="189" spans="1:22" x14ac:dyDescent="0.3">
      <c r="A189" s="36" t="s">
        <v>93</v>
      </c>
      <c r="B189" s="36">
        <v>2022</v>
      </c>
      <c r="C189" s="19">
        <v>44693</v>
      </c>
      <c r="D189" s="36" t="s">
        <v>72</v>
      </c>
      <c r="E189" s="36" t="s">
        <v>379</v>
      </c>
      <c r="F189" s="36" t="s">
        <v>379</v>
      </c>
      <c r="G189" s="3" t="s">
        <v>27</v>
      </c>
      <c r="H189" s="3" t="s">
        <v>26</v>
      </c>
      <c r="I189" s="3" t="s">
        <v>33</v>
      </c>
      <c r="J189" s="3" t="s">
        <v>41</v>
      </c>
      <c r="K189" s="37">
        <f>(C189-VLOOKUP(H189,Riders!$A$2:$C$3501,2,FALSE))/365</f>
        <v>23.972602739726028</v>
      </c>
      <c r="L189" s="37">
        <f>(C189-VLOOKUP(I189,Riders!$A$2:$C$3501,2,FALSE))/365</f>
        <v>28.476712328767125</v>
      </c>
      <c r="M189" s="37">
        <f>(C189-VLOOKUP(J189,Riders!$A$2:$C$3501,2,FALSE))/365</f>
        <v>26.572602739726026</v>
      </c>
      <c r="N189" s="36">
        <v>5</v>
      </c>
      <c r="O189" s="3">
        <f t="shared" si="5"/>
        <v>47.906999999999996</v>
      </c>
      <c r="P189" s="3">
        <v>12.154999999999999</v>
      </c>
      <c r="Q189" s="3">
        <v>7.6</v>
      </c>
      <c r="R189" s="3">
        <v>6.8820000000000014</v>
      </c>
      <c r="S189" s="3">
        <v>6.8560000000000016</v>
      </c>
      <c r="T189" s="3">
        <v>7.0730000000000004</v>
      </c>
      <c r="U189" s="3">
        <v>7.340999999999994</v>
      </c>
      <c r="V189" s="24">
        <f t="shared" si="6"/>
        <v>56.359195942137895</v>
      </c>
    </row>
    <row r="190" spans="1:22" x14ac:dyDescent="0.3">
      <c r="A190" s="36" t="s">
        <v>93</v>
      </c>
      <c r="B190" s="36">
        <v>2022</v>
      </c>
      <c r="C190" s="19">
        <v>44693</v>
      </c>
      <c r="D190" s="36" t="s">
        <v>72</v>
      </c>
      <c r="E190" s="36" t="s">
        <v>379</v>
      </c>
      <c r="F190" s="36" t="s">
        <v>379</v>
      </c>
      <c r="G190" s="3" t="s">
        <v>25</v>
      </c>
      <c r="H190" s="3" t="s">
        <v>101</v>
      </c>
      <c r="I190" s="3" t="s">
        <v>381</v>
      </c>
      <c r="J190" s="3" t="s">
        <v>182</v>
      </c>
      <c r="K190" s="37">
        <f>(C190-VLOOKUP(H190,Riders!$A$2:$C$3501,2,FALSE))/365</f>
        <v>22.613698630136987</v>
      </c>
      <c r="L190" s="37">
        <f>(C190-VLOOKUP(I190,Riders!$A$2:$C$3501,2,FALSE))/365</f>
        <v>19.399999999999999</v>
      </c>
      <c r="M190" s="37">
        <f>(C190-VLOOKUP(J190,Riders!$A$2:$C$3501,2,FALSE))/365</f>
        <v>22.564383561643837</v>
      </c>
      <c r="N190" s="36">
        <v>7</v>
      </c>
      <c r="O190" s="3">
        <f t="shared" si="5"/>
        <v>48.249000000000002</v>
      </c>
      <c r="P190" s="3">
        <v>11.715999999999999</v>
      </c>
      <c r="Q190" s="3">
        <v>7.5039999999999996</v>
      </c>
      <c r="R190" s="3">
        <v>7.0600000000000023</v>
      </c>
      <c r="S190" s="3">
        <v>7.2379999999999995</v>
      </c>
      <c r="T190" s="3">
        <v>7.2560000000000002</v>
      </c>
      <c r="U190" s="3">
        <v>7.4750000000000014</v>
      </c>
      <c r="V190" s="24">
        <f t="shared" si="6"/>
        <v>55.959709009513148</v>
      </c>
    </row>
    <row r="191" spans="1:22" x14ac:dyDescent="0.3">
      <c r="A191" s="36" t="s">
        <v>93</v>
      </c>
      <c r="B191" s="36">
        <v>2022</v>
      </c>
      <c r="C191" s="19">
        <v>44693</v>
      </c>
      <c r="D191" s="36" t="s">
        <v>72</v>
      </c>
      <c r="E191" s="36" t="s">
        <v>379</v>
      </c>
      <c r="F191" s="36" t="s">
        <v>379</v>
      </c>
      <c r="G191" s="3" t="s">
        <v>44</v>
      </c>
      <c r="H191" s="3" t="s">
        <v>43</v>
      </c>
      <c r="I191" s="3" t="s">
        <v>138</v>
      </c>
      <c r="J191" s="3" t="s">
        <v>54</v>
      </c>
      <c r="K191" s="37">
        <f>(C191-VLOOKUP(H191,Riders!$A$2:$C$3501,2,FALSE))/365</f>
        <v>29.479452054794521</v>
      </c>
      <c r="L191" s="37">
        <f>(C191-VLOOKUP(I191,Riders!$A$2:$C$3501,2,FALSE))/365</f>
        <v>26.657534246575342</v>
      </c>
      <c r="M191" s="37">
        <f>(C191-VLOOKUP(J191,Riders!$A$2:$C$3501,2,FALSE))/365</f>
        <v>24.884931506849316</v>
      </c>
      <c r="N191" s="36">
        <v>3</v>
      </c>
      <c r="O191" s="3">
        <f t="shared" si="5"/>
        <v>48.575000000000003</v>
      </c>
      <c r="P191" s="3">
        <v>11.864000000000001</v>
      </c>
      <c r="Q191" s="3">
        <v>7.6419999999999995</v>
      </c>
      <c r="R191" s="3">
        <v>7.0960000000000001</v>
      </c>
      <c r="S191" s="3">
        <v>7.1789999999999985</v>
      </c>
      <c r="T191" s="3">
        <v>7.2740000000000009</v>
      </c>
      <c r="U191" s="3">
        <v>7.5200000000000031</v>
      </c>
      <c r="V191" s="24">
        <f t="shared" si="6"/>
        <v>55.584148224395264</v>
      </c>
    </row>
    <row r="192" spans="1:22" x14ac:dyDescent="0.3">
      <c r="A192" s="36" t="s">
        <v>93</v>
      </c>
      <c r="B192" s="36">
        <v>2022</v>
      </c>
      <c r="C192" s="19">
        <v>44693</v>
      </c>
      <c r="D192" s="36" t="s">
        <v>72</v>
      </c>
      <c r="E192" s="36" t="s">
        <v>379</v>
      </c>
      <c r="F192" s="36" t="s">
        <v>379</v>
      </c>
      <c r="G192" s="3" t="s">
        <v>47</v>
      </c>
      <c r="H192" s="3" t="s">
        <v>99</v>
      </c>
      <c r="I192" s="3" t="s">
        <v>100</v>
      </c>
      <c r="J192" s="3" t="s">
        <v>57</v>
      </c>
      <c r="K192" s="37">
        <f>(C192-VLOOKUP(H192,Riders!$A$2:$C$3501,2,FALSE))/365</f>
        <v>25.238356164383561</v>
      </c>
      <c r="L192" s="37">
        <f>(C192-VLOOKUP(I192,Riders!$A$2:$C$3501,2,FALSE))/365</f>
        <v>28.246575342465754</v>
      </c>
      <c r="M192" s="37">
        <f>(C192-VLOOKUP(J192,Riders!$A$2:$C$3501,2,FALSE))/365</f>
        <v>22.284931506849315</v>
      </c>
      <c r="N192" s="36">
        <v>4</v>
      </c>
      <c r="O192" s="3">
        <f t="shared" si="5"/>
        <v>48.747999999999998</v>
      </c>
      <c r="P192" s="3">
        <v>11.798</v>
      </c>
      <c r="Q192" s="3">
        <v>7.5729999999999986</v>
      </c>
      <c r="R192" s="3">
        <v>7.0450000000000017</v>
      </c>
      <c r="S192" s="3">
        <v>7.1410000000000018</v>
      </c>
      <c r="T192" s="3">
        <v>7.4699999999999989</v>
      </c>
      <c r="U192" s="3">
        <v>7.7209999999999965</v>
      </c>
      <c r="V192" s="24">
        <f t="shared" si="6"/>
        <v>55.38688766718635</v>
      </c>
    </row>
    <row r="193" spans="1:22" x14ac:dyDescent="0.3">
      <c r="A193" s="36" t="s">
        <v>93</v>
      </c>
      <c r="B193" s="36">
        <v>2022</v>
      </c>
      <c r="C193" s="19">
        <v>44693</v>
      </c>
      <c r="D193" s="36" t="s">
        <v>72</v>
      </c>
      <c r="E193" s="36" t="s">
        <v>379</v>
      </c>
      <c r="F193" s="36" t="s">
        <v>379</v>
      </c>
      <c r="G193" s="3" t="s">
        <v>40</v>
      </c>
      <c r="H193" s="3" t="s">
        <v>39</v>
      </c>
      <c r="I193" s="3" t="s">
        <v>42</v>
      </c>
      <c r="J193" s="3" t="s">
        <v>45</v>
      </c>
      <c r="K193" s="37">
        <f>(C193-VLOOKUP(H193,Riders!$A$2:$C$3501,2,FALSE))/365</f>
        <v>27.753424657534246</v>
      </c>
      <c r="L193" s="37">
        <f>(C193-VLOOKUP(I193,Riders!$A$2:$C$3501,2,FALSE))/365</f>
        <v>23.443835616438356</v>
      </c>
      <c r="M193" s="37">
        <f>(C193-VLOOKUP(J193,Riders!$A$2:$C$3501,2,FALSE))/365</f>
        <v>31.219178082191782</v>
      </c>
      <c r="N193" s="36">
        <v>2</v>
      </c>
      <c r="O193" s="3">
        <f t="shared" si="5"/>
        <v>49.51</v>
      </c>
      <c r="P193" s="3">
        <v>12.503</v>
      </c>
      <c r="Q193" s="3">
        <v>7.8069999999999986</v>
      </c>
      <c r="R193" s="3">
        <v>7.1660000000000004</v>
      </c>
      <c r="S193" s="3">
        <v>7.2019999999999982</v>
      </c>
      <c r="T193" s="3">
        <v>7.2850000000000037</v>
      </c>
      <c r="U193" s="3">
        <v>7.546999999999997</v>
      </c>
      <c r="V193" s="24">
        <f t="shared" si="6"/>
        <v>54.534437487376287</v>
      </c>
    </row>
    <row r="194" spans="1:22" x14ac:dyDescent="0.3">
      <c r="A194" s="36" t="s">
        <v>93</v>
      </c>
      <c r="B194" s="36">
        <v>2022</v>
      </c>
      <c r="C194" s="19">
        <v>44693</v>
      </c>
      <c r="D194" s="36" t="s">
        <v>72</v>
      </c>
      <c r="E194" s="36" t="s">
        <v>379</v>
      </c>
      <c r="F194" s="36" t="s">
        <v>379</v>
      </c>
      <c r="G194" s="3" t="s">
        <v>67</v>
      </c>
      <c r="H194" s="3" t="s">
        <v>66</v>
      </c>
      <c r="I194" s="3" t="s">
        <v>388</v>
      </c>
      <c r="J194" s="3" t="s">
        <v>98</v>
      </c>
      <c r="K194" s="37">
        <f>(C194-VLOOKUP(H194,Riders!$A$2:$C$3501,2,FALSE))/365</f>
        <v>19.534246575342465</v>
      </c>
      <c r="L194" s="37" t="e">
        <f>(C194-VLOOKUP(I194,Riders!$A$2:$C$3501,2,FALSE))/365</f>
        <v>#N/A</v>
      </c>
      <c r="M194" s="37">
        <f>(C194-VLOOKUP(J194,Riders!$A$2:$C$3501,2,FALSE))/365</f>
        <v>30.783561643835615</v>
      </c>
      <c r="N194" s="36">
        <v>1</v>
      </c>
      <c r="O194" s="3">
        <f t="shared" si="5"/>
        <v>50.034999999999997</v>
      </c>
      <c r="P194" s="3">
        <v>12.148</v>
      </c>
      <c r="Q194" s="3">
        <v>7.8060000000000009</v>
      </c>
      <c r="R194" s="3">
        <v>7.1499999999999986</v>
      </c>
      <c r="S194" s="3">
        <v>7.1490000000000009</v>
      </c>
      <c r="T194" s="3">
        <v>7.6640000000000015</v>
      </c>
      <c r="U194" s="3">
        <v>8.117999999999995</v>
      </c>
      <c r="V194" s="24">
        <f t="shared" si="6"/>
        <v>53.962226441490962</v>
      </c>
    </row>
    <row r="195" spans="1:22" x14ac:dyDescent="0.3">
      <c r="A195" s="36" t="s">
        <v>93</v>
      </c>
      <c r="B195" s="36">
        <v>2022</v>
      </c>
      <c r="C195" s="19">
        <v>44693</v>
      </c>
      <c r="D195" s="36" t="s">
        <v>72</v>
      </c>
      <c r="E195" s="36" t="s">
        <v>454</v>
      </c>
      <c r="F195" s="36">
        <v>1</v>
      </c>
      <c r="G195" s="3" t="s">
        <v>25</v>
      </c>
      <c r="H195" s="3" t="s">
        <v>101</v>
      </c>
      <c r="I195" s="3" t="s">
        <v>381</v>
      </c>
      <c r="J195" s="3" t="s">
        <v>182</v>
      </c>
      <c r="K195" s="37">
        <f>(C195-VLOOKUP(H195,Riders!$A$2:$C$3501,2,FALSE))/365</f>
        <v>22.613698630136987</v>
      </c>
      <c r="L195" s="37">
        <f>(C195-VLOOKUP(I195,Riders!$A$2:$C$3501,2,FALSE))/365</f>
        <v>19.399999999999999</v>
      </c>
      <c r="M195" s="37">
        <f>(C195-VLOOKUP(J195,Riders!$A$2:$C$3501,2,FALSE))/365</f>
        <v>22.564383561643837</v>
      </c>
      <c r="N195" s="36">
        <v>1</v>
      </c>
      <c r="O195" s="3">
        <f t="shared" ref="O195:O258" si="7">IF(COUNT(P195:U195)=6,SUM(P195:U195),"")</f>
        <v>48.006</v>
      </c>
      <c r="P195" s="3">
        <v>11.62</v>
      </c>
      <c r="Q195" s="3">
        <v>7.4710000000000019</v>
      </c>
      <c r="R195" s="3">
        <v>7.032</v>
      </c>
      <c r="S195" s="3">
        <v>7.2059999999999995</v>
      </c>
      <c r="T195" s="3">
        <v>7.2389999999999972</v>
      </c>
      <c r="U195" s="3">
        <v>7.4380000000000024</v>
      </c>
      <c r="V195" s="24">
        <f t="shared" si="6"/>
        <v>56.242969628796402</v>
      </c>
    </row>
    <row r="196" spans="1:22" x14ac:dyDescent="0.3">
      <c r="A196" s="36" t="s">
        <v>93</v>
      </c>
      <c r="B196" s="36">
        <v>2022</v>
      </c>
      <c r="C196" s="19">
        <v>44693</v>
      </c>
      <c r="D196" s="36" t="s">
        <v>72</v>
      </c>
      <c r="E196" s="36" t="s">
        <v>454</v>
      </c>
      <c r="F196" s="36">
        <v>1</v>
      </c>
      <c r="G196" s="3" t="s">
        <v>44</v>
      </c>
      <c r="H196" s="3" t="s">
        <v>43</v>
      </c>
      <c r="I196" s="3" t="s">
        <v>138</v>
      </c>
      <c r="J196" s="3" t="s">
        <v>54</v>
      </c>
      <c r="K196" s="37">
        <f>(C196-VLOOKUP(H196,Riders!$A$2:$C$3501,2,FALSE))/365</f>
        <v>29.479452054794521</v>
      </c>
      <c r="L196" s="37">
        <f>(C196-VLOOKUP(I196,Riders!$A$2:$C$3501,2,FALSE))/365</f>
        <v>26.657534246575342</v>
      </c>
      <c r="M196" s="37">
        <f>(C196-VLOOKUP(J196,Riders!$A$2:$C$3501,2,FALSE))/365</f>
        <v>24.884931506849316</v>
      </c>
      <c r="N196" s="36">
        <v>2</v>
      </c>
      <c r="O196" s="3">
        <f t="shared" si="7"/>
        <v>48.052999999999997</v>
      </c>
      <c r="P196" s="3">
        <v>11.927</v>
      </c>
      <c r="Q196" s="3">
        <v>7.554000000000002</v>
      </c>
      <c r="R196" s="3">
        <v>7.0009999999999977</v>
      </c>
      <c r="S196" s="3">
        <v>7.0949999999999989</v>
      </c>
      <c r="T196" s="3">
        <v>7.1090000000000018</v>
      </c>
      <c r="U196" s="3">
        <v>7.3669999999999973</v>
      </c>
      <c r="V196" s="24">
        <f t="shared" si="6"/>
        <v>56.187959128462325</v>
      </c>
    </row>
    <row r="197" spans="1:22" x14ac:dyDescent="0.3">
      <c r="A197" s="36" t="s">
        <v>93</v>
      </c>
      <c r="B197" s="36">
        <v>2022</v>
      </c>
      <c r="C197" s="19">
        <v>44693</v>
      </c>
      <c r="D197" s="36" t="s">
        <v>72</v>
      </c>
      <c r="E197" s="36" t="s">
        <v>454</v>
      </c>
      <c r="F197" s="36">
        <v>2</v>
      </c>
      <c r="G197" s="3" t="s">
        <v>27</v>
      </c>
      <c r="H197" s="3" t="s">
        <v>115</v>
      </c>
      <c r="I197" s="3" t="s">
        <v>26</v>
      </c>
      <c r="J197" s="3" t="s">
        <v>33</v>
      </c>
      <c r="K197" s="37">
        <f>(C197-VLOOKUP(H197,Riders!$A$2:$C$3501,2,FALSE))/365</f>
        <v>24.778082191780822</v>
      </c>
      <c r="L197" s="37">
        <f>(C197-VLOOKUP(I197,Riders!$A$2:$C$3501,2,FALSE))/365</f>
        <v>23.972602739726028</v>
      </c>
      <c r="M197" s="37">
        <f>(C197-VLOOKUP(J197,Riders!$A$2:$C$3501,2,FALSE))/365</f>
        <v>28.476712328767125</v>
      </c>
      <c r="N197" s="36">
        <v>1</v>
      </c>
      <c r="O197" s="3">
        <f t="shared" si="7"/>
        <v>47.847999999999999</v>
      </c>
      <c r="P197" s="3">
        <v>12.148</v>
      </c>
      <c r="Q197" s="3">
        <v>7.5710000000000015</v>
      </c>
      <c r="R197" s="3">
        <v>6.9740000000000002</v>
      </c>
      <c r="S197" s="3">
        <v>6.8249999999999993</v>
      </c>
      <c r="T197" s="3">
        <v>7.0129999999999981</v>
      </c>
      <c r="U197" s="3">
        <v>7.3170000000000002</v>
      </c>
      <c r="V197" s="24">
        <f t="shared" si="6"/>
        <v>56.428690854372178</v>
      </c>
    </row>
    <row r="198" spans="1:22" x14ac:dyDescent="0.3">
      <c r="A198" s="36" t="s">
        <v>93</v>
      </c>
      <c r="B198" s="36">
        <v>2022</v>
      </c>
      <c r="C198" s="19">
        <v>44693</v>
      </c>
      <c r="D198" s="36" t="s">
        <v>72</v>
      </c>
      <c r="E198" s="36" t="s">
        <v>454</v>
      </c>
      <c r="F198" s="36">
        <v>2</v>
      </c>
      <c r="G198" s="3" t="s">
        <v>47</v>
      </c>
      <c r="H198" s="3" t="s">
        <v>99</v>
      </c>
      <c r="I198" s="3" t="s">
        <v>100</v>
      </c>
      <c r="J198" s="3" t="s">
        <v>46</v>
      </c>
      <c r="K198" s="37">
        <f>(C198-VLOOKUP(H198,Riders!$A$2:$C$3501,2,FALSE))/365</f>
        <v>25.238356164383561</v>
      </c>
      <c r="L198" s="37">
        <f>(C198-VLOOKUP(I198,Riders!$A$2:$C$3501,2,FALSE))/365</f>
        <v>28.246575342465754</v>
      </c>
      <c r="M198" s="37">
        <f>(C198-VLOOKUP(J198,Riders!$A$2:$C$3501,2,FALSE))/365</f>
        <v>21.904109589041095</v>
      </c>
      <c r="N198" s="36">
        <v>2</v>
      </c>
      <c r="O198" s="3">
        <f t="shared" si="7"/>
        <v>49.811</v>
      </c>
      <c r="P198" s="3">
        <v>11.647</v>
      </c>
      <c r="Q198" s="3">
        <v>7.479000000000001</v>
      </c>
      <c r="R198" s="3">
        <v>6.9259999999999984</v>
      </c>
      <c r="S198" s="3">
        <v>7.0760000000000005</v>
      </c>
      <c r="T198" s="3">
        <v>8.4810000000000016</v>
      </c>
      <c r="U198" s="3">
        <v>8.2019999999999982</v>
      </c>
      <c r="V198" s="24">
        <f t="shared" si="6"/>
        <v>54.204894501214589</v>
      </c>
    </row>
    <row r="199" spans="1:22" x14ac:dyDescent="0.3">
      <c r="A199" s="36" t="s">
        <v>93</v>
      </c>
      <c r="B199" s="36">
        <v>2022</v>
      </c>
      <c r="C199" s="19">
        <v>44693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380</v>
      </c>
      <c r="I199" s="3" t="s">
        <v>384</v>
      </c>
      <c r="J199" s="3" t="s">
        <v>18</v>
      </c>
      <c r="K199" s="37">
        <f>(C199-VLOOKUP(H199,Riders!$A$2:$C$3501,2,FALSE))/365</f>
        <v>26.090410958904108</v>
      </c>
      <c r="L199" s="37">
        <f>(C199-VLOOKUP(I199,Riders!$A$2:$C$3501,2,FALSE))/365</f>
        <v>22.684931506849313</v>
      </c>
      <c r="M199" s="37">
        <f>(C199-VLOOKUP(J199,Riders!$A$2:$C$3501,2,FALSE))/365</f>
        <v>23.969863013698632</v>
      </c>
      <c r="N199" s="36">
        <v>1</v>
      </c>
      <c r="O199" s="3">
        <f t="shared" si="7"/>
        <v>47.228999999999999</v>
      </c>
      <c r="P199" s="3">
        <v>11.647</v>
      </c>
      <c r="Q199" s="3">
        <v>7.3420000000000005</v>
      </c>
      <c r="R199" s="3">
        <v>6.9079999999999977</v>
      </c>
      <c r="S199" s="3">
        <v>7.0640000000000001</v>
      </c>
      <c r="T199" s="3">
        <v>7.0450000000000017</v>
      </c>
      <c r="U199" s="3">
        <v>7.222999999999999</v>
      </c>
      <c r="V199" s="24">
        <f t="shared" si="6"/>
        <v>57.168265260750807</v>
      </c>
    </row>
    <row r="200" spans="1:22" x14ac:dyDescent="0.3">
      <c r="A200" s="36" t="s">
        <v>93</v>
      </c>
      <c r="B200" s="36">
        <v>2022</v>
      </c>
      <c r="C200" s="19">
        <v>44693</v>
      </c>
      <c r="D200" s="36" t="s">
        <v>72</v>
      </c>
      <c r="E200" s="36" t="s">
        <v>454</v>
      </c>
      <c r="F200" s="36">
        <v>3</v>
      </c>
      <c r="G200" s="3" t="s">
        <v>40</v>
      </c>
      <c r="H200" s="3" t="s">
        <v>39</v>
      </c>
      <c r="I200" s="3" t="s">
        <v>42</v>
      </c>
      <c r="J200" s="3" t="s">
        <v>45</v>
      </c>
      <c r="K200" s="37">
        <f>(C200-VLOOKUP(H200,Riders!$A$2:$C$3501,2,FALSE))/365</f>
        <v>27.753424657534246</v>
      </c>
      <c r="L200" s="37">
        <f>(C200-VLOOKUP(I200,Riders!$A$2:$C$3501,2,FALSE))/365</f>
        <v>23.443835616438356</v>
      </c>
      <c r="M200" s="37">
        <f>(C200-VLOOKUP(J200,Riders!$A$2:$C$3501,2,FALSE))/365</f>
        <v>31.219178082191782</v>
      </c>
      <c r="N200" s="36">
        <v>2</v>
      </c>
      <c r="O200" s="3">
        <f t="shared" si="7"/>
        <v>48.985999999999997</v>
      </c>
      <c r="P200" s="3">
        <v>12.395</v>
      </c>
      <c r="Q200" s="3">
        <v>7.772000000000002</v>
      </c>
      <c r="R200" s="3">
        <v>7.1169999999999973</v>
      </c>
      <c r="S200" s="3">
        <v>7.0850000000000009</v>
      </c>
      <c r="T200" s="3">
        <v>7.1940000000000026</v>
      </c>
      <c r="U200" s="3">
        <v>7.4229999999999947</v>
      </c>
      <c r="V200" s="24">
        <f t="shared" si="6"/>
        <v>55.117788755971098</v>
      </c>
    </row>
    <row r="201" spans="1:22" x14ac:dyDescent="0.3">
      <c r="A201" s="36" t="s">
        <v>93</v>
      </c>
      <c r="B201" s="36">
        <v>2022</v>
      </c>
      <c r="C201" s="19">
        <v>44693</v>
      </c>
      <c r="D201" s="36" t="s">
        <v>72</v>
      </c>
      <c r="E201" s="36" t="s">
        <v>454</v>
      </c>
      <c r="F201" s="36">
        <v>4</v>
      </c>
      <c r="G201" s="3" t="s">
        <v>15</v>
      </c>
      <c r="H201" s="3" t="s">
        <v>14</v>
      </c>
      <c r="I201" s="3" t="s">
        <v>22</v>
      </c>
      <c r="J201" s="3" t="s">
        <v>23</v>
      </c>
      <c r="K201" s="37">
        <f>(C201-VLOOKUP(H201,Riders!$A$2:$C$3501,2,FALSE))/365</f>
        <v>22.358904109589041</v>
      </c>
      <c r="L201" s="37">
        <f>(C201-VLOOKUP(I201,Riders!$A$2:$C$3501,2,FALSE))/365</f>
        <v>24.339726027397262</v>
      </c>
      <c r="M201" s="37">
        <f>(C201-VLOOKUP(J201,Riders!$A$2:$C$3501,2,FALSE))/365</f>
        <v>24.665753424657535</v>
      </c>
      <c r="N201" s="36">
        <v>1</v>
      </c>
      <c r="O201" s="3">
        <f t="shared" si="7"/>
        <v>46.834000000000003</v>
      </c>
      <c r="P201" s="3">
        <v>11.733000000000001</v>
      </c>
      <c r="Q201" s="3">
        <v>7.4220000000000006</v>
      </c>
      <c r="R201" s="3">
        <v>6.820999999999998</v>
      </c>
      <c r="S201" s="3">
        <v>6.7310000000000016</v>
      </c>
      <c r="T201" s="3">
        <v>6.9529999999999959</v>
      </c>
      <c r="U201" s="3">
        <v>7.1740000000000066</v>
      </c>
      <c r="V201" s="24">
        <f t="shared" si="6"/>
        <v>57.650424904983552</v>
      </c>
    </row>
    <row r="202" spans="1:22" x14ac:dyDescent="0.3">
      <c r="A202" s="36" t="s">
        <v>93</v>
      </c>
      <c r="B202" s="36">
        <v>2022</v>
      </c>
      <c r="C202" s="19">
        <v>44693</v>
      </c>
      <c r="D202" s="36" t="s">
        <v>72</v>
      </c>
      <c r="E202" s="36" t="s">
        <v>454</v>
      </c>
      <c r="F202" s="36">
        <v>4</v>
      </c>
      <c r="G202" s="3" t="s">
        <v>67</v>
      </c>
      <c r="H202" s="3" t="s">
        <v>66</v>
      </c>
      <c r="I202" s="3" t="s">
        <v>388</v>
      </c>
      <c r="J202" s="3" t="s">
        <v>98</v>
      </c>
      <c r="K202" s="37">
        <f>(C202-VLOOKUP(H202,Riders!$A$2:$C$3501,2,FALSE))/365</f>
        <v>19.534246575342465</v>
      </c>
      <c r="L202" s="37" t="e">
        <f>(C202-VLOOKUP(I202,Riders!$A$2:$C$3501,2,FALSE))/365</f>
        <v>#N/A</v>
      </c>
      <c r="M202" s="37">
        <f>(C202-VLOOKUP(J202,Riders!$A$2:$C$3501,2,FALSE))/365</f>
        <v>30.783561643835615</v>
      </c>
      <c r="N202" s="36">
        <v>2</v>
      </c>
      <c r="O202" s="3">
        <f t="shared" si="7"/>
        <v>49.988999999999997</v>
      </c>
      <c r="P202" s="3">
        <v>12.157999999999999</v>
      </c>
      <c r="Q202" s="3">
        <v>7.7919999999999998</v>
      </c>
      <c r="R202" s="3">
        <v>7.1720000000000006</v>
      </c>
      <c r="S202" s="3">
        <v>7.0760000000000005</v>
      </c>
      <c r="T202" s="3">
        <v>7.722999999999999</v>
      </c>
      <c r="U202" s="3">
        <v>8.0679999999999978</v>
      </c>
      <c r="V202" s="24">
        <f t="shared" si="6"/>
        <v>54.011882614175121</v>
      </c>
    </row>
    <row r="203" spans="1:22" x14ac:dyDescent="0.3">
      <c r="A203" s="36" t="s">
        <v>93</v>
      </c>
      <c r="B203" s="36">
        <v>2022</v>
      </c>
      <c r="C203" s="19">
        <v>44693</v>
      </c>
      <c r="D203" s="36" t="s">
        <v>72</v>
      </c>
      <c r="E203" s="36" t="s">
        <v>204</v>
      </c>
      <c r="F203" s="36" t="s">
        <v>205</v>
      </c>
      <c r="G203" s="3" t="s">
        <v>15</v>
      </c>
      <c r="H203" s="3" t="s">
        <v>14</v>
      </c>
      <c r="I203" s="3" t="s">
        <v>22</v>
      </c>
      <c r="J203" s="3" t="s">
        <v>23</v>
      </c>
      <c r="K203" s="37">
        <f>(C203-VLOOKUP(H203,Riders!$A$2:$C$3501,2,FALSE))/365</f>
        <v>22.358904109589041</v>
      </c>
      <c r="L203" s="37">
        <f>(C203-VLOOKUP(I203,Riders!$A$2:$C$3501,2,FALSE))/365</f>
        <v>24.339726027397262</v>
      </c>
      <c r="M203" s="37">
        <f>(C203-VLOOKUP(J203,Riders!$A$2:$C$3501,2,FALSE))/365</f>
        <v>24.665753424657535</v>
      </c>
      <c r="N203" s="36">
        <v>1</v>
      </c>
      <c r="O203" s="3">
        <f t="shared" si="7"/>
        <v>46.807000000000002</v>
      </c>
      <c r="P203" s="3">
        <v>11.68</v>
      </c>
      <c r="Q203" s="3">
        <v>7.4280000000000008</v>
      </c>
      <c r="R203" s="3">
        <v>6.7719999999999985</v>
      </c>
      <c r="S203" s="3">
        <v>6.7309999999999981</v>
      </c>
      <c r="T203" s="3">
        <v>6.9730000000000061</v>
      </c>
      <c r="U203" s="3">
        <v>7.222999999999999</v>
      </c>
      <c r="V203" s="24">
        <f t="shared" si="6"/>
        <v>57.683679791484174</v>
      </c>
    </row>
    <row r="204" spans="1:22" x14ac:dyDescent="0.3">
      <c r="A204" s="36" t="s">
        <v>93</v>
      </c>
      <c r="B204" s="36">
        <v>2022</v>
      </c>
      <c r="C204" s="19">
        <v>44693</v>
      </c>
      <c r="D204" s="36" t="s">
        <v>72</v>
      </c>
      <c r="E204" s="36" t="s">
        <v>204</v>
      </c>
      <c r="F204" s="36" t="s">
        <v>205</v>
      </c>
      <c r="G204" s="3" t="s">
        <v>19</v>
      </c>
      <c r="H204" s="3" t="s">
        <v>34</v>
      </c>
      <c r="I204" s="3" t="s">
        <v>380</v>
      </c>
      <c r="J204" s="3" t="s">
        <v>18</v>
      </c>
      <c r="K204" s="37">
        <f>(C204-VLOOKUP(H204,Riders!$A$2:$C$3501,2,FALSE))/365</f>
        <v>34.778082191780825</v>
      </c>
      <c r="L204" s="37">
        <f>(C204-VLOOKUP(I204,Riders!$A$2:$C$3501,2,FALSE))/365</f>
        <v>26.090410958904108</v>
      </c>
      <c r="M204" s="37">
        <f>(C204-VLOOKUP(J204,Riders!$A$2:$C$3501,2,FALSE))/365</f>
        <v>23.969863013698632</v>
      </c>
      <c r="N204" s="36">
        <v>2</v>
      </c>
      <c r="O204" s="3">
        <f t="shared" si="7"/>
        <v>47.420999999999999</v>
      </c>
      <c r="P204" s="3">
        <v>11.571</v>
      </c>
      <c r="Q204" s="3">
        <v>7.3450000000000006</v>
      </c>
      <c r="R204" s="3">
        <v>6.9329999999999998</v>
      </c>
      <c r="S204" s="3">
        <v>7.0770000000000017</v>
      </c>
      <c r="T204" s="3">
        <v>7.1340000000000003</v>
      </c>
      <c r="U204" s="3">
        <v>7.3609999999999971</v>
      </c>
      <c r="V204" s="24">
        <f t="shared" si="6"/>
        <v>56.93680015183147</v>
      </c>
    </row>
    <row r="205" spans="1:22" x14ac:dyDescent="0.3">
      <c r="A205" s="36" t="s">
        <v>93</v>
      </c>
      <c r="B205" s="36">
        <v>2022</v>
      </c>
      <c r="C205" s="19">
        <v>44693</v>
      </c>
      <c r="D205" s="36" t="s">
        <v>72</v>
      </c>
      <c r="E205" s="36" t="s">
        <v>204</v>
      </c>
      <c r="F205" s="36" t="s">
        <v>206</v>
      </c>
      <c r="G205" s="3" t="s">
        <v>27</v>
      </c>
      <c r="H205" s="3" t="s">
        <v>26</v>
      </c>
      <c r="I205" s="3" t="s">
        <v>33</v>
      </c>
      <c r="J205" s="3" t="s">
        <v>41</v>
      </c>
      <c r="K205" s="37">
        <f>(C205-VLOOKUP(H205,Riders!$A$2:$C$3501,2,FALSE))/365</f>
        <v>23.972602739726028</v>
      </c>
      <c r="L205" s="37">
        <f>(C205-VLOOKUP(I205,Riders!$A$2:$C$3501,2,FALSE))/365</f>
        <v>28.476712328767125</v>
      </c>
      <c r="M205" s="37">
        <f>(C205-VLOOKUP(J205,Riders!$A$2:$C$3501,2,FALSE))/365</f>
        <v>26.572602739726026</v>
      </c>
      <c r="N205" s="36">
        <v>1</v>
      </c>
      <c r="O205" s="3">
        <f t="shared" si="7"/>
        <v>47.817</v>
      </c>
      <c r="P205" s="3">
        <v>12.186999999999999</v>
      </c>
      <c r="Q205" s="3">
        <v>7.5849999999999991</v>
      </c>
      <c r="R205" s="3">
        <v>6.9670000000000023</v>
      </c>
      <c r="S205" s="3">
        <v>6.91</v>
      </c>
      <c r="T205" s="3">
        <v>6.9780000000000015</v>
      </c>
      <c r="U205" s="3">
        <v>7.1899999999999977</v>
      </c>
      <c r="V205" s="24">
        <f t="shared" si="6"/>
        <v>56.465273856578207</v>
      </c>
    </row>
    <row r="206" spans="1:22" x14ac:dyDescent="0.3">
      <c r="A206" s="36" t="s">
        <v>93</v>
      </c>
      <c r="B206" s="36">
        <v>2022</v>
      </c>
      <c r="C206" s="19">
        <v>44693</v>
      </c>
      <c r="D206" s="36" t="s">
        <v>72</v>
      </c>
      <c r="E206" s="36" t="s">
        <v>204</v>
      </c>
      <c r="F206" s="36" t="s">
        <v>206</v>
      </c>
      <c r="G206" s="3" t="s">
        <v>25</v>
      </c>
      <c r="H206" s="3" t="s">
        <v>101</v>
      </c>
      <c r="I206" s="3" t="s">
        <v>381</v>
      </c>
      <c r="J206" s="3" t="s">
        <v>182</v>
      </c>
      <c r="K206" s="37">
        <f>(C206-VLOOKUP(H206,Riders!$A$2:$C$3501,2,FALSE))/365</f>
        <v>22.613698630136987</v>
      </c>
      <c r="L206" s="37">
        <f>(C206-VLOOKUP(I206,Riders!$A$2:$C$3501,2,FALSE))/365</f>
        <v>19.399999999999999</v>
      </c>
      <c r="M206" s="37">
        <f>(C206-VLOOKUP(J206,Riders!$A$2:$C$3501,2,FALSE))/365</f>
        <v>22.564383561643837</v>
      </c>
      <c r="N206" s="36">
        <v>2</v>
      </c>
      <c r="O206" s="3">
        <f t="shared" si="7"/>
        <v>48.387</v>
      </c>
      <c r="P206" s="3">
        <v>11.771000000000001</v>
      </c>
      <c r="Q206" s="3">
        <v>7.5350000000000001</v>
      </c>
      <c r="R206" s="3">
        <v>7.1469999999999985</v>
      </c>
      <c r="S206" s="3">
        <v>7.2859999999999978</v>
      </c>
      <c r="T206" s="3">
        <v>7.230000000000004</v>
      </c>
      <c r="U206" s="3">
        <v>7.4179999999999993</v>
      </c>
      <c r="V206" s="24">
        <f t="shared" ref="V206:V241" si="8">3.6*750/O206</f>
        <v>55.800111600223197</v>
      </c>
    </row>
    <row r="207" spans="1:22" x14ac:dyDescent="0.3">
      <c r="A207" s="36" t="s">
        <v>102</v>
      </c>
      <c r="B207" s="36">
        <v>2022</v>
      </c>
      <c r="C207" s="19">
        <v>44672</v>
      </c>
      <c r="D207" s="36" t="s">
        <v>72</v>
      </c>
      <c r="E207" s="36" t="s">
        <v>379</v>
      </c>
      <c r="F207" s="36" t="s">
        <v>379</v>
      </c>
      <c r="G207" s="3" t="s">
        <v>27</v>
      </c>
      <c r="H207" s="3" t="s">
        <v>26</v>
      </c>
      <c r="I207" s="3" t="s">
        <v>33</v>
      </c>
      <c r="J207" s="3" t="s">
        <v>41</v>
      </c>
      <c r="K207" s="37">
        <f>(C207-VLOOKUP(H207,Riders!$A$2:$C$3501,2,FALSE))/365</f>
        <v>23.915068493150685</v>
      </c>
      <c r="L207" s="37">
        <f>(C207-VLOOKUP(I207,Riders!$A$2:$C$3501,2,FALSE))/365</f>
        <v>28.419178082191781</v>
      </c>
      <c r="M207" s="37">
        <f>(C207-VLOOKUP(J207,Riders!$A$2:$C$3501,2,FALSE))/365</f>
        <v>26.515068493150686</v>
      </c>
      <c r="N207" s="36">
        <v>1</v>
      </c>
      <c r="O207" s="3">
        <f t="shared" si="7"/>
        <v>47.713999999999999</v>
      </c>
      <c r="P207" s="3">
        <v>12.052</v>
      </c>
      <c r="Q207" s="3">
        <v>7.6080000000000005</v>
      </c>
      <c r="R207" s="3">
        <v>6.9570000000000007</v>
      </c>
      <c r="S207" s="3">
        <v>6.8610000000000007</v>
      </c>
      <c r="T207" s="3">
        <v>7.0259999999999962</v>
      </c>
      <c r="U207" s="3">
        <v>7.2100000000000009</v>
      </c>
      <c r="V207" s="24">
        <f t="shared" si="8"/>
        <v>56.587165192605944</v>
      </c>
    </row>
    <row r="208" spans="1:22" x14ac:dyDescent="0.3">
      <c r="A208" s="36" t="s">
        <v>102</v>
      </c>
      <c r="B208" s="36">
        <v>2022</v>
      </c>
      <c r="C208" s="19">
        <v>44672</v>
      </c>
      <c r="D208" s="36" t="s">
        <v>72</v>
      </c>
      <c r="E208" s="36" t="s">
        <v>379</v>
      </c>
      <c r="F208" s="36" t="s">
        <v>379</v>
      </c>
      <c r="G208" s="3" t="s">
        <v>19</v>
      </c>
      <c r="H208" s="3" t="s">
        <v>34</v>
      </c>
      <c r="I208" s="3" t="s">
        <v>380</v>
      </c>
      <c r="J208" s="3" t="s">
        <v>18</v>
      </c>
      <c r="K208" s="37">
        <f>(C208-VLOOKUP(H208,Riders!$A$2:$C$3501,2,FALSE))/365</f>
        <v>34.720547945205482</v>
      </c>
      <c r="L208" s="37">
        <f>(C208-VLOOKUP(I208,Riders!$A$2:$C$3501,2,FALSE))/365</f>
        <v>26.032876712328768</v>
      </c>
      <c r="M208" s="37">
        <f>(C208-VLOOKUP(J208,Riders!$A$2:$C$3501,2,FALSE))/365</f>
        <v>23.912328767123288</v>
      </c>
      <c r="N208" s="36">
        <v>2</v>
      </c>
      <c r="O208" s="3">
        <f t="shared" si="7"/>
        <v>47.847000000000001</v>
      </c>
      <c r="P208" s="3">
        <v>11.677</v>
      </c>
      <c r="Q208" s="3">
        <v>7.407</v>
      </c>
      <c r="R208" s="3">
        <v>7.0010000000000012</v>
      </c>
      <c r="S208" s="3">
        <v>7.2179999999999964</v>
      </c>
      <c r="T208" s="3">
        <v>7.1829999999999998</v>
      </c>
      <c r="U208" s="3">
        <v>7.3610000000000042</v>
      </c>
      <c r="V208" s="24">
        <f t="shared" si="8"/>
        <v>56.429870211298514</v>
      </c>
    </row>
    <row r="209" spans="1:22" x14ac:dyDescent="0.3">
      <c r="A209" s="36" t="s">
        <v>102</v>
      </c>
      <c r="B209" s="36">
        <v>2022</v>
      </c>
      <c r="C209" s="19">
        <v>44672</v>
      </c>
      <c r="D209" s="36" t="s">
        <v>72</v>
      </c>
      <c r="E209" s="36" t="s">
        <v>379</v>
      </c>
      <c r="F209" s="36" t="s">
        <v>379</v>
      </c>
      <c r="G209" s="3" t="s">
        <v>105</v>
      </c>
      <c r="H209" s="3" t="s">
        <v>104</v>
      </c>
      <c r="I209" s="3" t="s">
        <v>381</v>
      </c>
      <c r="J209" s="3" t="s">
        <v>391</v>
      </c>
      <c r="K209" s="37">
        <f>(C209-VLOOKUP(H209,Riders!$A$2:$C$3501,2,FALSE))/365</f>
        <v>19.06027397260274</v>
      </c>
      <c r="L209" s="37">
        <f>(C209-VLOOKUP(I209,Riders!$A$2:$C$3501,2,FALSE))/365</f>
        <v>19.342465753424658</v>
      </c>
      <c r="M209" s="37">
        <f>(C209-VLOOKUP(J209,Riders!$A$2:$C$3501,2,FALSE))/365</f>
        <v>23.150684931506849</v>
      </c>
      <c r="N209" s="36">
        <v>3</v>
      </c>
      <c r="O209" s="3">
        <f t="shared" si="7"/>
        <v>48.042000000000002</v>
      </c>
      <c r="P209" s="3">
        <v>11.894</v>
      </c>
      <c r="Q209" s="3">
        <v>7.5179999999999989</v>
      </c>
      <c r="R209" s="3">
        <v>7.0720000000000027</v>
      </c>
      <c r="S209" s="3">
        <v>7.1430000000000007</v>
      </c>
      <c r="T209" s="3">
        <v>7.1099999999999994</v>
      </c>
      <c r="U209" s="3">
        <v>7.3049999999999997</v>
      </c>
      <c r="V209" s="24">
        <f t="shared" si="8"/>
        <v>56.200824278756087</v>
      </c>
    </row>
    <row r="210" spans="1:22" x14ac:dyDescent="0.3">
      <c r="A210" s="36" t="s">
        <v>102</v>
      </c>
      <c r="B210" s="36">
        <v>2022</v>
      </c>
      <c r="C210" s="19">
        <v>44672</v>
      </c>
      <c r="D210" s="36" t="s">
        <v>72</v>
      </c>
      <c r="E210" s="36" t="s">
        <v>379</v>
      </c>
      <c r="F210" s="36" t="s">
        <v>379</v>
      </c>
      <c r="G210" s="3" t="s">
        <v>25</v>
      </c>
      <c r="H210" s="3" t="s">
        <v>24</v>
      </c>
      <c r="I210" s="3" t="s">
        <v>112</v>
      </c>
      <c r="J210" s="3" t="s">
        <v>392</v>
      </c>
      <c r="K210" s="37">
        <f>(C210-VLOOKUP(H210,Riders!$A$2:$C$3501,2,FALSE))/365</f>
        <v>23.643835616438356</v>
      </c>
      <c r="L210" s="37">
        <f>(C210-VLOOKUP(I210,Riders!$A$2:$C$3501,2,FALSE))/365</f>
        <v>22.972602739726028</v>
      </c>
      <c r="M210" s="37">
        <f>(C210-VLOOKUP(J210,Riders!$A$2:$C$3501,2,FALSE))/365</f>
        <v>23.293150684931508</v>
      </c>
      <c r="N210" s="36">
        <v>4</v>
      </c>
      <c r="O210" s="3">
        <f t="shared" si="7"/>
        <v>48.356999999999999</v>
      </c>
      <c r="P210" s="3">
        <v>11.619</v>
      </c>
      <c r="Q210" s="3">
        <v>7.4959999999999987</v>
      </c>
      <c r="R210" s="3">
        <v>7.0020000000000024</v>
      </c>
      <c r="S210" s="3">
        <v>7.157</v>
      </c>
      <c r="T210" s="3">
        <v>7.3889999999999958</v>
      </c>
      <c r="U210" s="3">
        <v>7.6940000000000026</v>
      </c>
      <c r="V210" s="24">
        <f t="shared" si="8"/>
        <v>55.83472920156337</v>
      </c>
    </row>
    <row r="211" spans="1:22" x14ac:dyDescent="0.3">
      <c r="A211" s="36" t="s">
        <v>102</v>
      </c>
      <c r="B211" s="36">
        <v>2022</v>
      </c>
      <c r="C211" s="19">
        <v>44672</v>
      </c>
      <c r="D211" s="36" t="s">
        <v>72</v>
      </c>
      <c r="E211" s="36" t="s">
        <v>379</v>
      </c>
      <c r="F211" s="36" t="s">
        <v>379</v>
      </c>
      <c r="G211" s="3" t="s">
        <v>36</v>
      </c>
      <c r="H211" s="3" t="s">
        <v>35</v>
      </c>
      <c r="I211" s="3" t="s">
        <v>103</v>
      </c>
      <c r="J211" s="3" t="s">
        <v>390</v>
      </c>
      <c r="K211" s="37">
        <f>(C211-VLOOKUP(H211,Riders!$A$2:$C$3501,2,FALSE))/365</f>
        <v>24.038356164383561</v>
      </c>
      <c r="L211" s="37">
        <f>(C211-VLOOKUP(I211,Riders!$A$2:$C$3501,2,FALSE))/365</f>
        <v>39.221917808219175</v>
      </c>
      <c r="M211" s="37">
        <f>(C211-VLOOKUP(J211,Riders!$A$2:$C$3501,2,FALSE))/365</f>
        <v>19.005479452054793</v>
      </c>
      <c r="N211" s="36">
        <v>5</v>
      </c>
      <c r="O211" s="3">
        <f t="shared" si="7"/>
        <v>48.493000000000002</v>
      </c>
      <c r="P211" s="3">
        <v>12.135</v>
      </c>
      <c r="Q211" s="3">
        <v>7.5499999999999989</v>
      </c>
      <c r="R211" s="3">
        <v>6.963000000000001</v>
      </c>
      <c r="S211" s="3">
        <v>6.9869999999999983</v>
      </c>
      <c r="T211" s="3">
        <v>7.2929999999999993</v>
      </c>
      <c r="U211" s="3">
        <v>7.5650000000000048</v>
      </c>
      <c r="V211" s="24">
        <f t="shared" si="8"/>
        <v>55.678139112861651</v>
      </c>
    </row>
    <row r="212" spans="1:22" x14ac:dyDescent="0.3">
      <c r="A212" s="36" t="s">
        <v>102</v>
      </c>
      <c r="B212" s="36">
        <v>2022</v>
      </c>
      <c r="C212" s="19">
        <v>44672</v>
      </c>
      <c r="D212" s="36" t="s">
        <v>72</v>
      </c>
      <c r="E212" s="36" t="s">
        <v>379</v>
      </c>
      <c r="F212" s="36" t="s">
        <v>379</v>
      </c>
      <c r="G212" s="3" t="s">
        <v>25</v>
      </c>
      <c r="H212" s="3" t="s">
        <v>101</v>
      </c>
      <c r="I212" s="3" t="s">
        <v>636</v>
      </c>
      <c r="J212" s="3" t="s">
        <v>637</v>
      </c>
      <c r="K212" s="37">
        <f>(C212-VLOOKUP(H212,Riders!$A$2:$C$3501,2,FALSE))/365</f>
        <v>22.556164383561644</v>
      </c>
      <c r="L212" s="37">
        <f>(C212-VLOOKUP(I212,Riders!$A$2:$C$3501,2,FALSE))/365</f>
        <v>18.556164383561644</v>
      </c>
      <c r="M212" s="37">
        <f>(C212-VLOOKUP(J212,Riders!$A$2:$C$3501,2,FALSE))/365</f>
        <v>21.846575342465755</v>
      </c>
      <c r="N212" s="36">
        <v>6</v>
      </c>
      <c r="O212" s="3">
        <f t="shared" si="7"/>
        <v>48.593000000000004</v>
      </c>
      <c r="P212" s="3">
        <v>11.659000000000001</v>
      </c>
      <c r="Q212" s="3">
        <v>7.4410000000000007</v>
      </c>
      <c r="R212" s="3">
        <v>7.3709999999999987</v>
      </c>
      <c r="S212" s="3">
        <v>7.3720000000000034</v>
      </c>
      <c r="T212" s="3">
        <v>7.2749999999999986</v>
      </c>
      <c r="U212" s="3">
        <v>7.4750000000000014</v>
      </c>
      <c r="V212" s="24">
        <f t="shared" si="8"/>
        <v>55.563558537237867</v>
      </c>
    </row>
    <row r="213" spans="1:22" x14ac:dyDescent="0.3">
      <c r="A213" s="36" t="s">
        <v>102</v>
      </c>
      <c r="B213" s="36">
        <v>2022</v>
      </c>
      <c r="C213" s="19">
        <v>44672</v>
      </c>
      <c r="D213" s="36" t="s">
        <v>72</v>
      </c>
      <c r="E213" s="36" t="s">
        <v>379</v>
      </c>
      <c r="F213" s="36" t="s">
        <v>379</v>
      </c>
      <c r="G213" s="3" t="s">
        <v>47</v>
      </c>
      <c r="H213" s="3" t="s">
        <v>99</v>
      </c>
      <c r="I213" s="3" t="s">
        <v>100</v>
      </c>
      <c r="J213" s="3" t="s">
        <v>46</v>
      </c>
      <c r="K213" s="37">
        <f>(C213-VLOOKUP(H213,Riders!$A$2:$C$3501,2,FALSE))/365</f>
        <v>25.18082191780822</v>
      </c>
      <c r="L213" s="37">
        <f>(C213-VLOOKUP(I213,Riders!$A$2:$C$3501,2,FALSE))/365</f>
        <v>28.18904109589041</v>
      </c>
      <c r="M213" s="37">
        <f>(C213-VLOOKUP(J213,Riders!$A$2:$C$3501,2,FALSE))/365</f>
        <v>21.846575342465755</v>
      </c>
      <c r="N213" s="36">
        <v>7</v>
      </c>
      <c r="O213" s="3">
        <f t="shared" si="7"/>
        <v>48.664000000000001</v>
      </c>
      <c r="P213" s="3">
        <v>11.606999999999999</v>
      </c>
      <c r="Q213" s="3">
        <v>7.5549999999999997</v>
      </c>
      <c r="R213" s="3">
        <v>6.9960000000000022</v>
      </c>
      <c r="S213" s="3">
        <v>7.1989999999999981</v>
      </c>
      <c r="T213" s="3">
        <v>7.4519999999999982</v>
      </c>
      <c r="U213" s="3">
        <v>7.855000000000004</v>
      </c>
      <c r="V213" s="24">
        <f t="shared" si="8"/>
        <v>55.482492191352947</v>
      </c>
    </row>
    <row r="214" spans="1:22" x14ac:dyDescent="0.3">
      <c r="A214" s="36" t="s">
        <v>102</v>
      </c>
      <c r="B214" s="36">
        <v>2022</v>
      </c>
      <c r="C214" s="19">
        <v>44672</v>
      </c>
      <c r="D214" s="36" t="s">
        <v>72</v>
      </c>
      <c r="E214" s="36" t="s">
        <v>379</v>
      </c>
      <c r="F214" s="36" t="s">
        <v>379</v>
      </c>
      <c r="G214" s="3" t="s">
        <v>21</v>
      </c>
      <c r="H214" s="3" t="s">
        <v>20</v>
      </c>
      <c r="I214" s="3" t="s">
        <v>116</v>
      </c>
      <c r="J214" s="3" t="s">
        <v>85</v>
      </c>
      <c r="K214" s="37">
        <f>(C214-VLOOKUP(H214,Riders!$A$2:$C$3501,2,FALSE))/365</f>
        <v>26.709589041095889</v>
      </c>
      <c r="L214" s="37">
        <f>(C214-VLOOKUP(I214,Riders!$A$2:$C$3501,2,FALSE))/365</f>
        <v>31.079452054794519</v>
      </c>
      <c r="M214" s="37">
        <f>(C214-VLOOKUP(J214,Riders!$A$2:$C$3501,2,FALSE))/365</f>
        <v>18.958904109589042</v>
      </c>
      <c r="N214" s="36">
        <v>8</v>
      </c>
      <c r="O214" s="3">
        <f t="shared" si="7"/>
        <v>48.784999999999997</v>
      </c>
      <c r="P214" s="3">
        <v>12.042</v>
      </c>
      <c r="Q214" s="3">
        <v>7.6300000000000008</v>
      </c>
      <c r="R214" s="3">
        <v>7.4280000000000008</v>
      </c>
      <c r="S214" s="3">
        <v>7.482999999999997</v>
      </c>
      <c r="T214" s="3">
        <v>7.0500000000000043</v>
      </c>
      <c r="U214" s="3">
        <v>7.1519999999999939</v>
      </c>
      <c r="V214" s="24">
        <f t="shared" si="8"/>
        <v>55.344880598544641</v>
      </c>
    </row>
    <row r="215" spans="1:22" x14ac:dyDescent="0.3">
      <c r="A215" s="36" t="s">
        <v>102</v>
      </c>
      <c r="B215" s="36">
        <v>2022</v>
      </c>
      <c r="C215" s="19">
        <v>44672</v>
      </c>
      <c r="D215" s="36" t="s">
        <v>72</v>
      </c>
      <c r="E215" s="36" t="s">
        <v>379</v>
      </c>
      <c r="F215" s="36" t="s">
        <v>379</v>
      </c>
      <c r="G215" s="3" t="s">
        <v>17</v>
      </c>
      <c r="H215" s="3" t="s">
        <v>16</v>
      </c>
      <c r="I215" s="3" t="s">
        <v>80</v>
      </c>
      <c r="J215" s="3" t="s">
        <v>32</v>
      </c>
      <c r="K215" s="37">
        <f>(C215-VLOOKUP(H215,Riders!$A$2:$C$3501,2,FALSE))/365</f>
        <v>23</v>
      </c>
      <c r="L215" s="37">
        <f>(C215-VLOOKUP(I215,Riders!$A$2:$C$3501,2,FALSE))/365</f>
        <v>20.2</v>
      </c>
      <c r="M215" s="37">
        <f>(C215-VLOOKUP(J215,Riders!$A$2:$C$3501,2,FALSE))/365</f>
        <v>19.739726027397261</v>
      </c>
      <c r="N215" s="36">
        <v>9</v>
      </c>
      <c r="O215" s="3">
        <f t="shared" si="7"/>
        <v>49.878999999999998</v>
      </c>
      <c r="P215" s="3">
        <v>12.111000000000001</v>
      </c>
      <c r="Q215" s="3">
        <v>7.5869999999999997</v>
      </c>
      <c r="R215" s="3">
        <v>7.1319999999999979</v>
      </c>
      <c r="S215" s="3">
        <v>6.9239999999999995</v>
      </c>
      <c r="T215" s="3">
        <v>8.2390000000000043</v>
      </c>
      <c r="U215" s="3">
        <v>7.8859999999999957</v>
      </c>
      <c r="V215" s="24">
        <f t="shared" si="8"/>
        <v>54.130997012770905</v>
      </c>
    </row>
    <row r="216" spans="1:22" x14ac:dyDescent="0.3">
      <c r="A216" s="36" t="s">
        <v>102</v>
      </c>
      <c r="B216" s="36">
        <v>2022</v>
      </c>
      <c r="C216" s="19">
        <v>44672</v>
      </c>
      <c r="D216" s="36" t="s">
        <v>72</v>
      </c>
      <c r="E216" s="36" t="s">
        <v>379</v>
      </c>
      <c r="F216" s="36" t="s">
        <v>379</v>
      </c>
      <c r="G216" s="3" t="s">
        <v>59</v>
      </c>
      <c r="H216" s="3" t="s">
        <v>383</v>
      </c>
      <c r="I216" s="3" t="s">
        <v>107</v>
      </c>
      <c r="J216" s="3" t="s">
        <v>58</v>
      </c>
      <c r="K216" s="37">
        <f>(C216-VLOOKUP(H216,Riders!$A$2:$C$3501,2,FALSE))/365</f>
        <v>18.764383561643836</v>
      </c>
      <c r="L216" s="37">
        <f>(C216-VLOOKUP(I216,Riders!$A$2:$C$3501,2,FALSE))/365</f>
        <v>18.621917808219177</v>
      </c>
      <c r="M216" s="37">
        <f>(C216-VLOOKUP(J216,Riders!$A$2:$C$3501,2,FALSE))/365</f>
        <v>24.265753424657536</v>
      </c>
      <c r="N216" s="36">
        <v>10</v>
      </c>
      <c r="O216" s="3">
        <f t="shared" si="7"/>
        <v>51.993000000000002</v>
      </c>
      <c r="P216" s="3">
        <v>13.311</v>
      </c>
      <c r="Q216" s="3">
        <v>8.036999999999999</v>
      </c>
      <c r="R216" s="3">
        <v>7.7290000000000028</v>
      </c>
      <c r="S216" s="3">
        <v>7.4809999999999981</v>
      </c>
      <c r="T216" s="3">
        <v>7.6460000000000008</v>
      </c>
      <c r="U216" s="3">
        <v>7.7890000000000015</v>
      </c>
      <c r="V216" s="24">
        <f t="shared" si="8"/>
        <v>51.930067509087763</v>
      </c>
    </row>
    <row r="217" spans="1:22" x14ac:dyDescent="0.3">
      <c r="A217" s="36" t="s">
        <v>102</v>
      </c>
      <c r="B217" s="36">
        <v>2022</v>
      </c>
      <c r="C217" s="19">
        <v>44672</v>
      </c>
      <c r="D217" s="36" t="s">
        <v>72</v>
      </c>
      <c r="E217" s="36" t="s">
        <v>379</v>
      </c>
      <c r="F217" s="36" t="s">
        <v>379</v>
      </c>
      <c r="G217" s="3" t="s">
        <v>70</v>
      </c>
      <c r="H217" s="3" t="s">
        <v>289</v>
      </c>
      <c r="I217" s="3" t="s">
        <v>393</v>
      </c>
      <c r="J217" s="3" t="s">
        <v>476</v>
      </c>
      <c r="K217" s="37">
        <f>(C217-VLOOKUP(H217,Riders!$A$2:$C$3501,2,FALSE))/365</f>
        <v>23.101369863013698</v>
      </c>
      <c r="L217" s="37">
        <f>(C217-VLOOKUP(I217,Riders!$A$2:$C$3501,2,FALSE))/365</f>
        <v>20.657534246575342</v>
      </c>
      <c r="M217" s="37">
        <f>(C217-VLOOKUP(J217,Riders!$A$2:$C$3501,2,FALSE))/365</f>
        <v>20.734246575342464</v>
      </c>
      <c r="N217" s="36">
        <v>11</v>
      </c>
      <c r="O217" s="3">
        <f t="shared" si="7"/>
        <v>56.46</v>
      </c>
      <c r="P217" s="3">
        <v>13.962</v>
      </c>
      <c r="Q217" s="3">
        <v>8.5869999999999997</v>
      </c>
      <c r="R217" s="3">
        <v>8.2890000000000015</v>
      </c>
      <c r="S217" s="3">
        <v>8.1749999999999972</v>
      </c>
      <c r="T217" s="3">
        <v>8.5660000000000025</v>
      </c>
      <c r="U217" s="3">
        <v>8.8810000000000002</v>
      </c>
      <c r="V217" s="24">
        <f t="shared" si="8"/>
        <v>47.821466524973431</v>
      </c>
    </row>
    <row r="218" spans="1:22" x14ac:dyDescent="0.3">
      <c r="A218" s="36" t="s">
        <v>102</v>
      </c>
      <c r="B218" s="36">
        <v>2022</v>
      </c>
      <c r="C218" s="19">
        <v>44672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182</v>
      </c>
      <c r="I218" s="3" t="s">
        <v>24</v>
      </c>
      <c r="J218" s="3" t="s">
        <v>392</v>
      </c>
      <c r="K218" s="37">
        <f>(C218-VLOOKUP(H218,Riders!$A$2:$C$3501,2,FALSE))/365</f>
        <v>22.506849315068493</v>
      </c>
      <c r="L218" s="37">
        <f>(C218-VLOOKUP(I218,Riders!$A$2:$C$3501,2,FALSE))/365</f>
        <v>23.643835616438356</v>
      </c>
      <c r="M218" s="37">
        <f>(C218-VLOOKUP(J218,Riders!$A$2:$C$3501,2,FALSE))/365</f>
        <v>23.293150684931508</v>
      </c>
      <c r="N218" s="36">
        <v>1</v>
      </c>
      <c r="O218" s="3">
        <f t="shared" si="7"/>
        <v>47.686999999999998</v>
      </c>
      <c r="P218" s="3">
        <v>11.586</v>
      </c>
      <c r="Q218" s="3">
        <v>7.4299999999999979</v>
      </c>
      <c r="R218" s="3">
        <v>6.9570000000000007</v>
      </c>
      <c r="S218" s="3">
        <v>7.1140000000000043</v>
      </c>
      <c r="T218" s="3">
        <v>7.1699999999999946</v>
      </c>
      <c r="U218" s="3">
        <v>7.43</v>
      </c>
      <c r="V218" s="24">
        <f t="shared" si="8"/>
        <v>56.61920439532787</v>
      </c>
    </row>
    <row r="219" spans="1:22" x14ac:dyDescent="0.3">
      <c r="A219" s="36" t="s">
        <v>102</v>
      </c>
      <c r="B219" s="36">
        <v>2022</v>
      </c>
      <c r="C219" s="19">
        <v>44672</v>
      </c>
      <c r="D219" s="36" t="s">
        <v>72</v>
      </c>
      <c r="E219" s="36" t="s">
        <v>454</v>
      </c>
      <c r="F219" s="36">
        <v>1</v>
      </c>
      <c r="G219" s="3" t="s">
        <v>36</v>
      </c>
      <c r="H219" s="3" t="s">
        <v>35</v>
      </c>
      <c r="I219" s="3" t="s">
        <v>103</v>
      </c>
      <c r="J219" s="3" t="s">
        <v>390</v>
      </c>
      <c r="K219" s="37">
        <f>(C219-VLOOKUP(H219,Riders!$A$2:$C$3501,2,FALSE))/365</f>
        <v>24.038356164383561</v>
      </c>
      <c r="L219" s="37">
        <f>(C219-VLOOKUP(I219,Riders!$A$2:$C$3501,2,FALSE))/365</f>
        <v>39.221917808219175</v>
      </c>
      <c r="M219" s="37">
        <f>(C219-VLOOKUP(J219,Riders!$A$2:$C$3501,2,FALSE))/365</f>
        <v>19.005479452054793</v>
      </c>
      <c r="N219" s="36">
        <v>2</v>
      </c>
      <c r="O219" s="3">
        <f t="shared" si="7"/>
        <v>48.366</v>
      </c>
      <c r="P219" s="3">
        <v>12.19</v>
      </c>
      <c r="Q219" s="3">
        <v>7.5830000000000002</v>
      </c>
      <c r="R219" s="3">
        <v>6.98</v>
      </c>
      <c r="S219" s="3">
        <v>6.9489999999999981</v>
      </c>
      <c r="T219" s="3">
        <v>7.2169999999999987</v>
      </c>
      <c r="U219" s="3">
        <v>7.4470000000000027</v>
      </c>
      <c r="V219" s="24">
        <f t="shared" si="8"/>
        <v>55.824339411983622</v>
      </c>
    </row>
    <row r="220" spans="1:22" x14ac:dyDescent="0.3">
      <c r="A220" s="36" t="s">
        <v>102</v>
      </c>
      <c r="B220" s="36">
        <v>2022</v>
      </c>
      <c r="C220" s="19">
        <v>44672</v>
      </c>
      <c r="D220" s="36" t="s">
        <v>72</v>
      </c>
      <c r="E220" s="36" t="s">
        <v>454</v>
      </c>
      <c r="F220" s="36">
        <v>2</v>
      </c>
      <c r="G220" s="3" t="s">
        <v>105</v>
      </c>
      <c r="H220" s="3" t="s">
        <v>104</v>
      </c>
      <c r="I220" s="3" t="s">
        <v>381</v>
      </c>
      <c r="J220" s="3" t="s">
        <v>391</v>
      </c>
      <c r="K220" s="37">
        <f>(C220-VLOOKUP(H220,Riders!$A$2:$C$3501,2,FALSE))/365</f>
        <v>19.06027397260274</v>
      </c>
      <c r="L220" s="37">
        <f>(C220-VLOOKUP(I220,Riders!$A$2:$C$3501,2,FALSE))/365</f>
        <v>19.342465753424658</v>
      </c>
      <c r="M220" s="37">
        <f>(C220-VLOOKUP(J220,Riders!$A$2:$C$3501,2,FALSE))/365</f>
        <v>23.150684931506849</v>
      </c>
      <c r="N220" s="36">
        <v>1</v>
      </c>
      <c r="O220" s="3">
        <f t="shared" si="7"/>
        <v>47.63</v>
      </c>
      <c r="P220" s="3">
        <v>11.785</v>
      </c>
      <c r="Q220" s="3">
        <v>7.4549999999999983</v>
      </c>
      <c r="R220" s="3">
        <v>7.0390000000000015</v>
      </c>
      <c r="S220" s="3">
        <v>7.0569999999999986</v>
      </c>
      <c r="T220" s="3">
        <v>7.0730000000000004</v>
      </c>
      <c r="U220" s="3">
        <v>7.2210000000000036</v>
      </c>
      <c r="V220" s="24">
        <f t="shared" si="8"/>
        <v>56.686961998740287</v>
      </c>
    </row>
    <row r="221" spans="1:22" x14ac:dyDescent="0.3">
      <c r="A221" s="36" t="s">
        <v>102</v>
      </c>
      <c r="B221" s="36">
        <v>2022</v>
      </c>
      <c r="C221" s="19">
        <v>44672</v>
      </c>
      <c r="D221" s="36" t="s">
        <v>72</v>
      </c>
      <c r="E221" s="36" t="s">
        <v>454</v>
      </c>
      <c r="F221" s="36">
        <v>2</v>
      </c>
      <c r="G221" s="3" t="s">
        <v>25</v>
      </c>
      <c r="H221" s="3" t="s">
        <v>101</v>
      </c>
      <c r="I221" s="3" t="s">
        <v>636</v>
      </c>
      <c r="J221" s="3" t="s">
        <v>637</v>
      </c>
      <c r="K221" s="37">
        <f>(C221-VLOOKUP(H221,Riders!$A$2:$C$3501,2,FALSE))/365</f>
        <v>22.556164383561644</v>
      </c>
      <c r="L221" s="37">
        <f>(C221-VLOOKUP(I221,Riders!$A$2:$C$3501,2,FALSE))/365</f>
        <v>18.556164383561644</v>
      </c>
      <c r="M221" s="37">
        <f>(C221-VLOOKUP(J221,Riders!$A$2:$C$3501,2,FALSE))/365</f>
        <v>21.846575342465755</v>
      </c>
      <c r="N221" s="36">
        <v>2</v>
      </c>
      <c r="O221" s="3">
        <f t="shared" si="7"/>
        <v>48.744</v>
      </c>
      <c r="P221" s="3">
        <v>11.962</v>
      </c>
      <c r="Q221" s="3">
        <v>7.4890000000000008</v>
      </c>
      <c r="R221" s="3">
        <v>7.2830000000000013</v>
      </c>
      <c r="S221" s="3">
        <v>7.2209999999999965</v>
      </c>
      <c r="T221" s="3">
        <v>7.257000000000005</v>
      </c>
      <c r="U221" s="3">
        <v>7.5319999999999965</v>
      </c>
      <c r="V221" s="24">
        <f t="shared" si="8"/>
        <v>55.391432791728214</v>
      </c>
    </row>
    <row r="222" spans="1:22" x14ac:dyDescent="0.3">
      <c r="A222" s="36" t="s">
        <v>102</v>
      </c>
      <c r="B222" s="36">
        <v>2022</v>
      </c>
      <c r="C222" s="19">
        <v>44672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26.032876712328768</v>
      </c>
      <c r="L222" s="37">
        <f>(C222-VLOOKUP(I222,Riders!$A$2:$C$3501,2,FALSE))/365</f>
        <v>22.627397260273973</v>
      </c>
      <c r="M222" s="37">
        <f>(C222-VLOOKUP(J222,Riders!$A$2:$C$3501,2,FALSE))/365</f>
        <v>23.912328767123288</v>
      </c>
      <c r="N222" s="36">
        <v>1</v>
      </c>
      <c r="O222" s="3">
        <f t="shared" si="7"/>
        <v>47.442</v>
      </c>
      <c r="P222" s="3">
        <v>11.676</v>
      </c>
      <c r="Q222" s="3">
        <v>7.3740000000000006</v>
      </c>
      <c r="R222" s="3">
        <v>6.9130000000000003</v>
      </c>
      <c r="S222" s="3">
        <v>7.1400000000000006</v>
      </c>
      <c r="T222" s="3">
        <v>7.080999999999996</v>
      </c>
      <c r="U222" s="3">
        <v>7.2580000000000027</v>
      </c>
      <c r="V222" s="24">
        <f t="shared" si="8"/>
        <v>56.911597318831411</v>
      </c>
    </row>
    <row r="223" spans="1:22" x14ac:dyDescent="0.3">
      <c r="A223" s="36" t="s">
        <v>102</v>
      </c>
      <c r="B223" s="36">
        <v>2022</v>
      </c>
      <c r="C223" s="19">
        <v>44672</v>
      </c>
      <c r="D223" s="36" t="s">
        <v>72</v>
      </c>
      <c r="E223" s="36" t="s">
        <v>454</v>
      </c>
      <c r="F223" s="36">
        <v>3</v>
      </c>
      <c r="G223" s="3" t="s">
        <v>47</v>
      </c>
      <c r="H223" s="3" t="s">
        <v>99</v>
      </c>
      <c r="I223" s="3" t="s">
        <v>100</v>
      </c>
      <c r="J223" s="3" t="s">
        <v>57</v>
      </c>
      <c r="K223" s="37">
        <f>(C223-VLOOKUP(H223,Riders!$A$2:$C$3501,2,FALSE))/365</f>
        <v>25.18082191780822</v>
      </c>
      <c r="L223" s="37">
        <f>(C223-VLOOKUP(I223,Riders!$A$2:$C$3501,2,FALSE))/365</f>
        <v>28.18904109589041</v>
      </c>
      <c r="M223" s="37">
        <f>(C223-VLOOKUP(J223,Riders!$A$2:$C$3501,2,FALSE))/365</f>
        <v>22.227397260273971</v>
      </c>
      <c r="N223" s="36">
        <v>2</v>
      </c>
      <c r="O223" s="3">
        <f t="shared" si="7"/>
        <v>47.856999999999999</v>
      </c>
      <c r="P223" s="3">
        <v>11.654999999999999</v>
      </c>
      <c r="Q223" s="3">
        <v>7.4719999999999995</v>
      </c>
      <c r="R223" s="3">
        <v>6.9190000000000005</v>
      </c>
      <c r="S223" s="3">
        <v>7.0679999999999978</v>
      </c>
      <c r="T223" s="3">
        <v>7.2660000000000053</v>
      </c>
      <c r="U223" s="3">
        <v>7.4769999999999968</v>
      </c>
      <c r="V223" s="24">
        <f t="shared" si="8"/>
        <v>56.418078859936898</v>
      </c>
    </row>
    <row r="224" spans="1:22" x14ac:dyDescent="0.3">
      <c r="A224" s="36" t="s">
        <v>102</v>
      </c>
      <c r="B224" s="36">
        <v>2022</v>
      </c>
      <c r="C224" s="19">
        <v>44672</v>
      </c>
      <c r="D224" s="36" t="s">
        <v>72</v>
      </c>
      <c r="E224" s="36" t="s">
        <v>454</v>
      </c>
      <c r="F224" s="36">
        <v>4</v>
      </c>
      <c r="G224" s="3" t="s">
        <v>27</v>
      </c>
      <c r="H224" s="3" t="s">
        <v>26</v>
      </c>
      <c r="I224" s="3" t="s">
        <v>33</v>
      </c>
      <c r="J224" s="3" t="s">
        <v>41</v>
      </c>
      <c r="K224" s="37">
        <f>(C224-VLOOKUP(H224,Riders!$A$2:$C$3501,2,FALSE))/365</f>
        <v>23.915068493150685</v>
      </c>
      <c r="L224" s="37">
        <f>(C224-VLOOKUP(I224,Riders!$A$2:$C$3501,2,FALSE))/365</f>
        <v>28.419178082191781</v>
      </c>
      <c r="M224" s="37">
        <f>(C224-VLOOKUP(J224,Riders!$A$2:$C$3501,2,FALSE))/365</f>
        <v>26.515068493150686</v>
      </c>
      <c r="N224" s="36">
        <v>1</v>
      </c>
      <c r="O224" s="3">
        <f t="shared" si="7"/>
        <v>47.405999999999999</v>
      </c>
      <c r="P224" s="3">
        <v>12.013999999999999</v>
      </c>
      <c r="Q224" s="3">
        <v>7.5630000000000024</v>
      </c>
      <c r="R224" s="3">
        <v>6.9089999999999989</v>
      </c>
      <c r="S224" s="3">
        <v>6.801999999999996</v>
      </c>
      <c r="T224" s="3">
        <v>6.9340000000000046</v>
      </c>
      <c r="U224" s="3">
        <v>7.1839999999999975</v>
      </c>
      <c r="V224" s="24">
        <f t="shared" si="8"/>
        <v>56.954815846095435</v>
      </c>
    </row>
    <row r="225" spans="1:22" x14ac:dyDescent="0.3">
      <c r="A225" s="36" t="s">
        <v>102</v>
      </c>
      <c r="B225" s="36">
        <v>2022</v>
      </c>
      <c r="C225" s="19">
        <v>44672</v>
      </c>
      <c r="D225" s="36" t="s">
        <v>72</v>
      </c>
      <c r="E225" s="36" t="s">
        <v>454</v>
      </c>
      <c r="F225" s="36">
        <v>4</v>
      </c>
      <c r="G225" s="3" t="s">
        <v>21</v>
      </c>
      <c r="H225" s="3" t="s">
        <v>20</v>
      </c>
      <c r="I225" s="3" t="s">
        <v>116</v>
      </c>
      <c r="J225" s="3" t="s">
        <v>85</v>
      </c>
      <c r="K225" s="37">
        <f>(C225-VLOOKUP(H225,Riders!$A$2:$C$3501,2,FALSE))/365</f>
        <v>26.709589041095889</v>
      </c>
      <c r="L225" s="37">
        <f>(C225-VLOOKUP(I225,Riders!$A$2:$C$3501,2,FALSE))/365</f>
        <v>31.079452054794519</v>
      </c>
      <c r="M225" s="37">
        <f>(C225-VLOOKUP(J225,Riders!$A$2:$C$3501,2,FALSE))/365</f>
        <v>18.958904109589042</v>
      </c>
      <c r="N225" s="36">
        <v>2</v>
      </c>
      <c r="O225" s="3">
        <f t="shared" si="7"/>
        <v>48.124000000000002</v>
      </c>
      <c r="P225" s="3">
        <v>12.051</v>
      </c>
      <c r="Q225" s="3">
        <v>7.6219999999999981</v>
      </c>
      <c r="R225" s="3">
        <v>7.1390000000000029</v>
      </c>
      <c r="S225" s="3">
        <v>7.2249999999999979</v>
      </c>
      <c r="T225" s="3">
        <v>6.9519999999999982</v>
      </c>
      <c r="U225" s="3">
        <v>7.1350000000000051</v>
      </c>
      <c r="V225" s="24">
        <f t="shared" si="8"/>
        <v>56.105061923364637</v>
      </c>
    </row>
    <row r="226" spans="1:22" x14ac:dyDescent="0.3">
      <c r="A226" s="36" t="s">
        <v>102</v>
      </c>
      <c r="B226" s="36">
        <v>2022</v>
      </c>
      <c r="C226" s="19">
        <v>44672</v>
      </c>
      <c r="D226" s="36" t="s">
        <v>72</v>
      </c>
      <c r="E226" s="36" t="s">
        <v>204</v>
      </c>
      <c r="F226" s="36" t="s">
        <v>205</v>
      </c>
      <c r="G226" s="3" t="s">
        <v>19</v>
      </c>
      <c r="H226" s="3" t="s">
        <v>380</v>
      </c>
      <c r="I226" s="3" t="s">
        <v>384</v>
      </c>
      <c r="J226" s="3" t="s">
        <v>18</v>
      </c>
      <c r="K226" s="37">
        <f>(C226-VLOOKUP(H226,Riders!$A$2:$C$3501,2,FALSE))/365</f>
        <v>26.032876712328768</v>
      </c>
      <c r="L226" s="37">
        <f>(C226-VLOOKUP(I226,Riders!$A$2:$C$3501,2,FALSE))/365</f>
        <v>22.627397260273973</v>
      </c>
      <c r="M226" s="37">
        <f>(C226-VLOOKUP(J226,Riders!$A$2:$C$3501,2,FALSE))/365</f>
        <v>23.912328767123288</v>
      </c>
      <c r="N226" s="36">
        <v>1</v>
      </c>
      <c r="O226" s="3">
        <f t="shared" si="7"/>
        <v>47.460999999999999</v>
      </c>
      <c r="P226" s="3">
        <v>11.557</v>
      </c>
      <c r="Q226" s="3">
        <v>7.3519999999999985</v>
      </c>
      <c r="R226" s="3">
        <v>7.0720000000000027</v>
      </c>
      <c r="S226" s="3">
        <v>7.171999999999997</v>
      </c>
      <c r="T226" s="3">
        <v>7.0750000000000028</v>
      </c>
      <c r="U226" s="3">
        <v>7.232999999999997</v>
      </c>
      <c r="V226" s="24">
        <f t="shared" si="8"/>
        <v>56.888813973578308</v>
      </c>
    </row>
    <row r="227" spans="1:22" x14ac:dyDescent="0.3">
      <c r="A227" s="36" t="s">
        <v>102</v>
      </c>
      <c r="B227" s="36">
        <v>2022</v>
      </c>
      <c r="C227" s="19">
        <v>44672</v>
      </c>
      <c r="D227" s="36" t="s">
        <v>72</v>
      </c>
      <c r="E227" s="36" t="s">
        <v>204</v>
      </c>
      <c r="F227" s="36" t="s">
        <v>205</v>
      </c>
      <c r="G227" s="3" t="s">
        <v>27</v>
      </c>
      <c r="H227" s="3" t="s">
        <v>26</v>
      </c>
      <c r="I227" s="3" t="s">
        <v>33</v>
      </c>
      <c r="J227" s="3" t="s">
        <v>41</v>
      </c>
      <c r="K227" s="37">
        <f>(C227-VLOOKUP(H227,Riders!$A$2:$C$3501,2,FALSE))/365</f>
        <v>23.915068493150685</v>
      </c>
      <c r="L227" s="37">
        <f>(C227-VLOOKUP(I227,Riders!$A$2:$C$3501,2,FALSE))/365</f>
        <v>28.419178082191781</v>
      </c>
      <c r="M227" s="37">
        <f>(C227-VLOOKUP(J227,Riders!$A$2:$C$3501,2,FALSE))/365</f>
        <v>26.515068493150686</v>
      </c>
      <c r="N227" s="36">
        <v>2</v>
      </c>
      <c r="O227" s="3">
        <f t="shared" si="7"/>
        <v>47.82</v>
      </c>
      <c r="P227" s="3">
        <v>12.353999999999999</v>
      </c>
      <c r="Q227" s="3">
        <v>7.5450000000000017</v>
      </c>
      <c r="R227" s="3">
        <v>6.9130000000000003</v>
      </c>
      <c r="S227" s="3">
        <v>6.7880000000000003</v>
      </c>
      <c r="T227" s="3">
        <v>6.9739999999999966</v>
      </c>
      <c r="U227" s="3">
        <v>7.2460000000000022</v>
      </c>
      <c r="V227" s="24">
        <f t="shared" si="8"/>
        <v>56.461731493099123</v>
      </c>
    </row>
    <row r="228" spans="1:22" x14ac:dyDescent="0.3">
      <c r="A228" s="36" t="s">
        <v>102</v>
      </c>
      <c r="B228" s="36">
        <v>2022</v>
      </c>
      <c r="C228" s="19">
        <v>44672</v>
      </c>
      <c r="D228" s="36" t="s">
        <v>72</v>
      </c>
      <c r="E228" s="36" t="s">
        <v>204</v>
      </c>
      <c r="F228" s="36" t="s">
        <v>206</v>
      </c>
      <c r="G228" s="3" t="s">
        <v>105</v>
      </c>
      <c r="H228" s="3" t="s">
        <v>104</v>
      </c>
      <c r="I228" s="3" t="s">
        <v>381</v>
      </c>
      <c r="J228" s="3" t="s">
        <v>391</v>
      </c>
      <c r="K228" s="37">
        <f>(C228-VLOOKUP(H228,Riders!$A$2:$C$3501,2,FALSE))/365</f>
        <v>19.06027397260274</v>
      </c>
      <c r="L228" s="37">
        <f>(C228-VLOOKUP(I228,Riders!$A$2:$C$3501,2,FALSE))/365</f>
        <v>19.342465753424658</v>
      </c>
      <c r="M228" s="37">
        <f>(C228-VLOOKUP(J228,Riders!$A$2:$C$3501,2,FALSE))/365</f>
        <v>23.150684931506849</v>
      </c>
      <c r="N228" s="36">
        <v>3</v>
      </c>
      <c r="O228" s="3">
        <f t="shared" si="7"/>
        <v>47.813000000000002</v>
      </c>
      <c r="P228" s="3">
        <v>11.86</v>
      </c>
      <c r="Q228" s="3">
        <v>7.504999999999999</v>
      </c>
      <c r="R228" s="3">
        <v>7.0720000000000027</v>
      </c>
      <c r="S228" s="3">
        <v>7.0620000000000012</v>
      </c>
      <c r="T228" s="3">
        <v>7.0829999999999984</v>
      </c>
      <c r="U228" s="3">
        <v>7.2310000000000016</v>
      </c>
      <c r="V228" s="24">
        <f t="shared" si="8"/>
        <v>56.46999769937046</v>
      </c>
    </row>
    <row r="229" spans="1:22" x14ac:dyDescent="0.3">
      <c r="A229" s="36" t="s">
        <v>102</v>
      </c>
      <c r="B229" s="36">
        <v>2022</v>
      </c>
      <c r="C229" s="19">
        <v>44672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182</v>
      </c>
      <c r="I229" s="3" t="s">
        <v>24</v>
      </c>
      <c r="J229" s="3" t="s">
        <v>392</v>
      </c>
      <c r="K229" s="37">
        <f>(C229-VLOOKUP(H229,Riders!$A$2:$C$3501,2,FALSE))/365</f>
        <v>22.506849315068493</v>
      </c>
      <c r="L229" s="37">
        <f>(C229-VLOOKUP(I229,Riders!$A$2:$C$3501,2,FALSE))/365</f>
        <v>23.643835616438356</v>
      </c>
      <c r="M229" s="37">
        <f>(C229-VLOOKUP(J229,Riders!$A$2:$C$3501,2,FALSE))/365</f>
        <v>23.293150684931508</v>
      </c>
      <c r="N229" s="36">
        <v>4</v>
      </c>
      <c r="O229" s="3">
        <f t="shared" si="7"/>
        <v>48.015000000000001</v>
      </c>
      <c r="P229" s="3">
        <v>11.659000000000001</v>
      </c>
      <c r="Q229" s="3">
        <v>7.484</v>
      </c>
      <c r="R229" s="3">
        <v>6.9959999999999987</v>
      </c>
      <c r="S229" s="3">
        <v>7.1239999999999988</v>
      </c>
      <c r="T229" s="3">
        <v>7.2090000000000032</v>
      </c>
      <c r="U229" s="3">
        <v>7.5429999999999993</v>
      </c>
      <c r="V229" s="24">
        <f t="shared" si="8"/>
        <v>56.232427366447986</v>
      </c>
    </row>
    <row r="230" spans="1:22" x14ac:dyDescent="0.3">
      <c r="A230" s="36" t="s">
        <v>108</v>
      </c>
      <c r="B230" s="36">
        <v>2021</v>
      </c>
      <c r="C230" s="19">
        <v>44489</v>
      </c>
      <c r="D230" s="36" t="s">
        <v>13</v>
      </c>
      <c r="E230" s="36" t="s">
        <v>379</v>
      </c>
      <c r="F230" s="36" t="s">
        <v>379</v>
      </c>
      <c r="G230" s="3" t="str">
        <f>VLOOKUP(J230,Riders!$A$2:$D$257,4,FALSE)</f>
        <v>GER</v>
      </c>
      <c r="H230" s="3" t="s">
        <v>14</v>
      </c>
      <c r="I230" s="3" t="s">
        <v>22</v>
      </c>
      <c r="J230" s="3" t="s">
        <v>23</v>
      </c>
      <c r="K230" s="37">
        <f>(C230-VLOOKUP(H230,Riders!$A$2:$C$3501,2,FALSE))/365</f>
        <v>21.8</v>
      </c>
      <c r="L230" s="37">
        <f>(C230-VLOOKUP(I230,Riders!$A$2:$C$3501,2,FALSE))/365</f>
        <v>23.780821917808218</v>
      </c>
      <c r="M230" s="37">
        <f>(C230-VLOOKUP(J230,Riders!$A$2:$C$3501,2,FALSE))/365</f>
        <v>24.106849315068494</v>
      </c>
      <c r="N230" s="36">
        <v>1</v>
      </c>
      <c r="O230" s="3">
        <f t="shared" si="7"/>
        <v>46.511000000000003</v>
      </c>
      <c r="P230" s="3">
        <v>11.667</v>
      </c>
      <c r="Q230" s="3">
        <v>7.3669999999999991</v>
      </c>
      <c r="R230" s="3">
        <v>6.8260000000000005</v>
      </c>
      <c r="S230" s="3">
        <v>6.855000000000004</v>
      </c>
      <c r="T230" s="3">
        <v>6.8009999999999948</v>
      </c>
      <c r="U230" s="3">
        <v>6.9950000000000045</v>
      </c>
      <c r="V230" s="24">
        <f t="shared" si="8"/>
        <v>58.050783685579752</v>
      </c>
    </row>
    <row r="231" spans="1:22" x14ac:dyDescent="0.3">
      <c r="A231" s="36" t="s">
        <v>108</v>
      </c>
      <c r="B231" s="36">
        <v>2021</v>
      </c>
      <c r="C231" s="19">
        <v>44489</v>
      </c>
      <c r="D231" s="36" t="s">
        <v>13</v>
      </c>
      <c r="E231" s="36" t="s">
        <v>379</v>
      </c>
      <c r="F231" s="36" t="s">
        <v>379</v>
      </c>
      <c r="G231" s="3" t="s">
        <v>118</v>
      </c>
      <c r="H231" s="3" t="s">
        <v>399</v>
      </c>
      <c r="I231" s="3" t="s">
        <v>122</v>
      </c>
      <c r="J231" s="3" t="s">
        <v>109</v>
      </c>
      <c r="K231" s="37">
        <f>(C231-VLOOKUP(H231,Riders!$A$2:$C$3501,2,FALSE))/365</f>
        <v>26.424657534246574</v>
      </c>
      <c r="L231" s="37" t="e">
        <f>(C231-VLOOKUP(I231,Riders!$A$2:$C$3501,2,FALSE))/365</f>
        <v>#N/A</v>
      </c>
      <c r="M231" s="37">
        <f>(C231-VLOOKUP(J231,Riders!$A$2:$C$3501,2,FALSE))/365</f>
        <v>28.723287671232878</v>
      </c>
      <c r="N231" s="36">
        <v>2</v>
      </c>
      <c r="O231" s="3">
        <f t="shared" si="7"/>
        <v>47.030999999999999</v>
      </c>
      <c r="P231" s="3">
        <v>11.448</v>
      </c>
      <c r="Q231" s="3">
        <v>7.1859999999999999</v>
      </c>
      <c r="R231" s="3">
        <v>6.916999999999998</v>
      </c>
      <c r="S231" s="3">
        <v>6.9330000000000034</v>
      </c>
      <c r="T231" s="3">
        <v>7.1049999999999969</v>
      </c>
      <c r="U231" s="3">
        <v>7.4420000000000002</v>
      </c>
      <c r="V231" s="24">
        <f t="shared" si="8"/>
        <v>57.408943037570964</v>
      </c>
    </row>
    <row r="232" spans="1:22" x14ac:dyDescent="0.3">
      <c r="A232" s="36" t="s">
        <v>108</v>
      </c>
      <c r="B232" s="36">
        <v>2021</v>
      </c>
      <c r="C232" s="19">
        <v>44489</v>
      </c>
      <c r="D232" s="36" t="s">
        <v>13</v>
      </c>
      <c r="E232" s="36" t="s">
        <v>379</v>
      </c>
      <c r="F232" s="36" t="s">
        <v>379</v>
      </c>
      <c r="G232" s="3" t="str">
        <f>VLOOKUP(J232,Riders!$A$2:$D$257,4,FALSE)</f>
        <v>CAN</v>
      </c>
      <c r="H232" s="3" t="s">
        <v>26</v>
      </c>
      <c r="I232" s="3" t="s">
        <v>33</v>
      </c>
      <c r="J232" s="3" t="s">
        <v>41</v>
      </c>
      <c r="K232" s="37">
        <f>(C232-VLOOKUP(H232,Riders!$A$2:$C$3501,2,FALSE))/365</f>
        <v>23.413698630136988</v>
      </c>
      <c r="L232" s="37">
        <f>(C232-VLOOKUP(I232,Riders!$A$2:$C$3501,2,FALSE))/365</f>
        <v>27.917808219178081</v>
      </c>
      <c r="M232" s="37">
        <f>(C232-VLOOKUP(J232,Riders!$A$2:$C$3501,2,FALSE))/365</f>
        <v>26.013698630136986</v>
      </c>
      <c r="N232" s="36">
        <v>3</v>
      </c>
      <c r="O232" s="3">
        <f t="shared" si="7"/>
        <v>48.362000000000002</v>
      </c>
      <c r="P232" s="3">
        <v>11.992000000000001</v>
      </c>
      <c r="Q232" s="3">
        <v>7.4629999999999974</v>
      </c>
      <c r="R232" s="3">
        <v>6.9160000000000004</v>
      </c>
      <c r="S232" s="3">
        <v>6.897000000000002</v>
      </c>
      <c r="T232" s="3">
        <v>7.3160000000000025</v>
      </c>
      <c r="U232" s="3">
        <v>7.7779999999999987</v>
      </c>
      <c r="V232" s="24">
        <f t="shared" si="8"/>
        <v>55.828956618832969</v>
      </c>
    </row>
    <row r="233" spans="1:22" x14ac:dyDescent="0.3">
      <c r="A233" s="36" t="s">
        <v>108</v>
      </c>
      <c r="B233" s="36">
        <v>2021</v>
      </c>
      <c r="C233" s="19">
        <v>44489</v>
      </c>
      <c r="D233" s="36" t="s">
        <v>13</v>
      </c>
      <c r="E233" s="36" t="s">
        <v>379</v>
      </c>
      <c r="F233" s="36" t="s">
        <v>379</v>
      </c>
      <c r="G233" s="3" t="str">
        <f>VLOOKUP(J233,Riders!$A$2:$D$257,4,FALSE)</f>
        <v>GBR</v>
      </c>
      <c r="H233" s="3" t="s">
        <v>182</v>
      </c>
      <c r="I233" s="3" t="s">
        <v>112</v>
      </c>
      <c r="J233" s="3" t="s">
        <v>392</v>
      </c>
      <c r="K233" s="37">
        <f>(C233-VLOOKUP(H233,Riders!$A$2:$C$3501,2,FALSE))/365</f>
        <v>22.005479452054793</v>
      </c>
      <c r="L233" s="37">
        <f>(C233-VLOOKUP(I233,Riders!$A$2:$C$3501,2,FALSE))/365</f>
        <v>22.471232876712328</v>
      </c>
      <c r="M233" s="37">
        <f>(C233-VLOOKUP(J233,Riders!$A$2:$C$3501,2,FALSE))/365</f>
        <v>22.791780821917808</v>
      </c>
      <c r="N233" s="36">
        <v>4</v>
      </c>
      <c r="O233" s="3">
        <f t="shared" si="7"/>
        <v>48.387999999999998</v>
      </c>
      <c r="P233" s="3">
        <v>11.676</v>
      </c>
      <c r="Q233" s="3">
        <v>7.4629999999999992</v>
      </c>
      <c r="R233" s="3">
        <v>7.0689999999999991</v>
      </c>
      <c r="S233" s="3">
        <v>7.2430000000000021</v>
      </c>
      <c r="T233" s="3">
        <v>7.3389999999999986</v>
      </c>
      <c r="U233" s="3">
        <v>7.597999999999999</v>
      </c>
      <c r="V233" s="24">
        <f t="shared" si="8"/>
        <v>55.79895841944284</v>
      </c>
    </row>
    <row r="234" spans="1:22" x14ac:dyDescent="0.3">
      <c r="A234" s="36" t="s">
        <v>108</v>
      </c>
      <c r="B234" s="36">
        <v>2021</v>
      </c>
      <c r="C234" s="19">
        <v>44489</v>
      </c>
      <c r="D234" s="36" t="s">
        <v>13</v>
      </c>
      <c r="E234" s="36" t="s">
        <v>379</v>
      </c>
      <c r="F234" s="36" t="s">
        <v>379</v>
      </c>
      <c r="G234" s="3" t="str">
        <f>VLOOKUP(J234,Riders!$A$2:$D$257,4,FALSE)</f>
        <v>POL</v>
      </c>
      <c r="H234" s="3" t="s">
        <v>99</v>
      </c>
      <c r="I234" s="3" t="s">
        <v>100</v>
      </c>
      <c r="J234" s="3" t="s">
        <v>46</v>
      </c>
      <c r="K234" s="37">
        <f>(C234-VLOOKUP(H234,Riders!$A$2:$C$3501,2,FALSE))/365</f>
        <v>24.67945205479452</v>
      </c>
      <c r="L234" s="37">
        <f>(C234-VLOOKUP(I234,Riders!$A$2:$C$3501,2,FALSE))/365</f>
        <v>27.687671232876713</v>
      </c>
      <c r="M234" s="37">
        <f>(C234-VLOOKUP(J234,Riders!$A$2:$C$3501,2,FALSE))/365</f>
        <v>21.345205479452055</v>
      </c>
      <c r="N234" s="36">
        <v>5</v>
      </c>
      <c r="O234" s="3">
        <f t="shared" si="7"/>
        <v>48.777999999999999</v>
      </c>
      <c r="P234" s="3">
        <v>11.853999999999999</v>
      </c>
      <c r="Q234" s="3">
        <v>7.6280000000000001</v>
      </c>
      <c r="R234" s="3">
        <v>7.0719999999999992</v>
      </c>
      <c r="S234" s="3">
        <v>7.1389999999999993</v>
      </c>
      <c r="T234" s="3">
        <v>7.4029999999999987</v>
      </c>
      <c r="U234" s="3">
        <v>7.6820000000000022</v>
      </c>
      <c r="V234" s="24">
        <f t="shared" si="8"/>
        <v>55.352822993972694</v>
      </c>
    </row>
    <row r="235" spans="1:22" x14ac:dyDescent="0.3">
      <c r="A235" s="36" t="s">
        <v>108</v>
      </c>
      <c r="B235" s="36">
        <v>2021</v>
      </c>
      <c r="C235" s="19">
        <v>44489</v>
      </c>
      <c r="D235" s="36" t="s">
        <v>13</v>
      </c>
      <c r="E235" s="36" t="s">
        <v>379</v>
      </c>
      <c r="F235" s="36" t="s">
        <v>379</v>
      </c>
      <c r="G235" s="3" t="str">
        <f>VLOOKUP(J235,Riders!$A$2:$D$257,4,FALSE)</f>
        <v>JPN</v>
      </c>
      <c r="H235" s="3" t="s">
        <v>39</v>
      </c>
      <c r="I235" s="3" t="s">
        <v>42</v>
      </c>
      <c r="J235" s="3" t="s">
        <v>45</v>
      </c>
      <c r="K235" s="37">
        <f>(C235-VLOOKUP(H235,Riders!$A$2:$C$3501,2,FALSE))/365</f>
        <v>27.194520547945206</v>
      </c>
      <c r="L235" s="37">
        <f>(C235-VLOOKUP(I235,Riders!$A$2:$C$3501,2,FALSE))/365</f>
        <v>22.884931506849316</v>
      </c>
      <c r="M235" s="37">
        <f>(C235-VLOOKUP(J235,Riders!$A$2:$C$3501,2,FALSE))/365</f>
        <v>30.660273972602738</v>
      </c>
      <c r="N235" s="36">
        <v>6</v>
      </c>
      <c r="O235" s="3">
        <f t="shared" si="7"/>
        <v>49.177999999999997</v>
      </c>
      <c r="P235" s="3">
        <v>12.539</v>
      </c>
      <c r="Q235" s="3">
        <v>7.8699999999999992</v>
      </c>
      <c r="R235" s="3">
        <v>7.1490000000000009</v>
      </c>
      <c r="S235" s="3">
        <v>7.107999999999997</v>
      </c>
      <c r="T235" s="3">
        <v>7.1100000000000065</v>
      </c>
      <c r="U235" s="3">
        <v>7.4019999999999939</v>
      </c>
      <c r="V235" s="24">
        <f t="shared" si="8"/>
        <v>54.902598723006228</v>
      </c>
    </row>
    <row r="236" spans="1:22" x14ac:dyDescent="0.3">
      <c r="A236" s="36" t="s">
        <v>108</v>
      </c>
      <c r="B236" s="36">
        <v>2021</v>
      </c>
      <c r="C236" s="19">
        <v>44489</v>
      </c>
      <c r="D236" s="36" t="s">
        <v>13</v>
      </c>
      <c r="E236" s="36" t="s">
        <v>379</v>
      </c>
      <c r="F236" s="36" t="s">
        <v>379</v>
      </c>
      <c r="G236" s="3" t="str">
        <f>VLOOKUP(J236,Riders!$A$2:$D$257,4,FALSE)</f>
        <v>UKR</v>
      </c>
      <c r="H236" s="3" t="s">
        <v>147</v>
      </c>
      <c r="I236" s="3" t="s">
        <v>113</v>
      </c>
      <c r="J236" s="3" t="s">
        <v>632</v>
      </c>
      <c r="K236" s="37">
        <f>(C236-VLOOKUP(H236,Riders!$A$2:$C$3501,2,FALSE))/365</f>
        <v>33.284931506849318</v>
      </c>
      <c r="L236" s="37">
        <f>(C236-VLOOKUP(I236,Riders!$A$2:$C$3501,2,FALSE))/365</f>
        <v>18.435616438356163</v>
      </c>
      <c r="M236" s="37">
        <f>(C236-VLOOKUP(J236,Riders!$A$2:$C$3501,2,FALSE))/365</f>
        <v>20.12876712328767</v>
      </c>
      <c r="N236" s="36">
        <v>7</v>
      </c>
      <c r="O236" s="3">
        <f t="shared" si="7"/>
        <v>50.23</v>
      </c>
      <c r="P236" s="3">
        <v>12.176</v>
      </c>
      <c r="Q236" s="3">
        <v>7.6049999999999986</v>
      </c>
      <c r="R236" s="3">
        <v>7.429000000000002</v>
      </c>
      <c r="S236" s="3">
        <v>7.7729999999999961</v>
      </c>
      <c r="T236" s="3">
        <v>7.6510000000000034</v>
      </c>
      <c r="U236" s="3">
        <v>7.5959999999999965</v>
      </c>
      <c r="V236" s="24">
        <f t="shared" si="8"/>
        <v>53.752737407923554</v>
      </c>
    </row>
    <row r="237" spans="1:22" x14ac:dyDescent="0.3">
      <c r="A237" s="36" t="s">
        <v>108</v>
      </c>
      <c r="B237" s="36">
        <v>2021</v>
      </c>
      <c r="C237" s="19">
        <v>44489</v>
      </c>
      <c r="D237" s="36" t="s">
        <v>13</v>
      </c>
      <c r="E237" s="36" t="s">
        <v>379</v>
      </c>
      <c r="F237" s="36" t="s">
        <v>379</v>
      </c>
      <c r="G237" s="3" t="s">
        <v>70</v>
      </c>
      <c r="H237" s="3" t="s">
        <v>476</v>
      </c>
      <c r="I237" s="3" t="s">
        <v>393</v>
      </c>
      <c r="J237" s="3" t="s">
        <v>289</v>
      </c>
      <c r="K237" s="37">
        <f>(C237-VLOOKUP(H237,Riders!$A$2:$C$3501,2,FALSE))/365</f>
        <v>20.232876712328768</v>
      </c>
      <c r="L237" s="37">
        <f>(C237-VLOOKUP(I237,Riders!$A$2:$C$3501,2,FALSE))/365</f>
        <v>20.156164383561645</v>
      </c>
      <c r="M237" s="37">
        <f>(C237-VLOOKUP(J237,Riders!$A$2:$C$3501,2,FALSE))/365</f>
        <v>22.6</v>
      </c>
      <c r="N237" s="36">
        <v>8</v>
      </c>
      <c r="O237" s="3">
        <f t="shared" si="7"/>
        <v>55.652999999999999</v>
      </c>
      <c r="P237" s="3">
        <v>13.907999999999999</v>
      </c>
      <c r="Q237" s="3">
        <v>8.631000000000002</v>
      </c>
      <c r="R237" s="3">
        <v>8.4429999999999978</v>
      </c>
      <c r="S237" s="3">
        <v>8.39</v>
      </c>
      <c r="T237" s="3">
        <v>8.1880000000000024</v>
      </c>
      <c r="U237" s="3">
        <v>8.0929999999999964</v>
      </c>
      <c r="V237" s="24">
        <f t="shared" si="8"/>
        <v>48.514904856881031</v>
      </c>
    </row>
    <row r="238" spans="1:22" x14ac:dyDescent="0.3">
      <c r="A238" s="36" t="s">
        <v>108</v>
      </c>
      <c r="B238" s="36">
        <v>2021</v>
      </c>
      <c r="C238" s="19">
        <v>44489</v>
      </c>
      <c r="D238" s="36" t="s">
        <v>13</v>
      </c>
      <c r="E238" s="36" t="s">
        <v>454</v>
      </c>
      <c r="F238" s="36">
        <v>1</v>
      </c>
      <c r="G238" s="3" t="s">
        <v>70</v>
      </c>
      <c r="H238" s="3" t="s">
        <v>476</v>
      </c>
      <c r="I238" s="3" t="s">
        <v>393</v>
      </c>
      <c r="J238" s="3" t="s">
        <v>289</v>
      </c>
      <c r="K238" s="37">
        <f>(C238-VLOOKUP(H238,Riders!$A$2:$C$3501,2,FALSE))/365</f>
        <v>20.232876712328768</v>
      </c>
      <c r="L238" s="37">
        <f>(C238-VLOOKUP(I238,Riders!$A$2:$C$3501,2,FALSE))/365</f>
        <v>20.156164383561645</v>
      </c>
      <c r="M238" s="37">
        <f>(C238-VLOOKUP(J238,Riders!$A$2:$C$3501,2,FALSE))/365</f>
        <v>22.6</v>
      </c>
      <c r="N238" s="36">
        <v>1</v>
      </c>
      <c r="O238" s="3">
        <f t="shared" si="7"/>
        <v>55.734000000000002</v>
      </c>
      <c r="P238" s="3">
        <v>14.159000000000001</v>
      </c>
      <c r="Q238" s="3">
        <v>8.6</v>
      </c>
      <c r="R238" s="3">
        <v>8.3790000000000013</v>
      </c>
      <c r="S238" s="3">
        <v>8.3210000000000015</v>
      </c>
      <c r="T238" s="3">
        <v>8.1950000000000003</v>
      </c>
      <c r="U238" s="3">
        <v>8.0799999999999983</v>
      </c>
      <c r="V238" s="24">
        <f t="shared" si="8"/>
        <v>48.444396598126815</v>
      </c>
    </row>
    <row r="239" spans="1:22" x14ac:dyDescent="0.3">
      <c r="A239" s="36" t="s">
        <v>108</v>
      </c>
      <c r="B239" s="36">
        <v>2021</v>
      </c>
      <c r="C239" s="19">
        <v>44489</v>
      </c>
      <c r="D239" s="36" t="s">
        <v>13</v>
      </c>
      <c r="E239" s="36" t="s">
        <v>454</v>
      </c>
      <c r="F239" s="36">
        <v>2</v>
      </c>
      <c r="G239" s="3" t="str">
        <f>VLOOKUP(J239,Riders!$A$2:$D$257,4,FALSE)</f>
        <v>GBR</v>
      </c>
      <c r="H239" s="3" t="s">
        <v>182</v>
      </c>
      <c r="I239" s="3" t="s">
        <v>112</v>
      </c>
      <c r="J239" s="3" t="s">
        <v>392</v>
      </c>
      <c r="K239" s="37">
        <f>(C239-VLOOKUP(H239,Riders!$A$2:$C$3501,2,FALSE))/365</f>
        <v>22.005479452054793</v>
      </c>
      <c r="L239" s="37">
        <f>(C239-VLOOKUP(I239,Riders!$A$2:$C$3501,2,FALSE))/365</f>
        <v>22.471232876712328</v>
      </c>
      <c r="M239" s="37">
        <f>(C239-VLOOKUP(J239,Riders!$A$2:$C$3501,2,FALSE))/365</f>
        <v>22.791780821917808</v>
      </c>
      <c r="N239" s="36">
        <v>1</v>
      </c>
      <c r="O239" s="3">
        <f t="shared" si="7"/>
        <v>48.066000000000003</v>
      </c>
      <c r="P239" s="3">
        <v>11.579000000000001</v>
      </c>
      <c r="Q239" s="3">
        <v>7.3919999999999995</v>
      </c>
      <c r="R239" s="3">
        <v>7.1170000000000009</v>
      </c>
      <c r="S239" s="3">
        <v>7.115000000000002</v>
      </c>
      <c r="T239" s="3">
        <v>7.2889999999999944</v>
      </c>
      <c r="U239" s="3">
        <v>7.5740000000000052</v>
      </c>
      <c r="V239" s="24">
        <f t="shared" si="8"/>
        <v>56.172762451629005</v>
      </c>
    </row>
    <row r="240" spans="1:22" x14ac:dyDescent="0.3">
      <c r="A240" s="36" t="s">
        <v>108</v>
      </c>
      <c r="B240" s="36">
        <v>2021</v>
      </c>
      <c r="C240" s="19">
        <v>44489</v>
      </c>
      <c r="D240" s="36" t="s">
        <v>13</v>
      </c>
      <c r="E240" s="36" t="s">
        <v>454</v>
      </c>
      <c r="F240" s="36">
        <v>2</v>
      </c>
      <c r="G240" s="3" t="str">
        <f>VLOOKUP(J240,Riders!$A$2:$D$257,4,FALSE)</f>
        <v>POL</v>
      </c>
      <c r="H240" s="3" t="s">
        <v>99</v>
      </c>
      <c r="I240" s="3" t="s">
        <v>100</v>
      </c>
      <c r="J240" s="3" t="s">
        <v>46</v>
      </c>
      <c r="K240" s="37">
        <f>(C240-VLOOKUP(H240,Riders!$A$2:$C$3501,2,FALSE))/365</f>
        <v>24.67945205479452</v>
      </c>
      <c r="L240" s="37">
        <f>(C240-VLOOKUP(I240,Riders!$A$2:$C$3501,2,FALSE))/365</f>
        <v>27.687671232876713</v>
      </c>
      <c r="M240" s="37">
        <f>(C240-VLOOKUP(J240,Riders!$A$2:$C$3501,2,FALSE))/365</f>
        <v>21.345205479452055</v>
      </c>
      <c r="N240" s="36">
        <v>2</v>
      </c>
      <c r="O240" s="3">
        <f t="shared" si="7"/>
        <v>48.155999999999999</v>
      </c>
      <c r="P240" s="3">
        <v>11.827</v>
      </c>
      <c r="Q240" s="3">
        <v>7.5649999999999995</v>
      </c>
      <c r="R240" s="3">
        <v>6.9759999999999991</v>
      </c>
      <c r="S240" s="3">
        <v>7.0190000000000019</v>
      </c>
      <c r="T240" s="3">
        <v>7.2469999999999999</v>
      </c>
      <c r="U240" s="3">
        <v>7.5219999999999985</v>
      </c>
      <c r="V240" s="24">
        <f t="shared" si="8"/>
        <v>56.067779715923251</v>
      </c>
    </row>
    <row r="241" spans="1:22" x14ac:dyDescent="0.3">
      <c r="A241" s="36" t="s">
        <v>108</v>
      </c>
      <c r="B241" s="36">
        <v>2021</v>
      </c>
      <c r="C241" s="19">
        <v>44489</v>
      </c>
      <c r="D241" s="36" t="s">
        <v>13</v>
      </c>
      <c r="E241" s="36" t="s">
        <v>454</v>
      </c>
      <c r="F241" s="36">
        <v>3</v>
      </c>
      <c r="G241" s="3" t="str">
        <f>VLOOKUP(J241,Riders!$A$2:$D$257,4,FALSE)</f>
        <v>JPN</v>
      </c>
      <c r="H241" s="3" t="s">
        <v>39</v>
      </c>
      <c r="I241" s="3" t="s">
        <v>42</v>
      </c>
      <c r="J241" s="3" t="s">
        <v>45</v>
      </c>
      <c r="K241" s="37">
        <f>(C241-VLOOKUP(H241,Riders!$A$2:$C$3501,2,FALSE))/365</f>
        <v>27.194520547945206</v>
      </c>
      <c r="L241" s="37">
        <f>(C241-VLOOKUP(I241,Riders!$A$2:$C$3501,2,FALSE))/365</f>
        <v>22.884931506849316</v>
      </c>
      <c r="M241" s="37">
        <f>(C241-VLOOKUP(J241,Riders!$A$2:$C$3501,2,FALSE))/365</f>
        <v>30.660273972602738</v>
      </c>
      <c r="N241" s="36">
        <v>1</v>
      </c>
      <c r="O241" s="3">
        <f t="shared" si="7"/>
        <v>48.622</v>
      </c>
      <c r="P241" s="3">
        <v>12.47</v>
      </c>
      <c r="Q241" s="3">
        <v>7.7580000000000009</v>
      </c>
      <c r="R241" s="3">
        <v>6.9919999999999973</v>
      </c>
      <c r="S241" s="3">
        <v>7.0039999999999978</v>
      </c>
      <c r="T241" s="3">
        <v>7.0720000000000027</v>
      </c>
      <c r="U241" s="3">
        <v>7.3260000000000005</v>
      </c>
      <c r="V241" s="24">
        <f t="shared" si="8"/>
        <v>55.530418329151416</v>
      </c>
    </row>
    <row r="242" spans="1:22" x14ac:dyDescent="0.3">
      <c r="A242" s="36" t="s">
        <v>108</v>
      </c>
      <c r="B242" s="36">
        <v>2021</v>
      </c>
      <c r="C242" s="19">
        <v>44489</v>
      </c>
      <c r="D242" s="36" t="s">
        <v>13</v>
      </c>
      <c r="E242" s="36" t="s">
        <v>454</v>
      </c>
      <c r="F242" s="36">
        <v>3</v>
      </c>
      <c r="G242" s="3" t="str">
        <f>VLOOKUP(J242,Riders!$A$2:$D$257,4,FALSE)</f>
        <v>CAN</v>
      </c>
      <c r="H242" s="3" t="s">
        <v>26</v>
      </c>
      <c r="I242" s="3" t="s">
        <v>33</v>
      </c>
      <c r="J242" s="3" t="s">
        <v>41</v>
      </c>
      <c r="K242" s="37">
        <f>(C242-VLOOKUP(H242,Riders!$A$2:$C$3501,2,FALSE))/365</f>
        <v>23.413698630136988</v>
      </c>
      <c r="L242" s="37">
        <f>(C242-VLOOKUP(I242,Riders!$A$2:$C$3501,2,FALSE))/365</f>
        <v>27.917808219178081</v>
      </c>
      <c r="M242" s="37">
        <f>(C242-VLOOKUP(J242,Riders!$A$2:$C$3501,2,FALSE))/365</f>
        <v>26.013698630136986</v>
      </c>
      <c r="N242" s="36">
        <v>2</v>
      </c>
      <c r="O242" s="3" t="str">
        <f t="shared" si="7"/>
        <v/>
      </c>
      <c r="P242" s="3" t="s">
        <v>207</v>
      </c>
      <c r="Q242" s="3" t="s">
        <v>207</v>
      </c>
      <c r="R242" s="3" t="s">
        <v>207</v>
      </c>
      <c r="S242" s="3" t="s">
        <v>207</v>
      </c>
      <c r="T242" s="3" t="s">
        <v>207</v>
      </c>
      <c r="U242" s="3" t="s">
        <v>207</v>
      </c>
      <c r="V242" s="24"/>
    </row>
    <row r="243" spans="1:22" x14ac:dyDescent="0.3">
      <c r="A243" s="36" t="s">
        <v>108</v>
      </c>
      <c r="B243" s="36">
        <v>2021</v>
      </c>
      <c r="C243" s="19">
        <v>44489</v>
      </c>
      <c r="D243" s="36" t="s">
        <v>13</v>
      </c>
      <c r="E243" s="36" t="s">
        <v>454</v>
      </c>
      <c r="F243" s="36">
        <v>4</v>
      </c>
      <c r="G243" s="3" t="s">
        <v>118</v>
      </c>
      <c r="H243" s="3" t="s">
        <v>399</v>
      </c>
      <c r="I243" s="3" t="s">
        <v>111</v>
      </c>
      <c r="J243" s="3" t="s">
        <v>109</v>
      </c>
      <c r="K243" s="37">
        <f>(C243-VLOOKUP(H243,Riders!$A$2:$C$3501,2,FALSE))/365</f>
        <v>26.424657534246574</v>
      </c>
      <c r="L243" s="37">
        <f>(C243-VLOOKUP(I243,Riders!$A$2:$C$3501,2,FALSE))/365</f>
        <v>27.002739726027396</v>
      </c>
      <c r="M243" s="37">
        <f>(C243-VLOOKUP(J243,Riders!$A$2:$C$3501,2,FALSE))/365</f>
        <v>28.723287671232878</v>
      </c>
      <c r="N243" s="36">
        <v>1</v>
      </c>
      <c r="O243" s="3">
        <f t="shared" si="7"/>
        <v>47.042999999999999</v>
      </c>
      <c r="P243" s="3">
        <v>11.382</v>
      </c>
      <c r="Q243" s="3">
        <v>7.1899999999999995</v>
      </c>
      <c r="R243" s="3">
        <v>6.8210000000000015</v>
      </c>
      <c r="S243" s="3">
        <v>6.9429999999999978</v>
      </c>
      <c r="T243" s="3">
        <v>7.2160000000000011</v>
      </c>
      <c r="U243" s="3">
        <v>7.4909999999999997</v>
      </c>
      <c r="V243" s="24">
        <f t="shared" ref="V243:V276" si="9">3.6*750/O243</f>
        <v>57.394298832982592</v>
      </c>
    </row>
    <row r="244" spans="1:22" x14ac:dyDescent="0.3">
      <c r="A244" s="36" t="s">
        <v>108</v>
      </c>
      <c r="B244" s="36">
        <v>2021</v>
      </c>
      <c r="C244" s="19">
        <v>44489</v>
      </c>
      <c r="D244" s="36" t="s">
        <v>13</v>
      </c>
      <c r="E244" s="36" t="s">
        <v>454</v>
      </c>
      <c r="F244" s="36">
        <v>4</v>
      </c>
      <c r="G244" s="3" t="str">
        <f>VLOOKUP(J244,Riders!$A$2:$D$257,4,FALSE)</f>
        <v>UKR</v>
      </c>
      <c r="H244" s="3" t="s">
        <v>147</v>
      </c>
      <c r="I244" s="3" t="s">
        <v>113</v>
      </c>
      <c r="J244" s="3" t="s">
        <v>632</v>
      </c>
      <c r="K244" s="37">
        <f>(C244-VLOOKUP(H244,Riders!$A$2:$C$3501,2,FALSE))/365</f>
        <v>33.284931506849318</v>
      </c>
      <c r="L244" s="37">
        <f>(C244-VLOOKUP(I244,Riders!$A$2:$C$3501,2,FALSE))/365</f>
        <v>18.435616438356163</v>
      </c>
      <c r="M244" s="37">
        <f>(C244-VLOOKUP(J244,Riders!$A$2:$C$3501,2,FALSE))/365</f>
        <v>20.12876712328767</v>
      </c>
      <c r="N244" s="36">
        <v>2</v>
      </c>
      <c r="O244" s="3">
        <f t="shared" si="7"/>
        <v>50.042999999999999</v>
      </c>
      <c r="P244" s="3">
        <v>12.154999999999999</v>
      </c>
      <c r="Q244" s="3">
        <v>7.5849999999999991</v>
      </c>
      <c r="R244" s="3">
        <v>7.3480000000000025</v>
      </c>
      <c r="S244" s="3">
        <v>7.6890000000000001</v>
      </c>
      <c r="T244" s="3">
        <v>7.6559999999999988</v>
      </c>
      <c r="U244" s="3">
        <v>7.6099999999999994</v>
      </c>
      <c r="V244" s="24">
        <f t="shared" si="9"/>
        <v>53.953599904082488</v>
      </c>
    </row>
    <row r="245" spans="1:22" x14ac:dyDescent="0.3">
      <c r="A245" s="36" t="s">
        <v>108</v>
      </c>
      <c r="B245" s="36">
        <v>2021</v>
      </c>
      <c r="C245" s="19">
        <v>44489</v>
      </c>
      <c r="D245" s="36" t="s">
        <v>13</v>
      </c>
      <c r="E245" s="36" t="s">
        <v>454</v>
      </c>
      <c r="F245" s="36">
        <v>5</v>
      </c>
      <c r="G245" s="3" t="str">
        <f>VLOOKUP(J245,Riders!$A$2:$D$257,4,FALSE)</f>
        <v>GER</v>
      </c>
      <c r="H245" s="3" t="s">
        <v>14</v>
      </c>
      <c r="I245" s="3" t="s">
        <v>22</v>
      </c>
      <c r="J245" s="3" t="s">
        <v>23</v>
      </c>
      <c r="K245" s="37">
        <f>(C245-VLOOKUP(H245,Riders!$A$2:$C$3501,2,FALSE))/365</f>
        <v>21.8</v>
      </c>
      <c r="L245" s="37">
        <f>(C245-VLOOKUP(I245,Riders!$A$2:$C$3501,2,FALSE))/365</f>
        <v>23.780821917808218</v>
      </c>
      <c r="M245" s="37">
        <f>(C245-VLOOKUP(J245,Riders!$A$2:$C$3501,2,FALSE))/365</f>
        <v>24.106849315068494</v>
      </c>
      <c r="N245" s="36">
        <v>1</v>
      </c>
      <c r="O245" s="3">
        <f t="shared" si="7"/>
        <v>46.357999999999997</v>
      </c>
      <c r="P245" s="3">
        <v>11.612</v>
      </c>
      <c r="Q245" s="3">
        <v>7.298</v>
      </c>
      <c r="R245" s="3">
        <v>6.8180000000000014</v>
      </c>
      <c r="S245" s="3">
        <v>6.6569999999999965</v>
      </c>
      <c r="T245" s="3">
        <v>6.8710000000000022</v>
      </c>
      <c r="U245" s="3">
        <v>7.1019999999999968</v>
      </c>
      <c r="V245" s="24">
        <f t="shared" si="9"/>
        <v>58.242374563182196</v>
      </c>
    </row>
    <row r="246" spans="1:22" x14ac:dyDescent="0.3">
      <c r="A246" s="36" t="s">
        <v>108</v>
      </c>
      <c r="B246" s="36">
        <v>2021</v>
      </c>
      <c r="C246" s="19">
        <v>44489</v>
      </c>
      <c r="D246" s="36" t="s">
        <v>13</v>
      </c>
      <c r="E246" s="36" t="s">
        <v>204</v>
      </c>
      <c r="F246" s="36" t="s">
        <v>205</v>
      </c>
      <c r="G246" s="3" t="str">
        <f>VLOOKUP(J246,Riders!$A$2:$D$257,4,FALSE)</f>
        <v>GER</v>
      </c>
      <c r="H246" s="3" t="s">
        <v>14</v>
      </c>
      <c r="I246" s="3" t="s">
        <v>22</v>
      </c>
      <c r="J246" s="3" t="s">
        <v>23</v>
      </c>
      <c r="K246" s="37">
        <f>(C246-VLOOKUP(H246,Riders!$A$2:$C$3501,2,FALSE))/365</f>
        <v>21.8</v>
      </c>
      <c r="L246" s="37">
        <f>(C246-VLOOKUP(I246,Riders!$A$2:$C$3501,2,FALSE))/365</f>
        <v>23.780821917808218</v>
      </c>
      <c r="M246" s="37">
        <f>(C246-VLOOKUP(J246,Riders!$A$2:$C$3501,2,FALSE))/365</f>
        <v>24.106849315068494</v>
      </c>
      <c r="N246" s="36">
        <v>1</v>
      </c>
      <c r="O246" s="3">
        <f t="shared" si="7"/>
        <v>46.064</v>
      </c>
      <c r="P246" s="3">
        <v>11.532999999999999</v>
      </c>
      <c r="Q246" s="3">
        <v>7.2509999999999994</v>
      </c>
      <c r="R246" s="3">
        <v>6.7950000000000017</v>
      </c>
      <c r="S246" s="3">
        <v>6.6180000000000021</v>
      </c>
      <c r="T246" s="3">
        <v>6.820999999999998</v>
      </c>
      <c r="U246" s="3">
        <v>7.0459999999999994</v>
      </c>
      <c r="V246" s="24">
        <f t="shared" si="9"/>
        <v>58.614102118791244</v>
      </c>
    </row>
    <row r="247" spans="1:22" x14ac:dyDescent="0.3">
      <c r="A247" s="36" t="s">
        <v>108</v>
      </c>
      <c r="B247" s="36">
        <v>2021</v>
      </c>
      <c r="C247" s="19">
        <v>44489</v>
      </c>
      <c r="D247" s="36" t="s">
        <v>13</v>
      </c>
      <c r="E247" s="36" t="s">
        <v>204</v>
      </c>
      <c r="F247" s="36" t="s">
        <v>205</v>
      </c>
      <c r="G247" s="3" t="s">
        <v>118</v>
      </c>
      <c r="H247" s="3" t="s">
        <v>399</v>
      </c>
      <c r="I247" s="3" t="s">
        <v>111</v>
      </c>
      <c r="J247" s="3" t="s">
        <v>122</v>
      </c>
      <c r="K247" s="37">
        <f>(C247-VLOOKUP(H247,Riders!$A$2:$C$3501,2,FALSE))/365</f>
        <v>26.424657534246574</v>
      </c>
      <c r="L247" s="37">
        <f>(C247-VLOOKUP(I247,Riders!$A$2:$C$3501,2,FALSE))/365</f>
        <v>27.002739726027396</v>
      </c>
      <c r="M247" s="37" t="e">
        <f>(C247-VLOOKUP(J247,Riders!$A$2:$C$3501,2,FALSE))/365</f>
        <v>#N/A</v>
      </c>
      <c r="N247" s="36">
        <v>2</v>
      </c>
      <c r="O247" s="3">
        <f t="shared" si="7"/>
        <v>46.718000000000004</v>
      </c>
      <c r="P247" s="3">
        <v>11.381</v>
      </c>
      <c r="Q247" s="3">
        <v>7.2880000000000003</v>
      </c>
      <c r="R247" s="3">
        <v>6.8739999999999988</v>
      </c>
      <c r="S247" s="3">
        <v>6.9780000000000015</v>
      </c>
      <c r="T247" s="3">
        <v>7.0159999999999982</v>
      </c>
      <c r="U247" s="3">
        <v>7.1810000000000045</v>
      </c>
      <c r="V247" s="24">
        <f t="shared" si="9"/>
        <v>57.793569930219611</v>
      </c>
    </row>
    <row r="248" spans="1:22" x14ac:dyDescent="0.3">
      <c r="A248" s="36" t="s">
        <v>108</v>
      </c>
      <c r="B248" s="36">
        <v>2021</v>
      </c>
      <c r="C248" s="19">
        <v>44489</v>
      </c>
      <c r="D248" s="36" t="s">
        <v>13</v>
      </c>
      <c r="E248" s="36" t="s">
        <v>204</v>
      </c>
      <c r="F248" s="36" t="s">
        <v>206</v>
      </c>
      <c r="G248" s="3" t="str">
        <f>VLOOKUP(J248,Riders!$A$2:$D$257,4,FALSE)</f>
        <v>GBR</v>
      </c>
      <c r="H248" s="3" t="s">
        <v>24</v>
      </c>
      <c r="I248" s="3" t="s">
        <v>112</v>
      </c>
      <c r="J248" s="3" t="s">
        <v>392</v>
      </c>
      <c r="K248" s="37">
        <f>(C248-VLOOKUP(H248,Riders!$A$2:$C$3501,2,FALSE))/365</f>
        <v>23.142465753424659</v>
      </c>
      <c r="L248" s="37">
        <f>(C248-VLOOKUP(I248,Riders!$A$2:$C$3501,2,FALSE))/365</f>
        <v>22.471232876712328</v>
      </c>
      <c r="M248" s="37">
        <f>(C248-VLOOKUP(J248,Riders!$A$2:$C$3501,2,FALSE))/365</f>
        <v>22.791780821917808</v>
      </c>
      <c r="N248" s="36">
        <v>3</v>
      </c>
      <c r="O248" s="3">
        <f t="shared" si="7"/>
        <v>48.058999999999997</v>
      </c>
      <c r="P248" s="3">
        <v>11.715</v>
      </c>
      <c r="Q248" s="3">
        <v>7.375</v>
      </c>
      <c r="R248" s="3">
        <v>7.0010000000000012</v>
      </c>
      <c r="S248" s="3">
        <v>7.1370000000000005</v>
      </c>
      <c r="T248" s="3">
        <v>7.2819999999999965</v>
      </c>
      <c r="U248" s="3">
        <v>7.5489999999999995</v>
      </c>
      <c r="V248" s="24">
        <f t="shared" si="9"/>
        <v>56.180944256018648</v>
      </c>
    </row>
    <row r="249" spans="1:22" x14ac:dyDescent="0.3">
      <c r="A249" s="36" t="s">
        <v>108</v>
      </c>
      <c r="B249" s="36">
        <v>2021</v>
      </c>
      <c r="C249" s="19">
        <v>44489</v>
      </c>
      <c r="D249" s="36" t="s">
        <v>13</v>
      </c>
      <c r="E249" s="36" t="s">
        <v>204</v>
      </c>
      <c r="F249" s="36" t="s">
        <v>206</v>
      </c>
      <c r="G249" s="3" t="str">
        <f>VLOOKUP(J249,Riders!$A$2:$D$257,4,FALSE)</f>
        <v>JPN</v>
      </c>
      <c r="H249" s="3" t="s">
        <v>39</v>
      </c>
      <c r="I249" s="3" t="s">
        <v>42</v>
      </c>
      <c r="J249" s="3" t="s">
        <v>45</v>
      </c>
      <c r="K249" s="37">
        <f>(C249-VLOOKUP(H249,Riders!$A$2:$C$3501,2,FALSE))/365</f>
        <v>27.194520547945206</v>
      </c>
      <c r="L249" s="37">
        <f>(C249-VLOOKUP(I249,Riders!$A$2:$C$3501,2,FALSE))/365</f>
        <v>22.884931506849316</v>
      </c>
      <c r="M249" s="37">
        <f>(C249-VLOOKUP(J249,Riders!$A$2:$C$3501,2,FALSE))/365</f>
        <v>30.660273972602738</v>
      </c>
      <c r="N249" s="36">
        <v>4</v>
      </c>
      <c r="O249" s="3">
        <f t="shared" si="7"/>
        <v>48.612000000000002</v>
      </c>
      <c r="P249" s="3">
        <v>12.473000000000001</v>
      </c>
      <c r="Q249" s="3">
        <v>7.7479999999999993</v>
      </c>
      <c r="R249" s="3">
        <v>7.1099999999999994</v>
      </c>
      <c r="S249" s="3">
        <v>7.0190000000000019</v>
      </c>
      <c r="T249" s="3">
        <v>7.0069999999999979</v>
      </c>
      <c r="U249" s="3">
        <v>7.2550000000000026</v>
      </c>
      <c r="V249" s="24">
        <f t="shared" si="9"/>
        <v>55.541841520612195</v>
      </c>
    </row>
    <row r="250" spans="1:22" x14ac:dyDescent="0.3">
      <c r="A250" s="36" t="s">
        <v>71</v>
      </c>
      <c r="B250" s="36">
        <v>2021</v>
      </c>
      <c r="C250" s="19">
        <v>44448</v>
      </c>
      <c r="D250" s="36" t="s">
        <v>72</v>
      </c>
      <c r="E250" s="36" t="s">
        <v>379</v>
      </c>
      <c r="F250" s="36" t="s">
        <v>379</v>
      </c>
      <c r="G250" s="3" t="s">
        <v>21</v>
      </c>
      <c r="H250" s="3" t="s">
        <v>114</v>
      </c>
      <c r="I250" s="3" t="s">
        <v>116</v>
      </c>
      <c r="J250" s="3" t="s">
        <v>20</v>
      </c>
      <c r="K250" s="37">
        <f>(C250-VLOOKUP(H250,Riders!$A$2:$C$3501,2,FALSE))/365</f>
        <v>19.753424657534246</v>
      </c>
      <c r="L250" s="37">
        <f>(C250-VLOOKUP(I250,Riders!$A$2:$C$3501,2,FALSE))/365</f>
        <v>30.465753424657535</v>
      </c>
      <c r="M250" s="37">
        <f>(C250-VLOOKUP(J250,Riders!$A$2:$C$3501,2,FALSE))/365</f>
        <v>26.095890410958905</v>
      </c>
      <c r="N250" s="36">
        <v>1</v>
      </c>
      <c r="O250" s="3">
        <f t="shared" si="7"/>
        <v>48.204999999999998</v>
      </c>
      <c r="P250" s="3">
        <v>12.318</v>
      </c>
      <c r="Q250" s="3">
        <v>7.7170000000000005</v>
      </c>
      <c r="R250" s="3">
        <v>7.0970000000000013</v>
      </c>
      <c r="S250" s="3">
        <v>7.200999999999997</v>
      </c>
      <c r="T250" s="3">
        <v>6.838000000000001</v>
      </c>
      <c r="U250" s="3">
        <v>7.0339999999999989</v>
      </c>
      <c r="V250" s="24">
        <f t="shared" si="9"/>
        <v>56.01078726273208</v>
      </c>
    </row>
    <row r="251" spans="1:22" x14ac:dyDescent="0.3">
      <c r="A251" s="36" t="s">
        <v>71</v>
      </c>
      <c r="B251" s="36">
        <v>2021</v>
      </c>
      <c r="C251" s="19">
        <v>44448</v>
      </c>
      <c r="D251" s="36" t="s">
        <v>72</v>
      </c>
      <c r="E251" s="36" t="s">
        <v>379</v>
      </c>
      <c r="F251" s="36" t="s">
        <v>379</v>
      </c>
      <c r="G251" s="3" t="s">
        <v>47</v>
      </c>
      <c r="H251" s="3" t="s">
        <v>99</v>
      </c>
      <c r="I251" s="3" t="s">
        <v>100</v>
      </c>
      <c r="J251" s="3" t="s">
        <v>46</v>
      </c>
      <c r="K251" s="37">
        <f>(C251-VLOOKUP(H251,Riders!$A$2:$C$3501,2,FALSE))/365</f>
        <v>24.567123287671233</v>
      </c>
      <c r="L251" s="37">
        <f>(C251-VLOOKUP(I251,Riders!$A$2:$C$3501,2,FALSE))/365</f>
        <v>27.575342465753426</v>
      </c>
      <c r="M251" s="37">
        <f>(C251-VLOOKUP(J251,Riders!$A$2:$C$3501,2,FALSE))/365</f>
        <v>21.232876712328768</v>
      </c>
      <c r="N251" s="36">
        <v>2</v>
      </c>
      <c r="O251" s="3">
        <f t="shared" si="7"/>
        <v>48.765999999999998</v>
      </c>
      <c r="P251" s="3">
        <v>11.680999999999999</v>
      </c>
      <c r="Q251" s="3">
        <v>7.6899999999999995</v>
      </c>
      <c r="R251" s="3">
        <v>7.1219999999999999</v>
      </c>
      <c r="S251" s="3">
        <v>7.254999999999999</v>
      </c>
      <c r="T251" s="3">
        <v>7.3670000000000044</v>
      </c>
      <c r="U251" s="3">
        <v>7.6509999999999962</v>
      </c>
      <c r="V251" s="24">
        <f t="shared" si="9"/>
        <v>55.366443833818643</v>
      </c>
    </row>
    <row r="252" spans="1:22" x14ac:dyDescent="0.3">
      <c r="A252" s="36" t="s">
        <v>71</v>
      </c>
      <c r="B252" s="36">
        <v>2021</v>
      </c>
      <c r="C252" s="19">
        <v>44448</v>
      </c>
      <c r="D252" s="36" t="s">
        <v>72</v>
      </c>
      <c r="E252" s="36" t="s">
        <v>379</v>
      </c>
      <c r="F252" s="36" t="s">
        <v>379</v>
      </c>
      <c r="G252" s="3" t="s">
        <v>27</v>
      </c>
      <c r="H252" s="3" t="s">
        <v>396</v>
      </c>
      <c r="I252" s="3" t="s">
        <v>41</v>
      </c>
      <c r="J252" s="3" t="s">
        <v>115</v>
      </c>
      <c r="K252" s="37">
        <f>(C252-VLOOKUP(H252,Riders!$A$2:$C$3501,2,FALSE))/365</f>
        <v>22.512328767123286</v>
      </c>
      <c r="L252" s="37">
        <f>(C252-VLOOKUP(I252,Riders!$A$2:$C$3501,2,FALSE))/365</f>
        <v>25.901369863013699</v>
      </c>
      <c r="M252" s="37">
        <f>(C252-VLOOKUP(J252,Riders!$A$2:$C$3501,2,FALSE))/365</f>
        <v>24.106849315068494</v>
      </c>
      <c r="N252" s="36">
        <v>3</v>
      </c>
      <c r="O252" s="3">
        <f t="shared" si="7"/>
        <v>49.040999999999997</v>
      </c>
      <c r="P252" s="3">
        <v>12.907</v>
      </c>
      <c r="Q252" s="3">
        <v>7.9080000000000013</v>
      </c>
      <c r="R252" s="3">
        <v>6.9199999999999982</v>
      </c>
      <c r="S252" s="3">
        <v>7.0600000000000023</v>
      </c>
      <c r="T252" s="3">
        <v>6.972999999999999</v>
      </c>
      <c r="U252" s="3">
        <v>7.2729999999999961</v>
      </c>
      <c r="V252" s="24">
        <f t="shared" si="9"/>
        <v>55.05597357313269</v>
      </c>
    </row>
    <row r="253" spans="1:22" x14ac:dyDescent="0.3">
      <c r="A253" s="36" t="s">
        <v>71</v>
      </c>
      <c r="B253" s="36">
        <v>2021</v>
      </c>
      <c r="C253" s="19">
        <v>44448</v>
      </c>
      <c r="D253" s="36" t="s">
        <v>72</v>
      </c>
      <c r="E253" s="36" t="s">
        <v>379</v>
      </c>
      <c r="F253" s="36" t="s">
        <v>379</v>
      </c>
      <c r="G253" s="3" t="s">
        <v>59</v>
      </c>
      <c r="H253" s="3" t="s">
        <v>602</v>
      </c>
      <c r="I253" s="3" t="s">
        <v>395</v>
      </c>
      <c r="J253" s="3" t="s">
        <v>287</v>
      </c>
      <c r="K253" s="37">
        <f>(C253-VLOOKUP(H253,Riders!$A$2:$C$3501,2,FALSE))/365</f>
        <v>21.55890410958904</v>
      </c>
      <c r="L253" s="37">
        <f>(C253-VLOOKUP(I253,Riders!$A$2:$C$3501,2,FALSE))/365</f>
        <v>20.471232876712328</v>
      </c>
      <c r="M253" s="37">
        <f>(C253-VLOOKUP(J253,Riders!$A$2:$C$3501,2,FALSE))/365</f>
        <v>23.947945205479453</v>
      </c>
      <c r="N253" s="36">
        <v>4</v>
      </c>
      <c r="O253" s="3">
        <f t="shared" si="7"/>
        <v>51.843000000000004</v>
      </c>
      <c r="P253" s="3">
        <v>13.007999999999999</v>
      </c>
      <c r="Q253" s="3">
        <v>7.7750000000000021</v>
      </c>
      <c r="R253" s="3">
        <v>7.5730000000000004</v>
      </c>
      <c r="S253" s="3">
        <v>7.6389999999999958</v>
      </c>
      <c r="T253" s="3">
        <v>7.8629999999999995</v>
      </c>
      <c r="U253" s="3">
        <v>7.9850000000000065</v>
      </c>
      <c r="V253" s="24">
        <f t="shared" si="9"/>
        <v>52.080319425959139</v>
      </c>
    </row>
    <row r="254" spans="1:22" x14ac:dyDescent="0.3">
      <c r="A254" s="36" t="s">
        <v>71</v>
      </c>
      <c r="B254" s="36">
        <v>2021</v>
      </c>
      <c r="C254" s="19">
        <v>44448</v>
      </c>
      <c r="D254" s="36" t="s">
        <v>72</v>
      </c>
      <c r="E254" s="36" t="s">
        <v>379</v>
      </c>
      <c r="F254" s="36" t="s">
        <v>379</v>
      </c>
      <c r="G254" s="3" t="s">
        <v>70</v>
      </c>
      <c r="H254" s="3" t="s">
        <v>476</v>
      </c>
      <c r="I254" s="3" t="s">
        <v>393</v>
      </c>
      <c r="J254" s="3" t="s">
        <v>289</v>
      </c>
      <c r="K254" s="37">
        <f>(C254-VLOOKUP(H254,Riders!$A$2:$C$3501,2,FALSE))/365</f>
        <v>20.12054794520548</v>
      </c>
      <c r="L254" s="37">
        <f>(C254-VLOOKUP(I254,Riders!$A$2:$C$3501,2,FALSE))/365</f>
        <v>20.043835616438358</v>
      </c>
      <c r="M254" s="37">
        <f>(C254-VLOOKUP(J254,Riders!$A$2:$C$3501,2,FALSE))/365</f>
        <v>22.487671232876714</v>
      </c>
      <c r="N254" s="36">
        <v>5</v>
      </c>
      <c r="O254" s="3">
        <f t="shared" si="7"/>
        <v>56.066000000000003</v>
      </c>
      <c r="P254" s="3">
        <v>13.752000000000001</v>
      </c>
      <c r="Q254" s="3">
        <v>8.6199999999999992</v>
      </c>
      <c r="R254" s="3">
        <v>9.0090000000000003</v>
      </c>
      <c r="S254" s="3">
        <v>8.4720000000000013</v>
      </c>
      <c r="T254" s="3">
        <v>8.0929999999999964</v>
      </c>
      <c r="U254" s="3">
        <v>8.1200000000000045</v>
      </c>
      <c r="V254" s="24">
        <f t="shared" si="9"/>
        <v>48.157528626975349</v>
      </c>
    </row>
    <row r="255" spans="1:22" x14ac:dyDescent="0.3">
      <c r="A255" s="36" t="s">
        <v>71</v>
      </c>
      <c r="B255" s="36">
        <v>2021</v>
      </c>
      <c r="C255" s="19">
        <v>44448</v>
      </c>
      <c r="D255" s="36" t="s">
        <v>72</v>
      </c>
      <c r="E255" s="36" t="s">
        <v>454</v>
      </c>
      <c r="F255" s="36">
        <v>1</v>
      </c>
      <c r="G255" s="3" t="s">
        <v>47</v>
      </c>
      <c r="H255" s="3" t="s">
        <v>99</v>
      </c>
      <c r="I255" s="3" t="s">
        <v>100</v>
      </c>
      <c r="J255" s="3" t="s">
        <v>46</v>
      </c>
      <c r="K255" s="37">
        <f>(C255-VLOOKUP(H255,Riders!$A$2:$C$3501,2,FALSE))/365</f>
        <v>24.567123287671233</v>
      </c>
      <c r="L255" s="37">
        <f>(C255-VLOOKUP(I255,Riders!$A$2:$C$3501,2,FALSE))/365</f>
        <v>27.575342465753426</v>
      </c>
      <c r="M255" s="37">
        <f>(C255-VLOOKUP(J255,Riders!$A$2:$C$3501,2,FALSE))/365</f>
        <v>21.232876712328768</v>
      </c>
      <c r="N255" s="36">
        <v>1</v>
      </c>
      <c r="O255" s="3">
        <f t="shared" si="7"/>
        <v>48.575000000000003</v>
      </c>
      <c r="P255" s="3">
        <v>11.727</v>
      </c>
      <c r="Q255" s="3">
        <v>7.6909999999999989</v>
      </c>
      <c r="R255" s="3">
        <v>7.0620000000000012</v>
      </c>
      <c r="S255" s="3">
        <v>7.227999999999998</v>
      </c>
      <c r="T255" s="3">
        <v>7.3140000000000001</v>
      </c>
      <c r="U255" s="3">
        <v>7.5530000000000044</v>
      </c>
      <c r="V255" s="24">
        <f t="shared" si="9"/>
        <v>55.584148224395264</v>
      </c>
    </row>
    <row r="256" spans="1:22" x14ac:dyDescent="0.3">
      <c r="A256" s="36" t="s">
        <v>71</v>
      </c>
      <c r="B256" s="36">
        <v>2021</v>
      </c>
      <c r="C256" s="19">
        <v>44448</v>
      </c>
      <c r="D256" s="36" t="s">
        <v>72</v>
      </c>
      <c r="E256" s="36" t="s">
        <v>454</v>
      </c>
      <c r="F256" s="36">
        <v>1</v>
      </c>
      <c r="G256" s="3" t="s">
        <v>27</v>
      </c>
      <c r="H256" s="3" t="s">
        <v>396</v>
      </c>
      <c r="I256" s="3" t="s">
        <v>41</v>
      </c>
      <c r="J256" s="3" t="s">
        <v>115</v>
      </c>
      <c r="K256" s="37">
        <f>(C256-VLOOKUP(H256,Riders!$A$2:$C$3501,2,FALSE))/365</f>
        <v>22.512328767123286</v>
      </c>
      <c r="L256" s="37">
        <f>(C256-VLOOKUP(I256,Riders!$A$2:$C$3501,2,FALSE))/365</f>
        <v>25.901369863013699</v>
      </c>
      <c r="M256" s="37">
        <f>(C256-VLOOKUP(J256,Riders!$A$2:$C$3501,2,FALSE))/365</f>
        <v>24.106849315068494</v>
      </c>
      <c r="N256" s="36">
        <v>2</v>
      </c>
      <c r="O256" s="3">
        <f t="shared" si="7"/>
        <v>49.747999999999998</v>
      </c>
      <c r="P256" s="3">
        <v>13.294</v>
      </c>
      <c r="Q256" s="3">
        <v>7.8939999999999984</v>
      </c>
      <c r="R256" s="3">
        <v>7.0710000000000015</v>
      </c>
      <c r="S256" s="3">
        <v>7.0619999999999976</v>
      </c>
      <c r="T256" s="3">
        <v>7.1290000000000049</v>
      </c>
      <c r="U256" s="3">
        <v>7.2979999999999947</v>
      </c>
      <c r="V256" s="24">
        <f t="shared" si="9"/>
        <v>54.273538634718989</v>
      </c>
    </row>
    <row r="257" spans="1:22" x14ac:dyDescent="0.3">
      <c r="A257" s="36" t="s">
        <v>71</v>
      </c>
      <c r="B257" s="36">
        <v>2021</v>
      </c>
      <c r="C257" s="19">
        <v>44448</v>
      </c>
      <c r="D257" s="36" t="s">
        <v>72</v>
      </c>
      <c r="E257" s="36" t="s">
        <v>454</v>
      </c>
      <c r="F257" s="36">
        <v>2</v>
      </c>
      <c r="G257" s="3" t="s">
        <v>21</v>
      </c>
      <c r="H257" s="3" t="s">
        <v>114</v>
      </c>
      <c r="I257" s="3" t="s">
        <v>116</v>
      </c>
      <c r="J257" s="3" t="s">
        <v>20</v>
      </c>
      <c r="K257" s="37">
        <f>(C257-VLOOKUP(H257,Riders!$A$2:$C$3501,2,FALSE))/365</f>
        <v>19.753424657534246</v>
      </c>
      <c r="L257" s="37">
        <f>(C257-VLOOKUP(I257,Riders!$A$2:$C$3501,2,FALSE))/365</f>
        <v>30.465753424657535</v>
      </c>
      <c r="M257" s="37">
        <f>(C257-VLOOKUP(J257,Riders!$A$2:$C$3501,2,FALSE))/365</f>
        <v>26.095890410958905</v>
      </c>
      <c r="N257" s="36">
        <v>1</v>
      </c>
      <c r="O257" s="3">
        <f t="shared" si="7"/>
        <v>47.683</v>
      </c>
      <c r="P257" s="3">
        <v>12.191000000000001</v>
      </c>
      <c r="Q257" s="3">
        <v>7.6019999999999985</v>
      </c>
      <c r="R257" s="3">
        <v>7.0420000000000016</v>
      </c>
      <c r="S257" s="3">
        <v>7.1159999999999997</v>
      </c>
      <c r="T257" s="3">
        <v>6.7710000000000008</v>
      </c>
      <c r="U257" s="3">
        <v>6.9609999999999985</v>
      </c>
      <c r="V257" s="24">
        <f t="shared" si="9"/>
        <v>56.623954029738059</v>
      </c>
    </row>
    <row r="258" spans="1:22" x14ac:dyDescent="0.3">
      <c r="A258" s="36" t="s">
        <v>71</v>
      </c>
      <c r="B258" s="36">
        <v>2021</v>
      </c>
      <c r="C258" s="19">
        <v>44448</v>
      </c>
      <c r="D258" s="36" t="s">
        <v>72</v>
      </c>
      <c r="E258" s="36" t="s">
        <v>454</v>
      </c>
      <c r="F258" s="36">
        <v>2</v>
      </c>
      <c r="G258" s="3" t="s">
        <v>59</v>
      </c>
      <c r="H258" s="3" t="s">
        <v>602</v>
      </c>
      <c r="I258" s="3" t="s">
        <v>395</v>
      </c>
      <c r="J258" s="3" t="s">
        <v>287</v>
      </c>
      <c r="K258" s="37">
        <f>(C258-VLOOKUP(H258,Riders!$A$2:$C$3501,2,FALSE))/365</f>
        <v>21.55890410958904</v>
      </c>
      <c r="L258" s="37">
        <f>(C258-VLOOKUP(I258,Riders!$A$2:$C$3501,2,FALSE))/365</f>
        <v>20.471232876712328</v>
      </c>
      <c r="M258" s="37">
        <f>(C258-VLOOKUP(J258,Riders!$A$2:$C$3501,2,FALSE))/365</f>
        <v>23.947945205479453</v>
      </c>
      <c r="N258" s="36">
        <v>2</v>
      </c>
      <c r="O258" s="3">
        <f t="shared" si="7"/>
        <v>51.584000000000003</v>
      </c>
      <c r="P258" s="3">
        <v>13.208</v>
      </c>
      <c r="Q258" s="3">
        <v>7.641</v>
      </c>
      <c r="R258" s="3">
        <v>7.7949999999999982</v>
      </c>
      <c r="S258" s="3">
        <v>7.4669999999999987</v>
      </c>
      <c r="T258" s="3">
        <v>7.713000000000001</v>
      </c>
      <c r="U258" s="3">
        <v>7.7600000000000051</v>
      </c>
      <c r="V258" s="24">
        <f t="shared" si="9"/>
        <v>52.341811414392055</v>
      </c>
    </row>
    <row r="259" spans="1:22" x14ac:dyDescent="0.3">
      <c r="A259" s="36" t="s">
        <v>71</v>
      </c>
      <c r="B259" s="36">
        <v>2021</v>
      </c>
      <c r="C259" s="19">
        <v>44448</v>
      </c>
      <c r="D259" s="36" t="s">
        <v>72</v>
      </c>
      <c r="E259" s="36" t="s">
        <v>204</v>
      </c>
      <c r="F259" s="36" t="s">
        <v>205</v>
      </c>
      <c r="G259" s="3" t="s">
        <v>21</v>
      </c>
      <c r="H259" s="3" t="s">
        <v>114</v>
      </c>
      <c r="I259" s="3" t="s">
        <v>116</v>
      </c>
      <c r="J259" s="3" t="s">
        <v>20</v>
      </c>
      <c r="K259" s="37">
        <f>(C259-VLOOKUP(H259,Riders!$A$2:$C$3501,2,FALSE))/365</f>
        <v>19.753424657534246</v>
      </c>
      <c r="L259" s="37">
        <f>(C259-VLOOKUP(I259,Riders!$A$2:$C$3501,2,FALSE))/365</f>
        <v>30.465753424657535</v>
      </c>
      <c r="M259" s="37">
        <f>(C259-VLOOKUP(J259,Riders!$A$2:$C$3501,2,FALSE))/365</f>
        <v>26.095890410958905</v>
      </c>
      <c r="N259" s="36">
        <v>1</v>
      </c>
      <c r="O259" s="3">
        <f t="shared" ref="O259:O276" si="10">IF(COUNT(P259:U259)=6,SUM(P259:U259),"")</f>
        <v>47.969000000000001</v>
      </c>
      <c r="P259" s="3">
        <v>12.121</v>
      </c>
      <c r="Q259" s="3">
        <v>7.586999999999998</v>
      </c>
      <c r="R259" s="3">
        <v>7.2240000000000002</v>
      </c>
      <c r="S259" s="3">
        <v>7.1890000000000036</v>
      </c>
      <c r="T259" s="3">
        <v>6.8619999999999948</v>
      </c>
      <c r="U259" s="3">
        <v>6.9860000000000042</v>
      </c>
      <c r="V259" s="24">
        <f t="shared" si="9"/>
        <v>56.286351602076337</v>
      </c>
    </row>
    <row r="260" spans="1:22" x14ac:dyDescent="0.3">
      <c r="A260" s="36" t="s">
        <v>71</v>
      </c>
      <c r="B260" s="36">
        <v>2021</v>
      </c>
      <c r="C260" s="19">
        <v>44448</v>
      </c>
      <c r="D260" s="36" t="s">
        <v>72</v>
      </c>
      <c r="E260" s="36" t="s">
        <v>204</v>
      </c>
      <c r="F260" s="36" t="s">
        <v>205</v>
      </c>
      <c r="G260" s="3" t="s">
        <v>47</v>
      </c>
      <c r="H260" s="3" t="s">
        <v>99</v>
      </c>
      <c r="I260" s="3" t="s">
        <v>100</v>
      </c>
      <c r="J260" s="3" t="s">
        <v>46</v>
      </c>
      <c r="K260" s="37">
        <f>(C260-VLOOKUP(H260,Riders!$A$2:$C$3501,2,FALSE))/365</f>
        <v>24.567123287671233</v>
      </c>
      <c r="L260" s="37">
        <f>(C260-VLOOKUP(I260,Riders!$A$2:$C$3501,2,FALSE))/365</f>
        <v>27.575342465753426</v>
      </c>
      <c r="M260" s="37">
        <f>(C260-VLOOKUP(J260,Riders!$A$2:$C$3501,2,FALSE))/365</f>
        <v>21.232876712328768</v>
      </c>
      <c r="N260" s="36">
        <v>2</v>
      </c>
      <c r="O260" s="3">
        <f t="shared" si="10"/>
        <v>48.634</v>
      </c>
      <c r="P260" s="3">
        <v>11.832000000000001</v>
      </c>
      <c r="Q260" s="3">
        <v>7.7169999999999987</v>
      </c>
      <c r="R260" s="3">
        <v>7.0910000000000011</v>
      </c>
      <c r="S260" s="3">
        <v>7.2089999999999961</v>
      </c>
      <c r="T260" s="3">
        <v>7.2910000000000039</v>
      </c>
      <c r="U260" s="3">
        <v>7.4939999999999998</v>
      </c>
      <c r="V260" s="24">
        <f t="shared" si="9"/>
        <v>55.516716700250853</v>
      </c>
    </row>
    <row r="261" spans="1:22" x14ac:dyDescent="0.3">
      <c r="A261" s="36" t="s">
        <v>71</v>
      </c>
      <c r="B261" s="36">
        <v>2021</v>
      </c>
      <c r="C261" s="19">
        <v>44448</v>
      </c>
      <c r="D261" s="36" t="s">
        <v>72</v>
      </c>
      <c r="E261" s="36" t="s">
        <v>204</v>
      </c>
      <c r="F261" s="36" t="s">
        <v>206</v>
      </c>
      <c r="G261" s="3" t="s">
        <v>27</v>
      </c>
      <c r="H261" s="3" t="s">
        <v>396</v>
      </c>
      <c r="I261" s="3" t="s">
        <v>41</v>
      </c>
      <c r="J261" s="3" t="s">
        <v>115</v>
      </c>
      <c r="K261" s="37">
        <f>(C261-VLOOKUP(H261,Riders!$A$2:$C$3501,2,FALSE))/365</f>
        <v>22.512328767123286</v>
      </c>
      <c r="L261" s="37">
        <f>(C261-VLOOKUP(I261,Riders!$A$2:$C$3501,2,FALSE))/365</f>
        <v>25.901369863013699</v>
      </c>
      <c r="M261" s="37">
        <f>(C261-VLOOKUP(J261,Riders!$A$2:$C$3501,2,FALSE))/365</f>
        <v>24.106849315068494</v>
      </c>
      <c r="N261" s="36">
        <v>3</v>
      </c>
      <c r="O261" s="3">
        <f t="shared" si="10"/>
        <v>49.360999999999997</v>
      </c>
      <c r="P261" s="3">
        <v>13.083</v>
      </c>
      <c r="Q261" s="3">
        <v>7.8259999999999987</v>
      </c>
      <c r="R261" s="3">
        <v>7.0590000000000011</v>
      </c>
      <c r="S261" s="3">
        <v>7.0629999999999988</v>
      </c>
      <c r="T261" s="3">
        <v>7.0570000000000022</v>
      </c>
      <c r="U261" s="3">
        <v>7.2729999999999961</v>
      </c>
      <c r="V261" s="24">
        <f t="shared" si="9"/>
        <v>54.699053908956465</v>
      </c>
    </row>
    <row r="262" spans="1:22" x14ac:dyDescent="0.3">
      <c r="A262" s="36" t="s">
        <v>71</v>
      </c>
      <c r="B262" s="36">
        <v>2021</v>
      </c>
      <c r="C262" s="19">
        <v>44448</v>
      </c>
      <c r="D262" s="36" t="s">
        <v>72</v>
      </c>
      <c r="E262" s="36" t="s">
        <v>204</v>
      </c>
      <c r="F262" s="36" t="s">
        <v>206</v>
      </c>
      <c r="G262" s="3" t="s">
        <v>59</v>
      </c>
      <c r="H262" s="3" t="s">
        <v>602</v>
      </c>
      <c r="I262" s="3" t="s">
        <v>395</v>
      </c>
      <c r="J262" s="3" t="s">
        <v>287</v>
      </c>
      <c r="K262" s="37">
        <f>(C262-VLOOKUP(H262,Riders!$A$2:$C$3501,2,FALSE))/365</f>
        <v>21.55890410958904</v>
      </c>
      <c r="L262" s="37">
        <f>(C262-VLOOKUP(I262,Riders!$A$2:$C$3501,2,FALSE))/365</f>
        <v>20.471232876712328</v>
      </c>
      <c r="M262" s="37">
        <f>(C262-VLOOKUP(J262,Riders!$A$2:$C$3501,2,FALSE))/365</f>
        <v>23.947945205479453</v>
      </c>
      <c r="N262" s="36">
        <v>4</v>
      </c>
      <c r="O262" s="3">
        <f t="shared" si="10"/>
        <v>51.709000000000003</v>
      </c>
      <c r="P262" s="3">
        <v>13.38</v>
      </c>
      <c r="Q262" s="3">
        <v>7.8599999999999977</v>
      </c>
      <c r="R262" s="3">
        <v>7.5230000000000032</v>
      </c>
      <c r="S262" s="3">
        <v>7.5459999999999958</v>
      </c>
      <c r="T262" s="3">
        <v>7.6260000000000048</v>
      </c>
      <c r="U262" s="3">
        <v>7.7740000000000009</v>
      </c>
      <c r="V262" s="24">
        <f t="shared" si="9"/>
        <v>52.215281672436127</v>
      </c>
    </row>
    <row r="263" spans="1:22" x14ac:dyDescent="0.3">
      <c r="A263" s="36" t="s">
        <v>117</v>
      </c>
      <c r="B263" s="36">
        <v>2021</v>
      </c>
      <c r="C263" s="19">
        <v>44385</v>
      </c>
      <c r="D263" s="36" t="s">
        <v>72</v>
      </c>
      <c r="E263" s="36" t="s">
        <v>379</v>
      </c>
      <c r="F263" s="36" t="s">
        <v>379</v>
      </c>
      <c r="G263" s="3" t="s">
        <v>118</v>
      </c>
      <c r="H263" s="3" t="s">
        <v>399</v>
      </c>
      <c r="I263" s="3" t="s">
        <v>122</v>
      </c>
      <c r="J263" s="3" t="s">
        <v>109</v>
      </c>
      <c r="K263" s="37">
        <f>(C263-VLOOKUP(H263,Riders!$A$2:$C$3501,2,FALSE))/365</f>
        <v>26.139726027397259</v>
      </c>
      <c r="L263" s="37" t="e">
        <f>(C263-VLOOKUP(I263,Riders!$A$2:$C$3501,2,FALSE))/365</f>
        <v>#N/A</v>
      </c>
      <c r="M263" s="37">
        <f>(C263-VLOOKUP(J263,Riders!$A$2:$C$3501,2,FALSE))/365</f>
        <v>28.438356164383563</v>
      </c>
      <c r="N263" s="36">
        <v>1</v>
      </c>
      <c r="O263" s="3">
        <f t="shared" si="10"/>
        <v>47.374000000000002</v>
      </c>
      <c r="P263" s="3">
        <v>11.303000000000001</v>
      </c>
      <c r="Q263" s="3">
        <v>7.3990000000000009</v>
      </c>
      <c r="R263" s="3">
        <v>6.8569999999999993</v>
      </c>
      <c r="S263" s="3">
        <v>7.0440000000000005</v>
      </c>
      <c r="T263" s="3">
        <v>7.2419999999999973</v>
      </c>
      <c r="U263" s="3">
        <v>7.5290000000000035</v>
      </c>
      <c r="V263" s="24">
        <f t="shared" si="9"/>
        <v>56.993287457255029</v>
      </c>
    </row>
    <row r="264" spans="1:22" x14ac:dyDescent="0.3">
      <c r="A264" s="36" t="s">
        <v>117</v>
      </c>
      <c r="B264" s="36">
        <v>2021</v>
      </c>
      <c r="C264" s="19">
        <v>44385</v>
      </c>
      <c r="D264" s="36" t="s">
        <v>72</v>
      </c>
      <c r="E264" s="36" t="s">
        <v>379</v>
      </c>
      <c r="F264" s="36" t="s">
        <v>379</v>
      </c>
      <c r="G264" s="3" t="s">
        <v>118</v>
      </c>
      <c r="H264" s="3" t="s">
        <v>638</v>
      </c>
      <c r="I264" s="3" t="s">
        <v>164</v>
      </c>
      <c r="J264" s="3" t="s">
        <v>398</v>
      </c>
      <c r="K264" s="37">
        <f>(C264-VLOOKUP(H264,Riders!$A$2:$C$3501,2,FALSE))/365</f>
        <v>20.967123287671232</v>
      </c>
      <c r="L264" s="37">
        <f>(C264-VLOOKUP(I264,Riders!$A$2:$C$3501,2,FALSE))/365</f>
        <v>28.591780821917808</v>
      </c>
      <c r="M264" s="37">
        <f>(C264-VLOOKUP(J264,Riders!$A$2:$C$3501,2,FALSE))/365</f>
        <v>18.156164383561645</v>
      </c>
      <c r="N264" s="36">
        <v>2</v>
      </c>
      <c r="O264" s="3">
        <f t="shared" si="10"/>
        <v>48.938000000000002</v>
      </c>
      <c r="P264" s="3">
        <v>11.878</v>
      </c>
      <c r="Q264" s="3">
        <v>7.4149999999999991</v>
      </c>
      <c r="R264" s="3">
        <v>7.0850000000000009</v>
      </c>
      <c r="S264" s="3">
        <v>7.3459999999999965</v>
      </c>
      <c r="T264" s="3">
        <v>7.5220000000000056</v>
      </c>
      <c r="U264" s="3">
        <v>7.6920000000000002</v>
      </c>
      <c r="V264" s="24">
        <f t="shared" si="9"/>
        <v>55.171850096039883</v>
      </c>
    </row>
    <row r="265" spans="1:22" x14ac:dyDescent="0.3">
      <c r="A265" s="36" t="s">
        <v>117</v>
      </c>
      <c r="B265" s="36">
        <v>2021</v>
      </c>
      <c r="C265" s="19">
        <v>44385</v>
      </c>
      <c r="D265" s="36" t="s">
        <v>72</v>
      </c>
      <c r="E265" s="36" t="s">
        <v>379</v>
      </c>
      <c r="F265" s="36" t="s">
        <v>379</v>
      </c>
      <c r="G265" s="3" t="s">
        <v>15</v>
      </c>
      <c r="H265" s="3" t="s">
        <v>125</v>
      </c>
      <c r="I265" s="3" t="s">
        <v>382</v>
      </c>
      <c r="J265" s="3" t="s">
        <v>400</v>
      </c>
      <c r="K265" s="37">
        <f>(C265-VLOOKUP(H265,Riders!$A$2:$C$3501,2,FALSE))/365</f>
        <v>20.12876712328767</v>
      </c>
      <c r="L265" s="37">
        <f>(C265-VLOOKUP(I265,Riders!$A$2:$C$3501,2,FALSE))/365</f>
        <v>20.358904109589041</v>
      </c>
      <c r="M265" s="37">
        <f>(C265-VLOOKUP(J265,Riders!$A$2:$C$3501,2,FALSE))/365</f>
        <v>20.265753424657536</v>
      </c>
      <c r="N265" s="36">
        <v>3</v>
      </c>
      <c r="O265" s="3">
        <f t="shared" si="10"/>
        <v>49.768999999999998</v>
      </c>
      <c r="P265" s="3">
        <v>12.311999999999999</v>
      </c>
      <c r="Q265" s="3">
        <v>7.8439999999999994</v>
      </c>
      <c r="R265" s="3">
        <v>7.2469999999999999</v>
      </c>
      <c r="S265" s="3">
        <v>7.161999999999999</v>
      </c>
      <c r="T265" s="3">
        <v>7.4560000000000031</v>
      </c>
      <c r="U265" s="3">
        <v>7.7479999999999976</v>
      </c>
      <c r="V265" s="24">
        <f t="shared" si="9"/>
        <v>54.250637947316605</v>
      </c>
    </row>
    <row r="266" spans="1:22" x14ac:dyDescent="0.3">
      <c r="A266" s="36" t="s">
        <v>117</v>
      </c>
      <c r="B266" s="36">
        <v>2021</v>
      </c>
      <c r="C266" s="19">
        <v>44385</v>
      </c>
      <c r="D266" s="36" t="s">
        <v>72</v>
      </c>
      <c r="E266" s="36" t="s">
        <v>379</v>
      </c>
      <c r="F266" s="36" t="s">
        <v>379</v>
      </c>
      <c r="G266" s="3" t="s">
        <v>120</v>
      </c>
      <c r="H266" s="3" t="s">
        <v>276</v>
      </c>
      <c r="I266" s="3" t="s">
        <v>119</v>
      </c>
      <c r="J266" s="3" t="s">
        <v>121</v>
      </c>
      <c r="K266" s="37" t="e">
        <f>(C266-VLOOKUP(H266,Riders!$A$2:$C$3501,2,FALSE))/365</f>
        <v>#N/A</v>
      </c>
      <c r="L266" s="37" t="e">
        <f>(C266-VLOOKUP(I266,Riders!$A$2:$C$3501,2,FALSE))/365</f>
        <v>#N/A</v>
      </c>
      <c r="M266" s="37">
        <f>(C266-VLOOKUP(J266,Riders!$A$2:$C$3501,2,FALSE))/365</f>
        <v>25.345205479452055</v>
      </c>
      <c r="N266" s="36">
        <v>4</v>
      </c>
      <c r="O266" s="3">
        <f t="shared" si="10"/>
        <v>53.195</v>
      </c>
      <c r="P266" s="3">
        <v>11.663</v>
      </c>
      <c r="Q266" s="3">
        <v>7.5129999999999981</v>
      </c>
      <c r="R266" s="3">
        <v>7.142000000000003</v>
      </c>
      <c r="S266" s="3">
        <v>7.2489999999999988</v>
      </c>
      <c r="T266" s="3">
        <v>11.097000000000001</v>
      </c>
      <c r="U266" s="3">
        <v>8.5309999999999988</v>
      </c>
      <c r="V266" s="24">
        <f t="shared" si="9"/>
        <v>50.756650061095968</v>
      </c>
    </row>
    <row r="267" spans="1:22" x14ac:dyDescent="0.3">
      <c r="A267" s="36" t="s">
        <v>117</v>
      </c>
      <c r="B267" s="36">
        <v>2021</v>
      </c>
      <c r="C267" s="19">
        <v>44385</v>
      </c>
      <c r="D267" s="36" t="s">
        <v>72</v>
      </c>
      <c r="E267" s="36" t="s">
        <v>379</v>
      </c>
      <c r="F267" s="36" t="s">
        <v>379</v>
      </c>
      <c r="G267" s="3" t="s">
        <v>31</v>
      </c>
      <c r="H267" s="3" t="s">
        <v>297</v>
      </c>
      <c r="I267" s="3" t="s">
        <v>113</v>
      </c>
      <c r="J267" s="3" t="s">
        <v>126</v>
      </c>
      <c r="K267" s="37">
        <f>(C267-VLOOKUP(H267,Riders!$A$2:$C$3501,2,FALSE))/365</f>
        <v>22.005479452054793</v>
      </c>
      <c r="L267" s="37">
        <f>(C267-VLOOKUP(I267,Riders!$A$2:$C$3501,2,FALSE))/365</f>
        <v>18.150684931506849</v>
      </c>
      <c r="M267" s="37">
        <f>(C267-VLOOKUP(J267,Riders!$A$2:$C$3501,2,FALSE))/365</f>
        <v>23.172602739726027</v>
      </c>
      <c r="N267" s="36">
        <v>5</v>
      </c>
      <c r="O267" s="3">
        <f t="shared" si="10"/>
        <v>53.311999999999998</v>
      </c>
      <c r="P267" s="3">
        <v>13.656000000000001</v>
      </c>
      <c r="Q267" s="3">
        <v>8.5129999999999999</v>
      </c>
      <c r="R267" s="3">
        <v>7.9469999999999992</v>
      </c>
      <c r="S267" s="3">
        <v>7.7659999999999982</v>
      </c>
      <c r="T267" s="3">
        <v>7.6360000000000028</v>
      </c>
      <c r="U267" s="3">
        <v>7.7939999999999969</v>
      </c>
      <c r="V267" s="24">
        <f t="shared" si="9"/>
        <v>50.645258103241297</v>
      </c>
    </row>
    <row r="268" spans="1:22" x14ac:dyDescent="0.3">
      <c r="A268" s="36" t="s">
        <v>117</v>
      </c>
      <c r="B268" s="36">
        <v>2021</v>
      </c>
      <c r="C268" s="19">
        <v>44385</v>
      </c>
      <c r="D268" s="36" t="s">
        <v>72</v>
      </c>
      <c r="E268" s="36" t="s">
        <v>454</v>
      </c>
      <c r="F268" s="36">
        <v>1</v>
      </c>
      <c r="G268" s="3" t="s">
        <v>120</v>
      </c>
      <c r="H268" s="3" t="s">
        <v>276</v>
      </c>
      <c r="I268" s="3" t="s">
        <v>119</v>
      </c>
      <c r="J268" s="3" t="s">
        <v>121</v>
      </c>
      <c r="K268" s="37" t="e">
        <f>(C268-VLOOKUP(H268,Riders!$A$2:$C$3501,2,FALSE))/365</f>
        <v>#N/A</v>
      </c>
      <c r="L268" s="37" t="e">
        <f>(C268-VLOOKUP(I268,Riders!$A$2:$C$3501,2,FALSE))/365</f>
        <v>#N/A</v>
      </c>
      <c r="M268" s="37">
        <f>(C268-VLOOKUP(J268,Riders!$A$2:$C$3501,2,FALSE))/365</f>
        <v>25.345205479452055</v>
      </c>
      <c r="N268" s="36">
        <v>1</v>
      </c>
      <c r="O268" s="3">
        <f t="shared" si="10"/>
        <v>52.716999999999999</v>
      </c>
      <c r="P268" s="3">
        <v>11.656000000000001</v>
      </c>
      <c r="Q268" s="3">
        <v>7.4459999999999997</v>
      </c>
      <c r="R268" s="3">
        <v>7.0670000000000002</v>
      </c>
      <c r="S268" s="3">
        <v>7.1369999999999969</v>
      </c>
      <c r="T268" s="3">
        <v>7.4100000000000037</v>
      </c>
      <c r="U268" s="3">
        <v>12.000999999999998</v>
      </c>
      <c r="V268" s="24">
        <f t="shared" si="9"/>
        <v>51.216875011855763</v>
      </c>
    </row>
    <row r="269" spans="1:22" x14ac:dyDescent="0.3">
      <c r="A269" s="36" t="s">
        <v>117</v>
      </c>
      <c r="B269" s="36">
        <v>2021</v>
      </c>
      <c r="C269" s="19">
        <v>44385</v>
      </c>
      <c r="D269" s="36" t="s">
        <v>72</v>
      </c>
      <c r="E269" s="36" t="s">
        <v>454</v>
      </c>
      <c r="F269" s="36">
        <v>1</v>
      </c>
      <c r="G269" s="3" t="s">
        <v>31</v>
      </c>
      <c r="H269" s="3" t="s">
        <v>297</v>
      </c>
      <c r="I269" s="3" t="s">
        <v>113</v>
      </c>
      <c r="J269" s="3" t="s">
        <v>126</v>
      </c>
      <c r="K269" s="37">
        <f>(C269-VLOOKUP(H269,Riders!$A$2:$C$3501,2,FALSE))/365</f>
        <v>22.005479452054793</v>
      </c>
      <c r="L269" s="37">
        <f>(C269-VLOOKUP(I269,Riders!$A$2:$C$3501,2,FALSE))/365</f>
        <v>18.150684931506849</v>
      </c>
      <c r="M269" s="37">
        <f>(C269-VLOOKUP(J269,Riders!$A$2:$C$3501,2,FALSE))/365</f>
        <v>23.172602739726027</v>
      </c>
      <c r="N269" s="36">
        <v>2</v>
      </c>
      <c r="O269" s="3">
        <f t="shared" si="10"/>
        <v>52.777999999999999</v>
      </c>
      <c r="P269" s="3">
        <v>13.659000000000001</v>
      </c>
      <c r="Q269" s="3">
        <v>8.5879999999999992</v>
      </c>
      <c r="R269" s="3">
        <v>7.7020000000000017</v>
      </c>
      <c r="S269" s="3">
        <v>7.6529999999999951</v>
      </c>
      <c r="T269" s="3">
        <v>7.5290000000000035</v>
      </c>
      <c r="U269" s="3">
        <v>7.6469999999999985</v>
      </c>
      <c r="V269" s="24">
        <f t="shared" si="9"/>
        <v>51.157679336087007</v>
      </c>
    </row>
    <row r="270" spans="1:22" x14ac:dyDescent="0.3">
      <c r="A270" s="36" t="s">
        <v>117</v>
      </c>
      <c r="B270" s="36">
        <v>2021</v>
      </c>
      <c r="C270" s="19">
        <v>44385</v>
      </c>
      <c r="D270" s="36" t="s">
        <v>72</v>
      </c>
      <c r="E270" s="36" t="s">
        <v>454</v>
      </c>
      <c r="F270" s="36">
        <v>2</v>
      </c>
      <c r="G270" s="3" t="s">
        <v>15</v>
      </c>
      <c r="H270" s="3" t="s">
        <v>125</v>
      </c>
      <c r="I270" s="3" t="s">
        <v>382</v>
      </c>
      <c r="J270" s="3" t="s">
        <v>400</v>
      </c>
      <c r="K270" s="37">
        <f>(C270-VLOOKUP(H270,Riders!$A$2:$C$3501,2,FALSE))/365</f>
        <v>20.12876712328767</v>
      </c>
      <c r="L270" s="37">
        <f>(C270-VLOOKUP(I270,Riders!$A$2:$C$3501,2,FALSE))/365</f>
        <v>20.358904109589041</v>
      </c>
      <c r="M270" s="37">
        <f>(C270-VLOOKUP(J270,Riders!$A$2:$C$3501,2,FALSE))/365</f>
        <v>20.265753424657536</v>
      </c>
      <c r="N270" s="36">
        <v>1</v>
      </c>
      <c r="O270" s="3">
        <f t="shared" si="10"/>
        <v>49.853000000000002</v>
      </c>
      <c r="P270" s="3">
        <v>12.218999999999999</v>
      </c>
      <c r="Q270" s="3">
        <v>7.802999999999999</v>
      </c>
      <c r="R270" s="3">
        <v>7.1230000000000011</v>
      </c>
      <c r="S270" s="3">
        <v>7.1440000000000019</v>
      </c>
      <c r="T270" s="3">
        <v>7.7890000000000015</v>
      </c>
      <c r="U270" s="3">
        <v>7.7749999999999986</v>
      </c>
      <c r="V270" s="24">
        <f t="shared" si="9"/>
        <v>54.159228130704271</v>
      </c>
    </row>
    <row r="271" spans="1:22" x14ac:dyDescent="0.3">
      <c r="A271" s="36" t="s">
        <v>117</v>
      </c>
      <c r="B271" s="36">
        <v>2021</v>
      </c>
      <c r="C271" s="19">
        <v>44385</v>
      </c>
      <c r="D271" s="36" t="s">
        <v>72</v>
      </c>
      <c r="E271" s="36" t="s">
        <v>454</v>
      </c>
      <c r="F271" s="36">
        <v>3</v>
      </c>
      <c r="G271" s="3" t="s">
        <v>118</v>
      </c>
      <c r="H271" s="3" t="s">
        <v>164</v>
      </c>
      <c r="I271" s="3" t="s">
        <v>398</v>
      </c>
      <c r="J271" s="3" t="s">
        <v>639</v>
      </c>
      <c r="K271" s="37">
        <f>(C271-VLOOKUP(H271,Riders!$A$2:$C$3501,2,FALSE))/365</f>
        <v>28.591780821917808</v>
      </c>
      <c r="L271" s="37">
        <f>(C271-VLOOKUP(I271,Riders!$A$2:$C$3501,2,FALSE))/365</f>
        <v>18.156164383561645</v>
      </c>
      <c r="M271" s="37">
        <f>(C271-VLOOKUP(J271,Riders!$A$2:$C$3501,2,FALSE))/365</f>
        <v>21.523287671232875</v>
      </c>
      <c r="N271" s="36">
        <v>1</v>
      </c>
      <c r="O271" s="3">
        <f t="shared" si="10"/>
        <v>48.381</v>
      </c>
      <c r="P271" s="3">
        <v>11.923</v>
      </c>
      <c r="Q271" s="3">
        <v>7.6</v>
      </c>
      <c r="R271" s="3">
        <v>7.0670000000000002</v>
      </c>
      <c r="S271" s="3">
        <v>7.2500000000000036</v>
      </c>
      <c r="T271" s="3">
        <v>7.205999999999996</v>
      </c>
      <c r="U271" s="3">
        <v>7.3350000000000009</v>
      </c>
      <c r="V271" s="24">
        <f t="shared" si="9"/>
        <v>55.807031685992435</v>
      </c>
    </row>
    <row r="272" spans="1:22" x14ac:dyDescent="0.3">
      <c r="A272" s="36" t="s">
        <v>117</v>
      </c>
      <c r="B272" s="36">
        <v>2021</v>
      </c>
      <c r="C272" s="19">
        <v>44385</v>
      </c>
      <c r="D272" s="36" t="s">
        <v>72</v>
      </c>
      <c r="E272" s="36" t="s">
        <v>454</v>
      </c>
      <c r="F272" s="36">
        <v>4</v>
      </c>
      <c r="G272" s="3" t="s">
        <v>118</v>
      </c>
      <c r="H272" s="3" t="s">
        <v>399</v>
      </c>
      <c r="I272" s="3" t="s">
        <v>122</v>
      </c>
      <c r="J272" s="3" t="s">
        <v>109</v>
      </c>
      <c r="K272" s="37">
        <f>(C272-VLOOKUP(H272,Riders!$A$2:$C$3501,2,FALSE))/365</f>
        <v>26.139726027397259</v>
      </c>
      <c r="L272" s="37" t="e">
        <f>(C272-VLOOKUP(I272,Riders!$A$2:$C$3501,2,FALSE))/365</f>
        <v>#N/A</v>
      </c>
      <c r="M272" s="37">
        <f>(C272-VLOOKUP(J272,Riders!$A$2:$C$3501,2,FALSE))/365</f>
        <v>28.438356164383563</v>
      </c>
      <c r="N272" s="36">
        <v>1</v>
      </c>
      <c r="O272" s="3">
        <f t="shared" si="10"/>
        <v>47.231999999999999</v>
      </c>
      <c r="P272" s="3">
        <v>11.343999999999999</v>
      </c>
      <c r="Q272" s="3">
        <v>7.4249999999999989</v>
      </c>
      <c r="R272" s="3">
        <v>6.7010000000000005</v>
      </c>
      <c r="S272" s="3">
        <v>6.9220000000000041</v>
      </c>
      <c r="T272" s="3">
        <v>7.2479999999999976</v>
      </c>
      <c r="U272" s="3">
        <v>7.5919999999999987</v>
      </c>
      <c r="V272" s="24">
        <f t="shared" si="9"/>
        <v>57.164634146341463</v>
      </c>
    </row>
    <row r="273" spans="1:22" x14ac:dyDescent="0.3">
      <c r="A273" s="36" t="s">
        <v>117</v>
      </c>
      <c r="B273" s="36">
        <v>2021</v>
      </c>
      <c r="C273" s="19">
        <v>44385</v>
      </c>
      <c r="D273" s="36" t="s">
        <v>72</v>
      </c>
      <c r="E273" s="36" t="s">
        <v>204</v>
      </c>
      <c r="F273" s="36" t="s">
        <v>205</v>
      </c>
      <c r="G273" s="3" t="s">
        <v>118</v>
      </c>
      <c r="H273" s="3" t="s">
        <v>399</v>
      </c>
      <c r="I273" s="3" t="s">
        <v>122</v>
      </c>
      <c r="J273" s="3" t="s">
        <v>109</v>
      </c>
      <c r="K273" s="37">
        <f>(C273-VLOOKUP(H273,Riders!$A$2:$C$3501,2,FALSE))/365</f>
        <v>26.139726027397259</v>
      </c>
      <c r="L273" s="37" t="e">
        <f>(C273-VLOOKUP(I273,Riders!$A$2:$C$3501,2,FALSE))/365</f>
        <v>#N/A</v>
      </c>
      <c r="M273" s="37">
        <f>(C273-VLOOKUP(J273,Riders!$A$2:$C$3501,2,FALSE))/365</f>
        <v>28.438356164383563</v>
      </c>
      <c r="N273" s="36">
        <v>1</v>
      </c>
      <c r="O273" s="3">
        <f t="shared" si="10"/>
        <v>47.639000000000003</v>
      </c>
      <c r="P273" s="3">
        <v>11.364000000000001</v>
      </c>
      <c r="Q273" s="3">
        <v>7.3990000000000009</v>
      </c>
      <c r="R273" s="3">
        <v>6.759999999999998</v>
      </c>
      <c r="S273" s="3">
        <v>6.916999999999998</v>
      </c>
      <c r="T273" s="3">
        <v>7.5060000000000002</v>
      </c>
      <c r="U273" s="3">
        <v>7.6930000000000049</v>
      </c>
      <c r="V273" s="24">
        <f t="shared" si="9"/>
        <v>56.676252650139588</v>
      </c>
    </row>
    <row r="274" spans="1:22" x14ac:dyDescent="0.3">
      <c r="A274" s="36" t="s">
        <v>117</v>
      </c>
      <c r="B274" s="36">
        <v>2021</v>
      </c>
      <c r="C274" s="19">
        <v>44385</v>
      </c>
      <c r="D274" s="36" t="s">
        <v>72</v>
      </c>
      <c r="E274" s="36" t="s">
        <v>204</v>
      </c>
      <c r="F274" s="36" t="s">
        <v>205</v>
      </c>
      <c r="G274" s="3" t="s">
        <v>118</v>
      </c>
      <c r="H274" s="3" t="s">
        <v>164</v>
      </c>
      <c r="I274" s="3" t="s">
        <v>398</v>
      </c>
      <c r="J274" s="3" t="s">
        <v>639</v>
      </c>
      <c r="K274" s="37">
        <f>(C274-VLOOKUP(H274,Riders!$A$2:$C$3501,2,FALSE))/365</f>
        <v>28.591780821917808</v>
      </c>
      <c r="L274" s="37">
        <f>(C274-VLOOKUP(I274,Riders!$A$2:$C$3501,2,FALSE))/365</f>
        <v>18.156164383561645</v>
      </c>
      <c r="M274" s="37">
        <f>(C274-VLOOKUP(J274,Riders!$A$2:$C$3501,2,FALSE))/365</f>
        <v>21.523287671232875</v>
      </c>
      <c r="N274" s="36">
        <v>2</v>
      </c>
      <c r="O274" s="3">
        <f t="shared" si="10"/>
        <v>48.542000000000002</v>
      </c>
      <c r="P274" s="3">
        <v>11.704000000000001</v>
      </c>
      <c r="Q274" s="3">
        <v>7.4929999999999986</v>
      </c>
      <c r="R274" s="3">
        <v>6.9540000000000006</v>
      </c>
      <c r="S274" s="3">
        <v>7.0809999999999995</v>
      </c>
      <c r="T274" s="3">
        <v>7.4560000000000031</v>
      </c>
      <c r="U274" s="3">
        <v>7.8539999999999992</v>
      </c>
      <c r="V274" s="24">
        <f t="shared" si="9"/>
        <v>55.621935643360388</v>
      </c>
    </row>
    <row r="275" spans="1:22" x14ac:dyDescent="0.3">
      <c r="A275" s="36" t="s">
        <v>117</v>
      </c>
      <c r="B275" s="36">
        <v>2021</v>
      </c>
      <c r="C275" s="19">
        <v>44385</v>
      </c>
      <c r="D275" s="36" t="s">
        <v>72</v>
      </c>
      <c r="E275" s="36" t="s">
        <v>204</v>
      </c>
      <c r="F275" s="36" t="s">
        <v>206</v>
      </c>
      <c r="G275" s="3" t="s">
        <v>15</v>
      </c>
      <c r="H275" s="3" t="s">
        <v>125</v>
      </c>
      <c r="I275" s="3" t="s">
        <v>382</v>
      </c>
      <c r="J275" s="3" t="s">
        <v>400</v>
      </c>
      <c r="K275" s="37">
        <f>(C275-VLOOKUP(H275,Riders!$A$2:$C$3501,2,FALSE))/365</f>
        <v>20.12876712328767</v>
      </c>
      <c r="L275" s="37">
        <f>(C275-VLOOKUP(I275,Riders!$A$2:$C$3501,2,FALSE))/365</f>
        <v>20.358904109589041</v>
      </c>
      <c r="M275" s="37">
        <f>(C275-VLOOKUP(J275,Riders!$A$2:$C$3501,2,FALSE))/365</f>
        <v>20.265753424657536</v>
      </c>
      <c r="N275" s="36">
        <v>3</v>
      </c>
      <c r="O275" s="3">
        <f t="shared" si="10"/>
        <v>49.808999999999997</v>
      </c>
      <c r="P275" s="3">
        <v>12.443</v>
      </c>
      <c r="Q275" s="3">
        <v>7.7419999999999991</v>
      </c>
      <c r="R275" s="3">
        <v>7.0980000000000025</v>
      </c>
      <c r="S275" s="3">
        <v>7.1099999999999994</v>
      </c>
      <c r="T275" s="3">
        <v>7.7089999999999961</v>
      </c>
      <c r="U275" s="3">
        <v>7.7070000000000007</v>
      </c>
      <c r="V275" s="24">
        <f t="shared" si="9"/>
        <v>54.207071011263025</v>
      </c>
    </row>
    <row r="276" spans="1:22" x14ac:dyDescent="0.3">
      <c r="A276" s="36" t="s">
        <v>117</v>
      </c>
      <c r="B276" s="36">
        <v>2021</v>
      </c>
      <c r="C276" s="19">
        <v>44385</v>
      </c>
      <c r="D276" s="36" t="s">
        <v>72</v>
      </c>
      <c r="E276" s="36" t="s">
        <v>204</v>
      </c>
      <c r="F276" s="36" t="s">
        <v>206</v>
      </c>
      <c r="G276" s="3" t="s">
        <v>120</v>
      </c>
      <c r="H276" s="3" t="s">
        <v>276</v>
      </c>
      <c r="I276" s="3" t="s">
        <v>119</v>
      </c>
      <c r="J276" s="3" t="s">
        <v>121</v>
      </c>
      <c r="K276" s="37" t="e">
        <f>(C276-VLOOKUP(H276,Riders!$A$2:$C$3501,2,FALSE))/365</f>
        <v>#N/A</v>
      </c>
      <c r="L276" s="37" t="e">
        <f>(C276-VLOOKUP(I276,Riders!$A$2:$C$3501,2,FALSE))/365</f>
        <v>#N/A</v>
      </c>
      <c r="M276" s="37">
        <f>(C276-VLOOKUP(J276,Riders!$A$2:$C$3501,2,FALSE))/365</f>
        <v>25.345205479452055</v>
      </c>
      <c r="N276" s="36">
        <v>4</v>
      </c>
      <c r="O276" s="3">
        <f t="shared" si="10"/>
        <v>53.427999999999997</v>
      </c>
      <c r="P276" s="3">
        <v>11.683999999999999</v>
      </c>
      <c r="Q276" s="3">
        <v>7.4049999999999994</v>
      </c>
      <c r="R276" s="3">
        <v>7.0980000000000025</v>
      </c>
      <c r="S276" s="3">
        <v>7.1630000000000003</v>
      </c>
      <c r="T276" s="3">
        <v>11.613999999999997</v>
      </c>
      <c r="U276" s="3">
        <v>8.4639999999999986</v>
      </c>
      <c r="V276" s="24">
        <f t="shared" si="9"/>
        <v>50.535299842779068</v>
      </c>
    </row>
  </sheetData>
  <autoFilter ref="A1:V232" xr:uid="{3F7DCCEC-EE09-49A0-97DD-A6C0AF0DD5DE}">
    <sortState xmlns:xlrd2="http://schemas.microsoft.com/office/spreadsheetml/2017/richdata2" ref="A2:V276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000">
    <cfRule type="expression" dxfId="534" priority="56">
      <formula>$E2="R1"</formula>
    </cfRule>
    <cfRule type="expression" dxfId="533" priority="57">
      <formula>$E2="F"</formula>
    </cfRule>
    <cfRule type="expression" dxfId="532" priority="58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2" activePane="bottomLeft" state="frozen"/>
      <selection activeCell="J221" sqref="J221"/>
      <selection pane="bottomLeft" activeCell="A2" sqref="A2:F3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45" bestFit="1" customWidth="1"/>
    <col min="18" max="22" width="9.5546875" style="45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45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5" thickBot="1" x14ac:dyDescent="0.35">
      <c r="A2" s="47" t="s">
        <v>693</v>
      </c>
      <c r="B2" s="47">
        <v>2024</v>
      </c>
      <c r="C2" s="49">
        <v>45325</v>
      </c>
      <c r="D2" s="47" t="s">
        <v>72</v>
      </c>
      <c r="E2" s="51" t="s">
        <v>379</v>
      </c>
      <c r="F2" s="47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50">
        <f>(C2-VLOOKUP(H2,Riders!$A$2:$C$3501,2,FALSE))/365</f>
        <v>29.917808219178081</v>
      </c>
      <c r="M2" s="50">
        <f>(C2-VLOOKUP(I2,Riders!$A$2:$C$3501,2,FALSE))/365</f>
        <v>29.427397260273974</v>
      </c>
      <c r="N2" s="50">
        <f>(C2-VLOOKUP(J2,Riders!$A$2:$C$3501,2,FALSE))/365</f>
        <v>26.86849315068493</v>
      </c>
      <c r="O2" s="50">
        <f>(C2-VLOOKUP(K2,Riders!$A$2:$C$3501,2,FALSE))/365</f>
        <v>28.663013698630138</v>
      </c>
      <c r="P2" s="51">
        <v>1</v>
      </c>
      <c r="Q2" s="104">
        <f t="shared" ref="Q2:Q65" si="0">IF(COUNT(W2:BB2)=32,SUM(W2:BB2),"")</f>
        <v>252.31100000000004</v>
      </c>
      <c r="R2" s="104">
        <f t="shared" ref="R2:R65" si="1">IF(COUNT(W2:X2)=2,SUM(W2:X2),"")</f>
        <v>22.437999999999999</v>
      </c>
      <c r="S2" s="104">
        <f t="shared" ref="S2:S65" si="2">IF(COUNT(W2:AD2)=8,SUM(W2:AD2),"")</f>
        <v>68.343000000000004</v>
      </c>
      <c r="T2" s="104">
        <f t="shared" ref="T2:T65" si="3">IF(COUNT(AE2:AL2)=8,SUM(AE2:AL2),"")</f>
        <v>61.230000000000004</v>
      </c>
      <c r="U2" s="104">
        <f t="shared" ref="U2:U65" si="4">IF(COUNT(AM2:AT2)=8,SUM(AM2:AT2),"")</f>
        <v>61.378000000000014</v>
      </c>
      <c r="V2" s="104">
        <f t="shared" ref="V2:V65" si="5">IF(COUNT(AU2:BB2)=8,SUM(AU2:BB2),"")</f>
        <v>61.360000000000014</v>
      </c>
      <c r="W2" s="62">
        <v>14.101000000000001</v>
      </c>
      <c r="X2" s="100">
        <v>8.336999999999998</v>
      </c>
      <c r="Y2" s="100">
        <v>7.7970000000000006</v>
      </c>
      <c r="Z2" s="100">
        <v>7.6970000000000027</v>
      </c>
      <c r="AA2" s="100">
        <v>7.7569999999999979</v>
      </c>
      <c r="AB2" s="100">
        <v>7.5660000000000025</v>
      </c>
      <c r="AC2" s="101">
        <v>7.509999999999998</v>
      </c>
      <c r="AD2" s="101">
        <v>7.578000000000003</v>
      </c>
      <c r="AE2" s="101">
        <v>7.5389999999999873</v>
      </c>
      <c r="AF2" s="101">
        <v>7.5760000000000076</v>
      </c>
      <c r="AG2" s="101">
        <v>7.652000000000001</v>
      </c>
      <c r="AH2" s="101">
        <v>7.8520000000000181</v>
      </c>
      <c r="AI2" s="101">
        <v>7.6969999999999743</v>
      </c>
      <c r="AJ2" s="101">
        <v>7.6610000000000156</v>
      </c>
      <c r="AK2" s="101">
        <v>7.6490000000000009</v>
      </c>
      <c r="AL2" s="101">
        <v>7.6039999999999992</v>
      </c>
      <c r="AM2" s="101">
        <v>7.7549999999999955</v>
      </c>
      <c r="AN2" s="101">
        <v>7.7129999999999939</v>
      </c>
      <c r="AO2" s="101">
        <v>7.65300000000002</v>
      </c>
      <c r="AP2" s="101">
        <v>7.7839999999999918</v>
      </c>
      <c r="AQ2" s="101">
        <v>7.5889999999999986</v>
      </c>
      <c r="AR2" s="101">
        <v>7.5619999999999834</v>
      </c>
      <c r="AS2" s="101">
        <v>7.7000000000000171</v>
      </c>
      <c r="AT2" s="101">
        <v>7.6220000000000141</v>
      </c>
      <c r="AU2" s="101">
        <v>7.617999999999995</v>
      </c>
      <c r="AV2" s="101">
        <v>7.6379999999999768</v>
      </c>
      <c r="AW2" s="101">
        <v>7.5829999999999984</v>
      </c>
      <c r="AX2" s="101">
        <v>7.5770000000000266</v>
      </c>
      <c r="AY2" s="101">
        <v>7.8019999999999641</v>
      </c>
      <c r="AZ2" s="101">
        <v>7.7070000000000221</v>
      </c>
      <c r="BA2" s="101">
        <v>7.7210000000000036</v>
      </c>
      <c r="BB2" s="101">
        <v>7.7140000000000271</v>
      </c>
      <c r="BC2" s="105">
        <f t="shared" ref="BC2:BC10" si="6">IF(COUNT(W2:BB2)=32,3.6*4000/Q2,"")</f>
        <v>57.072422526168097</v>
      </c>
    </row>
    <row r="3" spans="1:55" ht="15" thickBot="1" x14ac:dyDescent="0.35">
      <c r="A3" s="47" t="s">
        <v>693</v>
      </c>
      <c r="B3" s="47">
        <v>2024</v>
      </c>
      <c r="C3" s="49">
        <v>45325</v>
      </c>
      <c r="D3" s="47" t="s">
        <v>72</v>
      </c>
      <c r="E3" s="51" t="s">
        <v>379</v>
      </c>
      <c r="F3" s="47" t="s">
        <v>379</v>
      </c>
      <c r="G3" t="s">
        <v>29</v>
      </c>
      <c r="H3" t="s">
        <v>416</v>
      </c>
      <c r="I3" t="s">
        <v>274</v>
      </c>
      <c r="J3" t="s">
        <v>217</v>
      </c>
      <c r="K3" t="s">
        <v>417</v>
      </c>
      <c r="L3" s="50">
        <f>(C3-VLOOKUP(H3,Riders!$A$2:$C$3501,2,FALSE))/365</f>
        <v>26.265753424657536</v>
      </c>
      <c r="M3" s="50">
        <f>(C3-VLOOKUP(I3,Riders!$A$2:$C$3501,2,FALSE))/365</f>
        <v>23.095890410958905</v>
      </c>
      <c r="N3" s="50">
        <f>(C3-VLOOKUP(J3,Riders!$A$2:$C$3501,2,FALSE))/365</f>
        <v>25.849315068493151</v>
      </c>
      <c r="O3" s="50">
        <f>(C3-VLOOKUP(K3,Riders!$A$2:$C$3501,2,FALSE))/365</f>
        <v>24.961643835616439</v>
      </c>
      <c r="P3" s="51">
        <v>2</v>
      </c>
      <c r="Q3" s="104">
        <f t="shared" si="0"/>
        <v>253.63700000000003</v>
      </c>
      <c r="R3" s="104">
        <f t="shared" si="1"/>
        <v>23.053999999999998</v>
      </c>
      <c r="S3" s="104">
        <f t="shared" si="2"/>
        <v>68.853999999999999</v>
      </c>
      <c r="T3" s="104">
        <f t="shared" si="3"/>
        <v>61.253</v>
      </c>
      <c r="U3" s="104">
        <f t="shared" si="4"/>
        <v>61.466000000000008</v>
      </c>
      <c r="V3" s="104">
        <f t="shared" si="5"/>
        <v>62.064000000000021</v>
      </c>
      <c r="W3" s="63">
        <v>14.535</v>
      </c>
      <c r="X3" s="38">
        <v>8.5189999999999984</v>
      </c>
      <c r="Y3" s="38">
        <v>7.8410000000000011</v>
      </c>
      <c r="Z3" s="38">
        <v>7.610000000000003</v>
      </c>
      <c r="AA3" s="38">
        <v>7.6839999999999975</v>
      </c>
      <c r="AB3" s="38">
        <v>7.5300000000000011</v>
      </c>
      <c r="AC3" s="3">
        <v>7.6269999999999953</v>
      </c>
      <c r="AD3" s="3">
        <v>7.5080000000000027</v>
      </c>
      <c r="AE3" s="3">
        <v>7.561000000000007</v>
      </c>
      <c r="AF3" s="3">
        <v>7.5859999999999843</v>
      </c>
      <c r="AG3" s="3">
        <v>7.76400000000001</v>
      </c>
      <c r="AH3" s="3">
        <v>7.6189999999999998</v>
      </c>
      <c r="AI3" s="3">
        <v>7.6069999999999993</v>
      </c>
      <c r="AJ3" s="3">
        <v>7.6269999999999811</v>
      </c>
      <c r="AK3" s="3">
        <v>7.6720000000000397</v>
      </c>
      <c r="AL3" s="3">
        <v>7.8169999999999789</v>
      </c>
      <c r="AM3" s="3">
        <v>7.5669999999999789</v>
      </c>
      <c r="AN3" s="3">
        <v>7.5200000000000102</v>
      </c>
      <c r="AO3" s="3">
        <v>7.6540000000000248</v>
      </c>
      <c r="AP3" s="3">
        <v>7.6929999999999836</v>
      </c>
      <c r="AQ3" s="3">
        <v>7.8389999999999986</v>
      </c>
      <c r="AR3" s="3">
        <v>7.717000000000013</v>
      </c>
      <c r="AS3" s="3">
        <v>7.7239999999999895</v>
      </c>
      <c r="AT3" s="3">
        <v>7.7520000000000095</v>
      </c>
      <c r="AU3" s="3">
        <v>7.9209999999999923</v>
      </c>
      <c r="AV3" s="3">
        <v>7.7479999999999905</v>
      </c>
      <c r="AW3" s="3">
        <v>7.7249999999999943</v>
      </c>
      <c r="AX3" s="3">
        <v>7.745000000000033</v>
      </c>
      <c r="AY3" s="3">
        <v>7.9069999999999823</v>
      </c>
      <c r="AZ3" s="3">
        <v>7.5859999999999843</v>
      </c>
      <c r="BA3" s="3">
        <v>7.6859999999999786</v>
      </c>
      <c r="BB3" s="3">
        <v>7.7460000000000662</v>
      </c>
      <c r="BC3" s="105">
        <f t="shared" si="6"/>
        <v>56.774051104531274</v>
      </c>
    </row>
    <row r="4" spans="1:55" ht="15" thickBot="1" x14ac:dyDescent="0.35">
      <c r="A4" s="47" t="s">
        <v>693</v>
      </c>
      <c r="B4" s="47">
        <v>2024</v>
      </c>
      <c r="C4" s="49">
        <v>45325</v>
      </c>
      <c r="D4" s="47" t="s">
        <v>72</v>
      </c>
      <c r="E4" s="51" t="s">
        <v>379</v>
      </c>
      <c r="F4" s="47" t="s">
        <v>379</v>
      </c>
      <c r="G4" t="s">
        <v>36</v>
      </c>
      <c r="H4" t="s">
        <v>270</v>
      </c>
      <c r="I4" t="s">
        <v>256</v>
      </c>
      <c r="J4" t="s">
        <v>455</v>
      </c>
      <c r="K4" t="s">
        <v>425</v>
      </c>
      <c r="L4" s="50">
        <f>(C4-VLOOKUP(H4,Riders!$A$2:$C$3501,2,FALSE))/365</f>
        <v>29.389041095890413</v>
      </c>
      <c r="M4" s="50">
        <f>(C4-VLOOKUP(I4,Riders!$A$2:$C$3501,2,FALSE))/365</f>
        <v>27.950684931506849</v>
      </c>
      <c r="N4" s="50">
        <f>(C4-VLOOKUP(J4,Riders!$A$2:$C$3501,2,FALSE))/365</f>
        <v>23.956164383561642</v>
      </c>
      <c r="O4" s="50">
        <f>(C4-VLOOKUP(K4,Riders!$A$2:$C$3501,2,FALSE))/365</f>
        <v>24.591780821917808</v>
      </c>
      <c r="P4" s="51">
        <v>3</v>
      </c>
      <c r="Q4" s="104">
        <f t="shared" si="0"/>
        <v>254.566</v>
      </c>
      <c r="R4" s="104">
        <f t="shared" si="1"/>
        <v>22.591000000000001</v>
      </c>
      <c r="S4" s="104">
        <f t="shared" si="2"/>
        <v>67.700000000000017</v>
      </c>
      <c r="T4" s="104">
        <f t="shared" si="3"/>
        <v>62.270999999999987</v>
      </c>
      <c r="U4" s="104">
        <f t="shared" si="4"/>
        <v>61.963000000000022</v>
      </c>
      <c r="V4" s="104">
        <f t="shared" si="5"/>
        <v>62.631999999999977</v>
      </c>
      <c r="W4" s="63">
        <v>14.484</v>
      </c>
      <c r="X4" s="38">
        <v>8.1070000000000011</v>
      </c>
      <c r="Y4" s="38">
        <v>7.5380000000000003</v>
      </c>
      <c r="Z4" s="38">
        <v>7.3929999999999971</v>
      </c>
      <c r="AA4" s="38">
        <v>7.5350000000000037</v>
      </c>
      <c r="AB4" s="38">
        <v>7.4439999999999955</v>
      </c>
      <c r="AC4" s="3">
        <v>7.5069999999999979</v>
      </c>
      <c r="AD4" s="3">
        <v>7.6920000000000215</v>
      </c>
      <c r="AE4" s="3">
        <v>7.6719999999999828</v>
      </c>
      <c r="AF4" s="3">
        <v>7.6929999999999978</v>
      </c>
      <c r="AG4" s="3">
        <v>7.7469999999999999</v>
      </c>
      <c r="AH4" s="3">
        <v>7.9099999999999966</v>
      </c>
      <c r="AI4" s="3">
        <v>7.6950000000000216</v>
      </c>
      <c r="AJ4" s="3">
        <v>7.7929999999999779</v>
      </c>
      <c r="AK4" s="3">
        <v>7.8310000000000031</v>
      </c>
      <c r="AL4" s="3">
        <v>7.9300000000000068</v>
      </c>
      <c r="AM4" s="3">
        <v>7.6639999999999873</v>
      </c>
      <c r="AN4" s="3">
        <v>7.6540000000000248</v>
      </c>
      <c r="AO4" s="3">
        <v>7.7599999999999625</v>
      </c>
      <c r="AP4" s="3">
        <v>7.9879999999999995</v>
      </c>
      <c r="AQ4" s="3">
        <v>7.7290000000000134</v>
      </c>
      <c r="AR4" s="3">
        <v>7.8470000000000084</v>
      </c>
      <c r="AS4" s="3">
        <v>7.6310000000000002</v>
      </c>
      <c r="AT4" s="3">
        <v>7.6900000000000261</v>
      </c>
      <c r="AU4" s="3">
        <v>7.7139999999999702</v>
      </c>
      <c r="AV4" s="3">
        <v>7.8949999999999818</v>
      </c>
      <c r="AW4" s="3">
        <v>7.7530000000000143</v>
      </c>
      <c r="AX4" s="3">
        <v>7.8050000000000068</v>
      </c>
      <c r="AY4" s="3">
        <v>7.9629999999999939</v>
      </c>
      <c r="AZ4" s="3">
        <v>8.0090000000000146</v>
      </c>
      <c r="BA4" s="3">
        <v>7.7180000000000177</v>
      </c>
      <c r="BB4" s="3">
        <v>7.7749999999999773</v>
      </c>
      <c r="BC4" s="105">
        <f t="shared" si="6"/>
        <v>56.566862817501161</v>
      </c>
    </row>
    <row r="5" spans="1:55" ht="15" thickBot="1" x14ac:dyDescent="0.35">
      <c r="A5" s="47" t="s">
        <v>693</v>
      </c>
      <c r="B5" s="47">
        <v>2024</v>
      </c>
      <c r="C5" s="49">
        <v>45325</v>
      </c>
      <c r="D5" s="47" t="s">
        <v>72</v>
      </c>
      <c r="E5" s="51" t="s">
        <v>379</v>
      </c>
      <c r="F5" s="47" t="s">
        <v>379</v>
      </c>
      <c r="G5" t="s">
        <v>27</v>
      </c>
      <c r="H5" t="s">
        <v>216</v>
      </c>
      <c r="I5" t="s">
        <v>463</v>
      </c>
      <c r="J5" t="s">
        <v>432</v>
      </c>
      <c r="K5" t="s">
        <v>487</v>
      </c>
      <c r="L5" s="50">
        <f>(C5-VLOOKUP(H5,Riders!$A$2:$C$3501,2,FALSE))/365</f>
        <v>24.991780821917807</v>
      </c>
      <c r="M5" s="50">
        <f>(C5-VLOOKUP(I5,Riders!$A$2:$C$3501,2,FALSE))/365</f>
        <v>22.18082191780822</v>
      </c>
      <c r="N5" s="50">
        <f>(C5-VLOOKUP(J5,Riders!$A$2:$C$3501,2,FALSE))/365</f>
        <v>28.860273972602741</v>
      </c>
      <c r="O5" s="50">
        <f>(C5-VLOOKUP(K5,Riders!$A$2:$C$3501,2,FALSE))/365</f>
        <v>26.263013698630136</v>
      </c>
      <c r="P5" s="51">
        <v>4</v>
      </c>
      <c r="Q5" s="104">
        <f t="shared" si="0"/>
        <v>258.20299999999997</v>
      </c>
      <c r="R5" s="104">
        <f t="shared" si="1"/>
        <v>23.11</v>
      </c>
      <c r="S5" s="104">
        <f t="shared" si="2"/>
        <v>69.680000000000007</v>
      </c>
      <c r="T5" s="104">
        <f t="shared" si="3"/>
        <v>62.515999999999963</v>
      </c>
      <c r="U5" s="104">
        <f t="shared" si="4"/>
        <v>63.16900000000004</v>
      </c>
      <c r="V5" s="104">
        <f t="shared" si="5"/>
        <v>62.837999999999965</v>
      </c>
      <c r="W5" s="63">
        <v>14.590999999999999</v>
      </c>
      <c r="X5" s="38">
        <v>8.5190000000000001</v>
      </c>
      <c r="Y5" s="38">
        <v>7.9030000000000022</v>
      </c>
      <c r="Z5" s="38">
        <v>7.6999999999999993</v>
      </c>
      <c r="AA5" s="38">
        <v>7.7109999999999985</v>
      </c>
      <c r="AB5" s="38">
        <v>7.8530000000000015</v>
      </c>
      <c r="AC5" s="3">
        <v>7.6659999999999968</v>
      </c>
      <c r="AD5" s="3">
        <v>7.737000000000009</v>
      </c>
      <c r="AE5" s="3">
        <v>7.8569999999999851</v>
      </c>
      <c r="AF5" s="3">
        <v>7.7260000000000133</v>
      </c>
      <c r="AG5" s="3">
        <v>7.7909999999999968</v>
      </c>
      <c r="AH5" s="3">
        <v>7.7949999999999875</v>
      </c>
      <c r="AI5" s="3">
        <v>7.9039999999999964</v>
      </c>
      <c r="AJ5" s="3">
        <v>7.8100000000000023</v>
      </c>
      <c r="AK5" s="3">
        <v>7.7890000000000157</v>
      </c>
      <c r="AL5" s="3">
        <v>7.8439999999999657</v>
      </c>
      <c r="AM5" s="3">
        <v>7.938000000000045</v>
      </c>
      <c r="AN5" s="3">
        <v>8.078000000000003</v>
      </c>
      <c r="AO5" s="3">
        <v>7.9099999999999966</v>
      </c>
      <c r="AP5" s="3">
        <v>7.8999999999999488</v>
      </c>
      <c r="AQ5" s="3">
        <v>7.8940000000000623</v>
      </c>
      <c r="AR5" s="3">
        <v>8.0229999999999961</v>
      </c>
      <c r="AS5" s="3">
        <v>7.7530000000000143</v>
      </c>
      <c r="AT5" s="3">
        <v>7.6729999999999734</v>
      </c>
      <c r="AU5" s="3">
        <v>7.7319999999999993</v>
      </c>
      <c r="AV5" s="3">
        <v>7.9359999999999786</v>
      </c>
      <c r="AW5" s="3">
        <v>7.7800000000000011</v>
      </c>
      <c r="AX5" s="3">
        <v>7.9360000000000355</v>
      </c>
      <c r="AY5" s="3">
        <v>7.9729999999999563</v>
      </c>
      <c r="AZ5" s="3">
        <v>7.8710000000000093</v>
      </c>
      <c r="BA5" s="3">
        <v>7.7970000000000539</v>
      </c>
      <c r="BB5" s="3">
        <v>7.8129999999999313</v>
      </c>
      <c r="BC5" s="105">
        <f t="shared" si="6"/>
        <v>55.770072384906456</v>
      </c>
    </row>
    <row r="6" spans="1:55" ht="15" thickBot="1" x14ac:dyDescent="0.35">
      <c r="A6" s="47" t="s">
        <v>693</v>
      </c>
      <c r="B6" s="47">
        <v>2024</v>
      </c>
      <c r="C6" s="49">
        <v>45325</v>
      </c>
      <c r="D6" s="47" t="s">
        <v>72</v>
      </c>
      <c r="E6" s="51" t="s">
        <v>379</v>
      </c>
      <c r="F6" s="47" t="s">
        <v>379</v>
      </c>
      <c r="G6" t="s">
        <v>3862</v>
      </c>
      <c r="H6" t="s">
        <v>3853</v>
      </c>
      <c r="I6" t="s">
        <v>2570</v>
      </c>
      <c r="J6" t="s">
        <v>424</v>
      </c>
      <c r="K6" t="s">
        <v>2496</v>
      </c>
      <c r="L6" s="50">
        <f>(C6-VLOOKUP(H6,Riders!$A$2:$C$3501,2,FALSE))/365</f>
        <v>18.556164383561644</v>
      </c>
      <c r="M6" s="50">
        <f>(C6-VLOOKUP(I6,Riders!$A$2:$C$3501,2,FALSE))/365</f>
        <v>20.235616438356164</v>
      </c>
      <c r="N6" s="50">
        <f>(C6-VLOOKUP(J6,Riders!$A$2:$C$3501,2,FALSE))/365</f>
        <v>28.80821917808219</v>
      </c>
      <c r="O6" s="50">
        <f>(C6-VLOOKUP(K6,Riders!$A$2:$C$3501,2,FALSE))/365</f>
        <v>18.523287671232875</v>
      </c>
      <c r="P6" s="51">
        <v>5</v>
      </c>
      <c r="Q6" s="104">
        <f t="shared" si="0"/>
        <v>261.38099999999997</v>
      </c>
      <c r="R6" s="104">
        <f t="shared" si="1"/>
        <v>22.645</v>
      </c>
      <c r="S6" s="104">
        <f t="shared" si="2"/>
        <v>69.769000000000005</v>
      </c>
      <c r="T6" s="104">
        <f t="shared" si="3"/>
        <v>62.907999999999987</v>
      </c>
      <c r="U6" s="104">
        <f t="shared" si="4"/>
        <v>64.314000000000021</v>
      </c>
      <c r="V6" s="104">
        <f t="shared" si="5"/>
        <v>64.389999999999958</v>
      </c>
      <c r="W6" s="63">
        <v>14.237</v>
      </c>
      <c r="X6" s="38">
        <v>8.4079999999999995</v>
      </c>
      <c r="Y6" s="38">
        <v>7.9759999999999991</v>
      </c>
      <c r="Z6" s="38">
        <v>7.7579999999999991</v>
      </c>
      <c r="AA6" s="38">
        <v>7.9239999999999995</v>
      </c>
      <c r="AB6" s="38">
        <v>7.7420000000000044</v>
      </c>
      <c r="AC6" s="3">
        <v>7.8909999999999982</v>
      </c>
      <c r="AD6" s="3">
        <v>7.8330000000000055</v>
      </c>
      <c r="AE6" s="3">
        <v>7.9029999999999916</v>
      </c>
      <c r="AF6" s="3">
        <v>7.953000000000003</v>
      </c>
      <c r="AG6" s="3">
        <v>8.130999999999986</v>
      </c>
      <c r="AH6" s="3">
        <v>7.8200000000000074</v>
      </c>
      <c r="AI6" s="3">
        <v>7.7510000000000048</v>
      </c>
      <c r="AJ6" s="3">
        <v>7.7000000000000171</v>
      </c>
      <c r="AK6" s="3">
        <v>7.8179999999999978</v>
      </c>
      <c r="AL6" s="3">
        <v>7.8319999999999794</v>
      </c>
      <c r="AM6" s="3">
        <v>8.0060000000000286</v>
      </c>
      <c r="AN6" s="3">
        <v>8.1779999999999973</v>
      </c>
      <c r="AO6" s="3">
        <v>7.9979999999999905</v>
      </c>
      <c r="AP6" s="3">
        <v>7.9249999999999829</v>
      </c>
      <c r="AQ6" s="3">
        <v>8.1009999999999991</v>
      </c>
      <c r="AR6" s="3">
        <v>8.0039999999999907</v>
      </c>
      <c r="AS6" s="3">
        <v>8.035000000000025</v>
      </c>
      <c r="AT6" s="3">
        <v>8.0670000000000073</v>
      </c>
      <c r="AU6" s="3">
        <v>8.2109999999999843</v>
      </c>
      <c r="AV6" s="3">
        <v>7.9099999999999966</v>
      </c>
      <c r="AW6" s="3">
        <v>7.891000000000048</v>
      </c>
      <c r="AX6" s="3">
        <v>7.8459999999999468</v>
      </c>
      <c r="AY6" s="3">
        <v>8.035000000000025</v>
      </c>
      <c r="AZ6" s="3">
        <v>8.0469999999999686</v>
      </c>
      <c r="BA6" s="3">
        <v>8.3569999999999993</v>
      </c>
      <c r="BB6" s="3">
        <v>8.0929999999999893</v>
      </c>
      <c r="BC6" s="105">
        <f t="shared" si="6"/>
        <v>55.091992149391125</v>
      </c>
    </row>
    <row r="7" spans="1:55" ht="15" thickBot="1" x14ac:dyDescent="0.35">
      <c r="A7" s="47" t="s">
        <v>693</v>
      </c>
      <c r="B7" s="47">
        <v>2024</v>
      </c>
      <c r="C7" s="49">
        <v>45325</v>
      </c>
      <c r="D7" s="47" t="s">
        <v>72</v>
      </c>
      <c r="E7" s="51" t="s">
        <v>379</v>
      </c>
      <c r="F7" s="47" t="s">
        <v>379</v>
      </c>
      <c r="G7" t="s">
        <v>67</v>
      </c>
      <c r="H7" t="s">
        <v>214</v>
      </c>
      <c r="I7" t="s">
        <v>271</v>
      </c>
      <c r="J7" t="s">
        <v>3731</v>
      </c>
      <c r="K7" t="s">
        <v>3860</v>
      </c>
      <c r="L7" s="50">
        <f>(C7-VLOOKUP(H7,Riders!$A$2:$C$3501,2,FALSE))/365</f>
        <v>29.13150684931507</v>
      </c>
      <c r="M7" s="50">
        <f>(C7-VLOOKUP(I7,Riders!$A$2:$C$3501,2,FALSE))/365</f>
        <v>29.632876712328766</v>
      </c>
      <c r="N7" s="50">
        <f>(C7-VLOOKUP(J7,Riders!$A$2:$C$3501,2,FALSE))/365</f>
        <v>20.509589041095889</v>
      </c>
      <c r="O7" s="50">
        <f>(C7-VLOOKUP(K7,Riders!$A$2:$C$3501,2,FALSE))/365</f>
        <v>31.147945205479452</v>
      </c>
      <c r="P7" s="51">
        <v>6</v>
      </c>
      <c r="Q7" s="104">
        <f t="shared" si="0"/>
        <v>262.18799999999999</v>
      </c>
      <c r="R7" s="104">
        <f t="shared" si="1"/>
        <v>22.966000000000001</v>
      </c>
      <c r="S7" s="104">
        <f t="shared" si="2"/>
        <v>70.759</v>
      </c>
      <c r="T7" s="104">
        <f t="shared" si="3"/>
        <v>63.433000000000007</v>
      </c>
      <c r="U7" s="104">
        <f t="shared" si="4"/>
        <v>64.64500000000001</v>
      </c>
      <c r="V7" s="104">
        <f t="shared" si="5"/>
        <v>63.350999999999971</v>
      </c>
      <c r="W7" s="63">
        <v>14.529</v>
      </c>
      <c r="X7" s="38">
        <v>8.4370000000000012</v>
      </c>
      <c r="Y7" s="38">
        <v>8.0189999999999984</v>
      </c>
      <c r="Z7" s="38">
        <v>8.044000000000004</v>
      </c>
      <c r="AA7" s="38">
        <v>7.8489999999999966</v>
      </c>
      <c r="AB7" s="38">
        <v>7.8629999999999995</v>
      </c>
      <c r="AC7" s="3">
        <v>8.0969999999999942</v>
      </c>
      <c r="AD7" s="3">
        <v>7.9210000000000065</v>
      </c>
      <c r="AE7" s="3">
        <v>7.9119999999999919</v>
      </c>
      <c r="AF7" s="3">
        <v>7.88900000000001</v>
      </c>
      <c r="AG7" s="3">
        <v>8.0739999999999981</v>
      </c>
      <c r="AH7" s="3">
        <v>7.8719999999999999</v>
      </c>
      <c r="AI7" s="3">
        <v>7.8489999999999895</v>
      </c>
      <c r="AJ7" s="3">
        <v>7.840999999999994</v>
      </c>
      <c r="AK7" s="3">
        <v>7.8850000000000051</v>
      </c>
      <c r="AL7" s="3">
        <v>8.1110000000000184</v>
      </c>
      <c r="AM7" s="3">
        <v>8.0849999999999795</v>
      </c>
      <c r="AN7" s="3">
        <v>8.370000000000033</v>
      </c>
      <c r="AO7" s="3">
        <v>8.1499999999999773</v>
      </c>
      <c r="AP7" s="3">
        <v>8.0560000000000116</v>
      </c>
      <c r="AQ7" s="3">
        <v>7.9169999999999732</v>
      </c>
      <c r="AR7" s="3">
        <v>8.1049999999999898</v>
      </c>
      <c r="AS7" s="3">
        <v>7.9630000000000223</v>
      </c>
      <c r="AT7" s="3">
        <v>7.9990000000000236</v>
      </c>
      <c r="AU7" s="3">
        <v>8.0490000000000066</v>
      </c>
      <c r="AV7" s="3">
        <v>8.0749999999999886</v>
      </c>
      <c r="AW7" s="3">
        <v>8.271000000000015</v>
      </c>
      <c r="AX7" s="3">
        <v>7.9299999999999784</v>
      </c>
      <c r="AY7" s="3">
        <v>7.839999999999975</v>
      </c>
      <c r="AZ7" s="3">
        <v>7.7440000000000566</v>
      </c>
      <c r="BA7" s="3">
        <v>7.7189999999999372</v>
      </c>
      <c r="BB7" s="3">
        <v>7.7230000000000132</v>
      </c>
      <c r="BC7" s="105">
        <f t="shared" si="6"/>
        <v>54.922422078813675</v>
      </c>
    </row>
    <row r="8" spans="1:55" ht="15" thickBot="1" x14ac:dyDescent="0.35">
      <c r="A8" s="47" t="s">
        <v>693</v>
      </c>
      <c r="B8" s="47">
        <v>2024</v>
      </c>
      <c r="C8" s="49">
        <v>45325</v>
      </c>
      <c r="D8" s="47" t="s">
        <v>72</v>
      </c>
      <c r="E8" s="51" t="s">
        <v>379</v>
      </c>
      <c r="F8" s="47" t="s">
        <v>379</v>
      </c>
      <c r="G8" t="s">
        <v>56</v>
      </c>
      <c r="H8" t="s">
        <v>291</v>
      </c>
      <c r="I8" t="s">
        <v>267</v>
      </c>
      <c r="J8" t="s">
        <v>428</v>
      </c>
      <c r="K8" t="s">
        <v>427</v>
      </c>
      <c r="L8" s="50">
        <f>(C8-VLOOKUP(H8,Riders!$A$2:$C$3501,2,FALSE))/365</f>
        <v>22.802739726027397</v>
      </c>
      <c r="M8" s="50">
        <f>(C8-VLOOKUP(I8,Riders!$A$2:$C$3501,2,FALSE))/365</f>
        <v>25.112328767123287</v>
      </c>
      <c r="N8" s="50">
        <f>(C8-VLOOKUP(J8,Riders!$A$2:$C$3501,2,FALSE))/365</f>
        <v>34.273972602739725</v>
      </c>
      <c r="O8" s="50">
        <f>(C8-VLOOKUP(K8,Riders!$A$2:$C$3501,2,FALSE))/365</f>
        <v>29.775342465753425</v>
      </c>
      <c r="P8" s="51">
        <v>7</v>
      </c>
      <c r="Q8" s="104">
        <f t="shared" si="0"/>
        <v>263.11799999999999</v>
      </c>
      <c r="R8" s="104">
        <f t="shared" si="1"/>
        <v>23.491</v>
      </c>
      <c r="S8" s="104">
        <f t="shared" si="2"/>
        <v>70.274000000000001</v>
      </c>
      <c r="T8" s="104">
        <f t="shared" si="3"/>
        <v>62.901999999999987</v>
      </c>
      <c r="U8" s="104">
        <f t="shared" si="4"/>
        <v>64.265000000000015</v>
      </c>
      <c r="V8" s="104">
        <f t="shared" si="5"/>
        <v>65.676999999999992</v>
      </c>
      <c r="W8" s="63">
        <v>14.933</v>
      </c>
      <c r="X8" s="38">
        <v>8.5579999999999998</v>
      </c>
      <c r="Y8" s="38">
        <v>7.9220000000000006</v>
      </c>
      <c r="Z8" s="38">
        <v>7.59</v>
      </c>
      <c r="AA8" s="38">
        <v>7.6850000000000023</v>
      </c>
      <c r="AB8" s="38">
        <v>7.7259999999999991</v>
      </c>
      <c r="AC8" s="3">
        <v>7.8260000000000076</v>
      </c>
      <c r="AD8" s="3">
        <v>8.0339999999999918</v>
      </c>
      <c r="AE8" s="3">
        <v>7.8529999999999944</v>
      </c>
      <c r="AF8" s="3">
        <v>7.8150000000000261</v>
      </c>
      <c r="AG8" s="3">
        <v>7.7889999999999873</v>
      </c>
      <c r="AH8" s="3">
        <v>7.833999999999989</v>
      </c>
      <c r="AI8" s="3">
        <v>8.0219999999999914</v>
      </c>
      <c r="AJ8" s="3">
        <v>7.8370000000000033</v>
      </c>
      <c r="AK8" s="3">
        <v>7.8240000000000123</v>
      </c>
      <c r="AL8" s="3">
        <v>7.9279999999999831</v>
      </c>
      <c r="AM8" s="3">
        <v>7.8400000000000318</v>
      </c>
      <c r="AN8" s="3">
        <v>7.9029999999999916</v>
      </c>
      <c r="AO8" s="3">
        <v>7.8270000000000266</v>
      </c>
      <c r="AP8" s="3">
        <v>7.9659999999999513</v>
      </c>
      <c r="AQ8" s="3">
        <v>8.049000000000035</v>
      </c>
      <c r="AR8" s="3">
        <v>8.254999999999967</v>
      </c>
      <c r="AS8" s="3">
        <v>8.2239999999999895</v>
      </c>
      <c r="AT8" s="3">
        <v>8.2010000000000218</v>
      </c>
      <c r="AU8" s="3">
        <v>8.4000000000000057</v>
      </c>
      <c r="AV8" s="3">
        <v>8.1009999999999991</v>
      </c>
      <c r="AW8" s="3">
        <v>8.0029999999999859</v>
      </c>
      <c r="AX8" s="3">
        <v>7.9900000000000375</v>
      </c>
      <c r="AY8" s="3">
        <v>8.2489999999999668</v>
      </c>
      <c r="AZ8" s="3">
        <v>8.1839999999999975</v>
      </c>
      <c r="BA8" s="3">
        <v>8.29200000000003</v>
      </c>
      <c r="BB8" s="3">
        <v>8.45799999999997</v>
      </c>
      <c r="BC8" s="105">
        <f t="shared" si="6"/>
        <v>54.728296809796369</v>
      </c>
    </row>
    <row r="9" spans="1:55" ht="15" thickBot="1" x14ac:dyDescent="0.35">
      <c r="A9" s="47" t="s">
        <v>693</v>
      </c>
      <c r="B9" s="47">
        <v>2024</v>
      </c>
      <c r="C9" s="49">
        <v>45325</v>
      </c>
      <c r="D9" s="47" t="s">
        <v>72</v>
      </c>
      <c r="E9" s="51" t="s">
        <v>379</v>
      </c>
      <c r="F9" s="47" t="s">
        <v>379</v>
      </c>
      <c r="G9" t="s">
        <v>38</v>
      </c>
      <c r="H9" t="s">
        <v>466</v>
      </c>
      <c r="I9" t="s">
        <v>467</v>
      </c>
      <c r="J9" t="s">
        <v>3820</v>
      </c>
      <c r="K9" t="s">
        <v>468</v>
      </c>
      <c r="L9" s="50">
        <f>(C9-VLOOKUP(H9,Riders!$A$2:$C$3501,2,FALSE))/365</f>
        <v>27.613698630136987</v>
      </c>
      <c r="M9" s="50">
        <f>(C9-VLOOKUP(I9,Riders!$A$2:$C$3501,2,FALSE))/365</f>
        <v>22.876712328767123</v>
      </c>
      <c r="N9" s="50">
        <f>(C9-VLOOKUP(J9,Riders!$A$2:$C$3501,2,FALSE))/365</f>
        <v>20.561643835616437</v>
      </c>
      <c r="O9" s="50">
        <f>(C9-VLOOKUP(K9,Riders!$A$2:$C$3501,2,FALSE))/365</f>
        <v>28.139726027397259</v>
      </c>
      <c r="P9" s="51">
        <v>8</v>
      </c>
      <c r="Q9" s="104">
        <f t="shared" si="0"/>
        <v>265.346</v>
      </c>
      <c r="R9" s="104">
        <f t="shared" si="1"/>
        <v>23.141999999999999</v>
      </c>
      <c r="S9" s="104">
        <f t="shared" si="2"/>
        <v>70.468999999999994</v>
      </c>
      <c r="T9" s="104">
        <f t="shared" si="3"/>
        <v>63.711000000000013</v>
      </c>
      <c r="U9" s="104">
        <f t="shared" si="4"/>
        <v>64.240000000000009</v>
      </c>
      <c r="V9" s="104">
        <f t="shared" si="5"/>
        <v>66.925999999999988</v>
      </c>
      <c r="W9" s="63">
        <v>14.669</v>
      </c>
      <c r="X9" s="38">
        <v>8.472999999999999</v>
      </c>
      <c r="Y9" s="38">
        <v>7.8350000000000009</v>
      </c>
      <c r="Z9" s="38">
        <v>7.8880000000000017</v>
      </c>
      <c r="AA9" s="38">
        <v>7.8179999999999978</v>
      </c>
      <c r="AB9" s="38">
        <v>7.8890000000000029</v>
      </c>
      <c r="AC9" s="3">
        <v>7.9740000000000038</v>
      </c>
      <c r="AD9" s="3">
        <v>7.9229999999999876</v>
      </c>
      <c r="AE9" s="3">
        <v>7.9660000000000082</v>
      </c>
      <c r="AF9" s="3">
        <v>8.0859999999999985</v>
      </c>
      <c r="AG9" s="3">
        <v>7.9380000000000024</v>
      </c>
      <c r="AH9" s="3">
        <v>7.9390000000000072</v>
      </c>
      <c r="AI9" s="3">
        <v>7.9399999999999835</v>
      </c>
      <c r="AJ9" s="3">
        <v>8.0009999999999906</v>
      </c>
      <c r="AK9" s="3">
        <v>7.9210000000000065</v>
      </c>
      <c r="AL9" s="3">
        <v>7.9200000000000159</v>
      </c>
      <c r="AM9" s="3">
        <v>8.0699999999999932</v>
      </c>
      <c r="AN9" s="3">
        <v>7.9800000000000182</v>
      </c>
      <c r="AO9" s="3">
        <v>8.0019999999999527</v>
      </c>
      <c r="AP9" s="3">
        <v>8.1610000000000298</v>
      </c>
      <c r="AQ9" s="3">
        <v>7.907999999999987</v>
      </c>
      <c r="AR9" s="3">
        <v>7.9470000000000027</v>
      </c>
      <c r="AS9" s="3">
        <v>8.0079999999999814</v>
      </c>
      <c r="AT9" s="3">
        <v>8.1640000000000441</v>
      </c>
      <c r="AU9" s="3">
        <v>8.0729999999999791</v>
      </c>
      <c r="AV9" s="3">
        <v>8.2579999999999814</v>
      </c>
      <c r="AW9" s="3">
        <v>8.0640000000000214</v>
      </c>
      <c r="AX9" s="3">
        <v>7.9710000000000605</v>
      </c>
      <c r="AY9" s="3">
        <v>8.5239999999999725</v>
      </c>
      <c r="AZ9" s="3">
        <v>8.5779999999999461</v>
      </c>
      <c r="BA9" s="3">
        <v>8.69500000000005</v>
      </c>
      <c r="BB9" s="3">
        <v>8.7629999999999768</v>
      </c>
      <c r="BC9" s="105">
        <f t="shared" si="6"/>
        <v>54.268766063931622</v>
      </c>
    </row>
    <row r="10" spans="1:55" ht="15" thickBot="1" x14ac:dyDescent="0.35">
      <c r="A10" s="47" t="s">
        <v>693</v>
      </c>
      <c r="B10" s="47">
        <v>2024</v>
      </c>
      <c r="C10" s="49">
        <v>45325</v>
      </c>
      <c r="D10" s="47" t="s">
        <v>72</v>
      </c>
      <c r="E10" s="51" t="s">
        <v>379</v>
      </c>
      <c r="F10" s="47" t="s">
        <v>379</v>
      </c>
      <c r="G10" t="s">
        <v>40</v>
      </c>
      <c r="H10" t="s">
        <v>429</v>
      </c>
      <c r="I10" t="s">
        <v>221</v>
      </c>
      <c r="J10" t="s">
        <v>430</v>
      </c>
      <c r="K10" t="s">
        <v>431</v>
      </c>
      <c r="L10" s="50">
        <f>(C10-VLOOKUP(H10,Riders!$A$2:$C$3501,2,FALSE))/365</f>
        <v>19.506849315068493</v>
      </c>
      <c r="M10" s="50">
        <f>(C10-VLOOKUP(I10,Riders!$A$2:$C$3501,2,FALSE))/365</f>
        <v>26.835616438356166</v>
      </c>
      <c r="N10" s="50">
        <f>(C10-VLOOKUP(J10,Riders!$A$2:$C$3501,2,FALSE))/365</f>
        <v>22.07123287671233</v>
      </c>
      <c r="O10" s="50">
        <f>(C10-VLOOKUP(K10,Riders!$A$2:$C$3501,2,FALSE))/365</f>
        <v>19.150684931506849</v>
      </c>
      <c r="P10" s="51">
        <v>9</v>
      </c>
      <c r="Q10" s="104">
        <f t="shared" si="0"/>
        <v>265.41800000000001</v>
      </c>
      <c r="R10" s="104">
        <f t="shared" si="1"/>
        <v>23.353000000000002</v>
      </c>
      <c r="S10" s="104">
        <f t="shared" si="2"/>
        <v>70.655000000000001</v>
      </c>
      <c r="T10" s="104">
        <f t="shared" si="3"/>
        <v>63.86699999999999</v>
      </c>
      <c r="U10" s="104">
        <f t="shared" si="4"/>
        <v>64.808999999999997</v>
      </c>
      <c r="V10" s="104">
        <f t="shared" si="5"/>
        <v>66.087000000000018</v>
      </c>
      <c r="W10" s="63">
        <v>14.581</v>
      </c>
      <c r="X10" s="38">
        <v>8.772000000000002</v>
      </c>
      <c r="Y10" s="38">
        <v>8.0030000000000001</v>
      </c>
      <c r="Z10" s="38">
        <v>7.8189999999999955</v>
      </c>
      <c r="AA10" s="38">
        <v>7.7700000000000031</v>
      </c>
      <c r="AB10" s="38">
        <v>7.9309999999999974</v>
      </c>
      <c r="AC10" s="3">
        <v>7.855000000000004</v>
      </c>
      <c r="AD10" s="3">
        <v>7.9239999999999995</v>
      </c>
      <c r="AE10" s="3">
        <v>8.0830000000000126</v>
      </c>
      <c r="AF10" s="3">
        <v>7.9909999999999854</v>
      </c>
      <c r="AG10" s="3">
        <v>7.9210000000000065</v>
      </c>
      <c r="AH10" s="3">
        <v>8.0429999999999779</v>
      </c>
      <c r="AI10" s="3">
        <v>7.8430000000000177</v>
      </c>
      <c r="AJ10" s="3">
        <v>8.034000000000006</v>
      </c>
      <c r="AK10" s="3">
        <v>7.9840000000000089</v>
      </c>
      <c r="AL10" s="3">
        <v>7.9679999999999751</v>
      </c>
      <c r="AM10" s="3">
        <v>8.1119999999999948</v>
      </c>
      <c r="AN10" s="3">
        <v>8.103999999999985</v>
      </c>
      <c r="AO10" s="3">
        <v>8.280000000000058</v>
      </c>
      <c r="AP10" s="3">
        <v>8.1359999999999388</v>
      </c>
      <c r="AQ10" s="3">
        <v>8.091000000000065</v>
      </c>
      <c r="AR10" s="3">
        <v>8.2209999999999752</v>
      </c>
      <c r="AS10" s="3">
        <v>7.9819999999999709</v>
      </c>
      <c r="AT10" s="3">
        <v>7.8830000000000098</v>
      </c>
      <c r="AU10" s="3">
        <v>7.9350000000000023</v>
      </c>
      <c r="AV10" s="3">
        <v>8.1949999999999932</v>
      </c>
      <c r="AW10" s="3">
        <v>8.3240000000000123</v>
      </c>
      <c r="AX10" s="3">
        <v>8.2700000000000102</v>
      </c>
      <c r="AY10" s="3">
        <v>8.4389999999999645</v>
      </c>
      <c r="AZ10" s="3">
        <v>8.2760000000000105</v>
      </c>
      <c r="BA10" s="3">
        <v>8.2830000000000155</v>
      </c>
      <c r="BB10" s="3">
        <v>8.3650000000000091</v>
      </c>
      <c r="BC10" s="105">
        <f t="shared" si="6"/>
        <v>54.254044563669382</v>
      </c>
    </row>
    <row r="11" spans="1:55" ht="15" thickBot="1" x14ac:dyDescent="0.35">
      <c r="A11" s="47" t="s">
        <v>693</v>
      </c>
      <c r="B11" s="47">
        <v>2024</v>
      </c>
      <c r="C11" s="49">
        <v>45325</v>
      </c>
      <c r="D11" s="47" t="s">
        <v>72</v>
      </c>
      <c r="E11" s="51" t="s">
        <v>454</v>
      </c>
      <c r="F11">
        <v>1</v>
      </c>
      <c r="G11" t="s">
        <v>67</v>
      </c>
      <c r="H11" t="s">
        <v>214</v>
      </c>
      <c r="I11" t="s">
        <v>271</v>
      </c>
      <c r="J11" t="s">
        <v>3731</v>
      </c>
      <c r="K11" t="s">
        <v>3860</v>
      </c>
      <c r="L11" s="50">
        <f>(C11-VLOOKUP(H11,Riders!$A$2:$C$3501,2,FALSE))/365</f>
        <v>29.13150684931507</v>
      </c>
      <c r="M11" s="50">
        <f>(C11-VLOOKUP(I11,Riders!$A$2:$C$3501,2,FALSE))/365</f>
        <v>29.632876712328766</v>
      </c>
      <c r="N11" s="50">
        <f>(C11-VLOOKUP(J11,Riders!$A$2:$C$3501,2,FALSE))/365</f>
        <v>20.509589041095889</v>
      </c>
      <c r="O11" s="50">
        <f>(C11-VLOOKUP(K11,Riders!$A$2:$C$3501,2,FALSE))/365</f>
        <v>31.147945205479452</v>
      </c>
      <c r="P11" s="51">
        <v>1</v>
      </c>
      <c r="Q11" s="104">
        <f t="shared" si="0"/>
        <v>257.10099999999994</v>
      </c>
      <c r="R11" s="104">
        <f t="shared" si="1"/>
        <v>22.452999999999999</v>
      </c>
      <c r="S11" s="104">
        <f t="shared" si="2"/>
        <v>69.461000000000013</v>
      </c>
      <c r="T11" s="104">
        <f t="shared" si="3"/>
        <v>62.293999999999983</v>
      </c>
      <c r="U11" s="104">
        <f t="shared" si="4"/>
        <v>63.318000000000012</v>
      </c>
      <c r="V11" s="104">
        <f t="shared" si="5"/>
        <v>62.027999999999935</v>
      </c>
      <c r="W11" s="63">
        <v>14.209</v>
      </c>
      <c r="X11" s="38">
        <v>8.2439999999999998</v>
      </c>
      <c r="Y11" s="38">
        <v>7.9179999999999993</v>
      </c>
      <c r="Z11" s="38">
        <v>8.0130000000000017</v>
      </c>
      <c r="AA11" s="38">
        <v>7.6569999999999965</v>
      </c>
      <c r="AB11" s="38">
        <v>7.7050000000000054</v>
      </c>
      <c r="AC11" s="3">
        <v>7.7579999999999956</v>
      </c>
      <c r="AD11" s="3">
        <v>7.9570000000000149</v>
      </c>
      <c r="AE11" s="3">
        <v>7.8439999999999799</v>
      </c>
      <c r="AF11" s="3">
        <v>7.8230000000000075</v>
      </c>
      <c r="AG11" s="3">
        <v>7.8369999999999891</v>
      </c>
      <c r="AH11" s="3">
        <v>7.9780000000000229</v>
      </c>
      <c r="AI11" s="3">
        <v>7.7749999999999915</v>
      </c>
      <c r="AJ11" s="3">
        <v>7.688999999999993</v>
      </c>
      <c r="AK11" s="3">
        <v>7.6610000000000014</v>
      </c>
      <c r="AL11" s="3">
        <v>7.6869999999999976</v>
      </c>
      <c r="AM11" s="3">
        <v>7.7330000000000041</v>
      </c>
      <c r="AN11" s="3">
        <v>7.8940000000000055</v>
      </c>
      <c r="AO11" s="3">
        <v>7.8109999999999786</v>
      </c>
      <c r="AP11" s="3">
        <v>7.8700000000000045</v>
      </c>
      <c r="AQ11" s="3">
        <v>7.8510000000000275</v>
      </c>
      <c r="AR11" s="3">
        <v>8.0729999999999791</v>
      </c>
      <c r="AS11" s="3">
        <v>8.1070000000000277</v>
      </c>
      <c r="AT11" s="3">
        <v>7.978999999999985</v>
      </c>
      <c r="AU11" s="3">
        <v>7.9429999999999836</v>
      </c>
      <c r="AV11" s="3">
        <v>8.1510000000000105</v>
      </c>
      <c r="AW11" s="3">
        <v>7.8340000000000032</v>
      </c>
      <c r="AX11" s="3">
        <v>7.7419999999999618</v>
      </c>
      <c r="AY11" s="3">
        <v>7.660000000000025</v>
      </c>
      <c r="AZ11" s="3">
        <v>7.5579999999999643</v>
      </c>
      <c r="BA11" s="3">
        <v>7.5630000000000166</v>
      </c>
      <c r="BB11" s="3">
        <v>7.5769999999999698</v>
      </c>
      <c r="BC11" s="104"/>
    </row>
    <row r="12" spans="1:55" ht="15" thickBot="1" x14ac:dyDescent="0.35">
      <c r="A12" s="47" t="s">
        <v>693</v>
      </c>
      <c r="B12" s="47">
        <v>2024</v>
      </c>
      <c r="C12" s="49">
        <v>45325</v>
      </c>
      <c r="D12" s="47" t="s">
        <v>72</v>
      </c>
      <c r="E12" s="51" t="s">
        <v>454</v>
      </c>
      <c r="F12">
        <v>1</v>
      </c>
      <c r="G12" t="s">
        <v>56</v>
      </c>
      <c r="H12" t="s">
        <v>291</v>
      </c>
      <c r="I12" t="s">
        <v>267</v>
      </c>
      <c r="J12" t="s">
        <v>428</v>
      </c>
      <c r="K12" t="s">
        <v>427</v>
      </c>
      <c r="L12" s="50">
        <f>(C12-VLOOKUP(H12,Riders!$A$2:$C$3501,2,FALSE))/365</f>
        <v>22.802739726027397</v>
      </c>
      <c r="M12" s="50">
        <f>(C12-VLOOKUP(I12,Riders!$A$2:$C$3501,2,FALSE))/365</f>
        <v>25.112328767123287</v>
      </c>
      <c r="N12" s="50">
        <f>(C12-VLOOKUP(J12,Riders!$A$2:$C$3501,2,FALSE))/365</f>
        <v>34.273972602739725</v>
      </c>
      <c r="O12" s="50">
        <f>(C12-VLOOKUP(K12,Riders!$A$2:$C$3501,2,FALSE))/365</f>
        <v>29.775342465753425</v>
      </c>
      <c r="P12" s="51">
        <v>2</v>
      </c>
      <c r="Q12" s="104">
        <f t="shared" si="0"/>
        <v>260.54500000000002</v>
      </c>
      <c r="R12" s="104">
        <f t="shared" si="1"/>
        <v>23.372</v>
      </c>
      <c r="S12" s="104">
        <f t="shared" si="2"/>
        <v>70.677000000000007</v>
      </c>
      <c r="T12" s="104">
        <f t="shared" si="3"/>
        <v>62.784999999999982</v>
      </c>
      <c r="U12" s="104">
        <f t="shared" si="4"/>
        <v>62.804000000000002</v>
      </c>
      <c r="V12" s="104">
        <f t="shared" si="5"/>
        <v>64.279000000000025</v>
      </c>
      <c r="W12" s="63">
        <v>14.875</v>
      </c>
      <c r="X12" s="38">
        <v>8.4969999999999999</v>
      </c>
      <c r="Y12" s="38">
        <v>7.9770000000000003</v>
      </c>
      <c r="Z12" s="38">
        <v>7.7709999999999972</v>
      </c>
      <c r="AA12" s="38">
        <v>7.8670000000000044</v>
      </c>
      <c r="AB12" s="38">
        <v>7.8549999999999969</v>
      </c>
      <c r="AC12" s="3">
        <v>7.8629999999999995</v>
      </c>
      <c r="AD12" s="3">
        <v>7.9720000000000084</v>
      </c>
      <c r="AE12" s="3">
        <v>7.8279999999999887</v>
      </c>
      <c r="AF12" s="3">
        <v>7.8650000000000091</v>
      </c>
      <c r="AG12" s="3">
        <v>7.9149999999999778</v>
      </c>
      <c r="AH12" s="3">
        <v>8.0360000000000298</v>
      </c>
      <c r="AI12" s="3">
        <v>7.8529999999999944</v>
      </c>
      <c r="AJ12" s="3">
        <v>7.7739999999999867</v>
      </c>
      <c r="AK12" s="3">
        <v>7.687000000000026</v>
      </c>
      <c r="AL12" s="3">
        <v>7.8269999999999698</v>
      </c>
      <c r="AM12" s="3">
        <v>7.7420000000000186</v>
      </c>
      <c r="AN12" s="3">
        <v>7.8479999999999848</v>
      </c>
      <c r="AO12" s="3">
        <v>7.7820000000000107</v>
      </c>
      <c r="AP12" s="3">
        <v>7.7760000000000105</v>
      </c>
      <c r="AQ12" s="3">
        <v>7.7889999999999873</v>
      </c>
      <c r="AR12" s="3">
        <v>7.9350000000000023</v>
      </c>
      <c r="AS12" s="3">
        <v>7.9610000000000127</v>
      </c>
      <c r="AT12" s="3">
        <v>7.9709999999999752</v>
      </c>
      <c r="AU12" s="3">
        <v>8.1980000000000075</v>
      </c>
      <c r="AV12" s="3">
        <v>7.9230000000000302</v>
      </c>
      <c r="AW12" s="3">
        <v>7.8739999999999668</v>
      </c>
      <c r="AX12" s="3">
        <v>8.0030000000000143</v>
      </c>
      <c r="AY12" s="3">
        <v>7.8149999999999693</v>
      </c>
      <c r="AZ12" s="3">
        <v>8.0320000000000107</v>
      </c>
      <c r="BA12" s="3">
        <v>8.0789999999999793</v>
      </c>
      <c r="BB12" s="3">
        <v>8.3550000000000466</v>
      </c>
      <c r="BC12" s="104"/>
    </row>
    <row r="13" spans="1:55" ht="15" thickBot="1" x14ac:dyDescent="0.35">
      <c r="A13" s="47" t="s">
        <v>693</v>
      </c>
      <c r="B13" s="47">
        <v>2024</v>
      </c>
      <c r="C13" s="49">
        <v>45325</v>
      </c>
      <c r="D13" s="47" t="s">
        <v>72</v>
      </c>
      <c r="E13" s="51" t="s">
        <v>454</v>
      </c>
      <c r="F13">
        <v>2</v>
      </c>
      <c r="G13" t="s">
        <v>36</v>
      </c>
      <c r="H13" t="s">
        <v>3853</v>
      </c>
      <c r="I13" t="s">
        <v>2570</v>
      </c>
      <c r="J13" t="s">
        <v>424</v>
      </c>
      <c r="K13" t="s">
        <v>2496</v>
      </c>
      <c r="L13" s="50">
        <f>(C13-VLOOKUP(H13,Riders!$A$2:$C$3501,2,FALSE))/365</f>
        <v>18.556164383561644</v>
      </c>
      <c r="M13" s="50">
        <f>(C13-VLOOKUP(I13,Riders!$A$2:$C$3501,2,FALSE))/365</f>
        <v>20.235616438356164</v>
      </c>
      <c r="N13" s="50">
        <f>(C13-VLOOKUP(J13,Riders!$A$2:$C$3501,2,FALSE))/365</f>
        <v>28.80821917808219</v>
      </c>
      <c r="O13" s="50">
        <f>(C13-VLOOKUP(K13,Riders!$A$2:$C$3501,2,FALSE))/365</f>
        <v>18.523287671232875</v>
      </c>
      <c r="P13" s="51">
        <v>1</v>
      </c>
      <c r="Q13" s="104">
        <f t="shared" si="0"/>
        <v>257.97500000000002</v>
      </c>
      <c r="R13" s="104">
        <f t="shared" si="1"/>
        <v>22.501999999999999</v>
      </c>
      <c r="S13" s="104">
        <f t="shared" si="2"/>
        <v>68.117000000000004</v>
      </c>
      <c r="T13" s="104">
        <f t="shared" si="3"/>
        <v>62.527000000000001</v>
      </c>
      <c r="U13" s="104">
        <f t="shared" si="4"/>
        <v>63.057999999999964</v>
      </c>
      <c r="V13" s="104">
        <f t="shared" si="5"/>
        <v>64.273000000000053</v>
      </c>
      <c r="W13" s="63">
        <v>14.271000000000001</v>
      </c>
      <c r="X13" s="38">
        <v>8.2309999999999981</v>
      </c>
      <c r="Y13" s="38">
        <v>7.6980000000000004</v>
      </c>
      <c r="Z13" s="38">
        <v>7.4910000000000032</v>
      </c>
      <c r="AA13" s="38">
        <v>7.6639999999999944</v>
      </c>
      <c r="AB13" s="38">
        <v>7.5480000000000018</v>
      </c>
      <c r="AC13" s="3">
        <v>7.6560000000000059</v>
      </c>
      <c r="AD13" s="3">
        <v>7.5579999999999998</v>
      </c>
      <c r="AE13" s="3">
        <v>7.6580000000000013</v>
      </c>
      <c r="AF13" s="3">
        <v>7.6139999999999901</v>
      </c>
      <c r="AG13" s="3">
        <v>7.8259999999999934</v>
      </c>
      <c r="AH13" s="3">
        <v>7.8070000000000306</v>
      </c>
      <c r="AI13" s="3">
        <v>7.8709999999999809</v>
      </c>
      <c r="AJ13" s="3">
        <v>7.9209999999999923</v>
      </c>
      <c r="AK13" s="3">
        <v>7.9819999999999993</v>
      </c>
      <c r="AL13" s="3">
        <v>7.8480000000000132</v>
      </c>
      <c r="AM13" s="3">
        <v>8.0420000000000016</v>
      </c>
      <c r="AN13" s="3">
        <v>7.8619999999999948</v>
      </c>
      <c r="AO13" s="3">
        <v>7.7690000000000055</v>
      </c>
      <c r="AP13" s="3">
        <v>7.9279999999999973</v>
      </c>
      <c r="AQ13" s="3">
        <v>7.8029999999999973</v>
      </c>
      <c r="AR13" s="3">
        <v>7.83299999999997</v>
      </c>
      <c r="AS13" s="3">
        <v>7.898000000000053</v>
      </c>
      <c r="AT13" s="3">
        <v>7.922999999999945</v>
      </c>
      <c r="AU13" s="3">
        <v>7.9570000000000505</v>
      </c>
      <c r="AV13" s="3">
        <v>8.0939999999999657</v>
      </c>
      <c r="AW13" s="3">
        <v>7.960000000000008</v>
      </c>
      <c r="AX13" s="3">
        <v>7.9959999999999809</v>
      </c>
      <c r="AY13" s="3">
        <v>8.0370000000000061</v>
      </c>
      <c r="AZ13" s="3">
        <v>8.2690000000000339</v>
      </c>
      <c r="BA13" s="3">
        <v>7.9179999999999495</v>
      </c>
      <c r="BB13" s="3">
        <v>8.0420000000000584</v>
      </c>
      <c r="BC13" s="104"/>
    </row>
    <row r="14" spans="1:55" ht="15" thickBot="1" x14ac:dyDescent="0.35">
      <c r="A14" s="47" t="s">
        <v>693</v>
      </c>
      <c r="B14" s="47">
        <v>2024</v>
      </c>
      <c r="C14" s="49">
        <v>45325</v>
      </c>
      <c r="D14" s="47" t="s">
        <v>72</v>
      </c>
      <c r="E14" s="51" t="s">
        <v>454</v>
      </c>
      <c r="F14">
        <v>2</v>
      </c>
      <c r="G14" t="s">
        <v>38</v>
      </c>
      <c r="H14" t="s">
        <v>466</v>
      </c>
      <c r="I14" t="s">
        <v>467</v>
      </c>
      <c r="J14" t="s">
        <v>3820</v>
      </c>
      <c r="K14" t="s">
        <v>468</v>
      </c>
      <c r="L14" s="50">
        <f>(C14-VLOOKUP(H14,Riders!$A$2:$C$3501,2,FALSE))/365</f>
        <v>27.613698630136987</v>
      </c>
      <c r="M14" s="50">
        <f>(C14-VLOOKUP(I14,Riders!$A$2:$C$3501,2,FALSE))/365</f>
        <v>22.876712328767123</v>
      </c>
      <c r="N14" s="50">
        <f>(C14-VLOOKUP(J14,Riders!$A$2:$C$3501,2,FALSE))/365</f>
        <v>20.561643835616437</v>
      </c>
      <c r="O14" s="50">
        <f>(C14-VLOOKUP(K14,Riders!$A$2:$C$3501,2,FALSE))/365</f>
        <v>28.139726027397259</v>
      </c>
      <c r="P14" s="51">
        <v>2</v>
      </c>
      <c r="Q14" s="104">
        <f t="shared" si="0"/>
        <v>258.959</v>
      </c>
      <c r="R14" s="104">
        <f t="shared" si="1"/>
        <v>22.771000000000001</v>
      </c>
      <c r="S14" s="104">
        <f t="shared" si="2"/>
        <v>69.998999999999995</v>
      </c>
      <c r="T14" s="104">
        <f t="shared" si="3"/>
        <v>62.679000000000002</v>
      </c>
      <c r="U14" s="104">
        <f t="shared" si="4"/>
        <v>63.117000000000019</v>
      </c>
      <c r="V14" s="104">
        <f t="shared" si="5"/>
        <v>63.163999999999987</v>
      </c>
      <c r="W14" s="63">
        <v>14.432</v>
      </c>
      <c r="X14" s="38">
        <v>8.3390000000000004</v>
      </c>
      <c r="Y14" s="38">
        <v>7.8649999999999984</v>
      </c>
      <c r="Z14" s="38">
        <v>7.8790000000000013</v>
      </c>
      <c r="AA14" s="38">
        <v>7.972999999999999</v>
      </c>
      <c r="AB14" s="38">
        <v>7.7860000000000014</v>
      </c>
      <c r="AC14" s="3">
        <v>7.8159999999999954</v>
      </c>
      <c r="AD14" s="3">
        <v>7.9089999999999989</v>
      </c>
      <c r="AE14" s="3">
        <v>7.7560000000000002</v>
      </c>
      <c r="AF14" s="3">
        <v>7.8249999999999886</v>
      </c>
      <c r="AG14" s="3">
        <v>7.8260000000000076</v>
      </c>
      <c r="AH14" s="3">
        <v>7.9750000000000227</v>
      </c>
      <c r="AI14" s="3">
        <v>7.762999999999991</v>
      </c>
      <c r="AJ14" s="3">
        <v>7.8040000000000163</v>
      </c>
      <c r="AK14" s="3">
        <v>7.782999999999987</v>
      </c>
      <c r="AL14" s="3">
        <v>7.9469999999999885</v>
      </c>
      <c r="AM14" s="3">
        <v>7.7719999999999914</v>
      </c>
      <c r="AN14" s="3">
        <v>7.75</v>
      </c>
      <c r="AO14" s="3">
        <v>7.8990000000000009</v>
      </c>
      <c r="AP14" s="3">
        <v>8.0240000000000009</v>
      </c>
      <c r="AQ14" s="3">
        <v>7.8689999999999998</v>
      </c>
      <c r="AR14" s="3">
        <v>7.8220000000000312</v>
      </c>
      <c r="AS14" s="3">
        <v>8.0409999999999968</v>
      </c>
      <c r="AT14" s="3">
        <v>7.9399999999999977</v>
      </c>
      <c r="AU14" s="3">
        <v>7.9729999999999563</v>
      </c>
      <c r="AV14" s="3">
        <v>8.0570000000000448</v>
      </c>
      <c r="AW14" s="3">
        <v>8.1409999999999911</v>
      </c>
      <c r="AX14" s="3">
        <v>7.7569999999999766</v>
      </c>
      <c r="AY14" s="3">
        <v>7.7309999999999945</v>
      </c>
      <c r="AZ14" s="3">
        <v>7.8070000000000448</v>
      </c>
      <c r="BA14" s="3">
        <v>7.8119999999999834</v>
      </c>
      <c r="BB14" s="3">
        <v>7.8859999999999957</v>
      </c>
      <c r="BC14" s="104"/>
    </row>
    <row r="15" spans="1:55" ht="15" thickBot="1" x14ac:dyDescent="0.35">
      <c r="A15" s="47" t="s">
        <v>693</v>
      </c>
      <c r="B15" s="47">
        <v>2024</v>
      </c>
      <c r="C15" s="49">
        <v>45325</v>
      </c>
      <c r="D15" s="47" t="s">
        <v>72</v>
      </c>
      <c r="E15" s="51" t="s">
        <v>454</v>
      </c>
      <c r="F15">
        <v>3</v>
      </c>
      <c r="G15" t="s">
        <v>29</v>
      </c>
      <c r="H15" t="s">
        <v>416</v>
      </c>
      <c r="I15" t="s">
        <v>274</v>
      </c>
      <c r="J15" t="s">
        <v>479</v>
      </c>
      <c r="K15" t="s">
        <v>417</v>
      </c>
      <c r="L15" s="50">
        <f>(C15-VLOOKUP(H15,Riders!$A$2:$C$3501,2,FALSE))/365</f>
        <v>26.265753424657536</v>
      </c>
      <c r="M15" s="50">
        <f>(C15-VLOOKUP(I15,Riders!$A$2:$C$3501,2,FALSE))/365</f>
        <v>23.095890410958905</v>
      </c>
      <c r="N15" s="50">
        <f>(C15-VLOOKUP(J15,Riders!$A$2:$C$3501,2,FALSE))/365</f>
        <v>22.156164383561645</v>
      </c>
      <c r="O15" s="50">
        <f>(C15-VLOOKUP(K15,Riders!$A$2:$C$3501,2,FALSE))/365</f>
        <v>24.961643835616439</v>
      </c>
      <c r="P15" s="51">
        <v>1</v>
      </c>
      <c r="Q15" s="104">
        <f t="shared" si="0"/>
        <v>249.25900000000001</v>
      </c>
      <c r="R15" s="104">
        <f t="shared" si="1"/>
        <v>22.603999999999999</v>
      </c>
      <c r="S15" s="104">
        <f t="shared" si="2"/>
        <v>67.224999999999994</v>
      </c>
      <c r="T15" s="104">
        <f t="shared" si="3"/>
        <v>60.278000000000006</v>
      </c>
      <c r="U15" s="104">
        <f t="shared" si="4"/>
        <v>60.979000000000028</v>
      </c>
      <c r="V15" s="104">
        <f t="shared" si="5"/>
        <v>60.776999999999987</v>
      </c>
      <c r="W15" s="64">
        <v>14.384</v>
      </c>
      <c r="X15" s="102">
        <v>8.2199999999999989</v>
      </c>
      <c r="Y15" s="102">
        <v>7.5330000000000013</v>
      </c>
      <c r="Z15" s="102">
        <v>7.4669999999999987</v>
      </c>
      <c r="AA15" s="102">
        <v>7.5559999999999974</v>
      </c>
      <c r="AB15" s="102">
        <v>7.4070000000000036</v>
      </c>
      <c r="AC15" s="103">
        <v>7.3239999999999981</v>
      </c>
      <c r="AD15" s="103">
        <v>7.3339999999999961</v>
      </c>
      <c r="AE15" s="103">
        <v>7.4879999999999995</v>
      </c>
      <c r="AF15" s="103">
        <v>7.4509999999999934</v>
      </c>
      <c r="AG15" s="103">
        <v>7.4720000000000226</v>
      </c>
      <c r="AH15" s="103">
        <v>7.5669999999999789</v>
      </c>
      <c r="AI15" s="103">
        <v>7.6939999999999884</v>
      </c>
      <c r="AJ15" s="103">
        <v>7.5300000000000296</v>
      </c>
      <c r="AK15" s="103">
        <v>7.5519999999999783</v>
      </c>
      <c r="AL15" s="103">
        <v>7.5240000000000151</v>
      </c>
      <c r="AM15" s="103">
        <v>7.5239999999999867</v>
      </c>
      <c r="AN15" s="103">
        <v>7.6880000000000166</v>
      </c>
      <c r="AO15" s="103">
        <v>7.5959999999999752</v>
      </c>
      <c r="AP15" s="103">
        <v>7.8320000000000221</v>
      </c>
      <c r="AQ15" s="103">
        <v>7.5600000000000023</v>
      </c>
      <c r="AR15" s="103">
        <v>7.5260000000000105</v>
      </c>
      <c r="AS15" s="103">
        <v>7.539999999999992</v>
      </c>
      <c r="AT15" s="103">
        <v>7.7130000000000223</v>
      </c>
      <c r="AU15" s="103">
        <v>7.5949999999999704</v>
      </c>
      <c r="AV15" s="103">
        <v>7.5760000000000218</v>
      </c>
      <c r="AW15" s="103">
        <v>7.6459999999999866</v>
      </c>
      <c r="AX15" s="103">
        <v>7.7699999999999818</v>
      </c>
      <c r="AY15" s="103">
        <v>7.4720000000000084</v>
      </c>
      <c r="AZ15" s="103">
        <v>7.4929999999999666</v>
      </c>
      <c r="BA15" s="103">
        <v>7.4809999999999945</v>
      </c>
      <c r="BB15" s="103">
        <v>7.7440000000000566</v>
      </c>
      <c r="BC15" s="104"/>
    </row>
    <row r="16" spans="1:55" ht="15" thickBot="1" x14ac:dyDescent="0.35">
      <c r="A16" s="47" t="s">
        <v>693</v>
      </c>
      <c r="B16" s="47">
        <v>2024</v>
      </c>
      <c r="C16" s="49">
        <v>45325</v>
      </c>
      <c r="D16" s="47" t="s">
        <v>72</v>
      </c>
      <c r="E16" s="51" t="s">
        <v>454</v>
      </c>
      <c r="F16">
        <v>3</v>
      </c>
      <c r="G16" t="s">
        <v>36</v>
      </c>
      <c r="H16" t="s">
        <v>270</v>
      </c>
      <c r="I16" t="s">
        <v>256</v>
      </c>
      <c r="J16" t="s">
        <v>458</v>
      </c>
      <c r="K16" t="s">
        <v>425</v>
      </c>
      <c r="L16" s="50">
        <f>(C16-VLOOKUP(H16,Riders!$A$2:$C$3501,2,FALSE))/365</f>
        <v>29.389041095890413</v>
      </c>
      <c r="M16" s="50">
        <f>(C16-VLOOKUP(I16,Riders!$A$2:$C$3501,2,FALSE))/365</f>
        <v>27.950684931506849</v>
      </c>
      <c r="N16" s="50">
        <f>(C16-VLOOKUP(J16,Riders!$A$2:$C$3501,2,FALSE))/365</f>
        <v>25.232876712328768</v>
      </c>
      <c r="O16" s="50">
        <f>(C16-VLOOKUP(K16,Riders!$A$2:$C$3501,2,FALSE))/365</f>
        <v>24.591780821917808</v>
      </c>
      <c r="P16" s="51">
        <v>2</v>
      </c>
      <c r="Q16" s="104">
        <f t="shared" si="0"/>
        <v>255.05699999999996</v>
      </c>
      <c r="R16" s="104">
        <f t="shared" si="1"/>
        <v>22.69</v>
      </c>
      <c r="S16" s="104">
        <f t="shared" si="2"/>
        <v>67.506999999999991</v>
      </c>
      <c r="T16" s="104">
        <f t="shared" si="3"/>
        <v>61.00500000000001</v>
      </c>
      <c r="U16" s="104">
        <f t="shared" si="4"/>
        <v>61.890999999999991</v>
      </c>
      <c r="V16" s="104">
        <f t="shared" si="5"/>
        <v>64.653999999999968</v>
      </c>
      <c r="W16" s="62">
        <v>14.52</v>
      </c>
      <c r="X16" s="100">
        <v>8.1700000000000017</v>
      </c>
      <c r="Y16" s="100">
        <v>7.5869999999999997</v>
      </c>
      <c r="Z16" s="100">
        <v>7.375</v>
      </c>
      <c r="AA16" s="100">
        <v>7.4669999999999987</v>
      </c>
      <c r="AB16" s="100">
        <v>7.347999999999999</v>
      </c>
      <c r="AC16" s="101">
        <v>7.4280000000000044</v>
      </c>
      <c r="AD16" s="101">
        <v>7.6119999999999877</v>
      </c>
      <c r="AE16" s="101">
        <v>7.5030000000000001</v>
      </c>
      <c r="AF16" s="101">
        <v>7.5560000000000116</v>
      </c>
      <c r="AG16" s="101">
        <v>7.6209999999999809</v>
      </c>
      <c r="AH16" s="101">
        <v>7.7210000000000178</v>
      </c>
      <c r="AI16" s="101">
        <v>7.5700000000000074</v>
      </c>
      <c r="AJ16" s="101">
        <v>7.5900000000000034</v>
      </c>
      <c r="AK16" s="101">
        <v>7.6359999999999957</v>
      </c>
      <c r="AL16" s="101">
        <v>7.8079999999999927</v>
      </c>
      <c r="AM16" s="101">
        <v>7.6760000000000161</v>
      </c>
      <c r="AN16" s="101">
        <v>7.6779999999999688</v>
      </c>
      <c r="AO16" s="101">
        <v>7.8770000000000095</v>
      </c>
      <c r="AP16" s="101">
        <v>7.7990000000000066</v>
      </c>
      <c r="AQ16" s="101">
        <v>7.6839999999999975</v>
      </c>
      <c r="AR16" s="101">
        <v>7.6899999999999977</v>
      </c>
      <c r="AS16" s="101">
        <v>7.8010000000000161</v>
      </c>
      <c r="AT16" s="101">
        <v>7.6859999999999786</v>
      </c>
      <c r="AU16" s="101">
        <v>7.8119999999999834</v>
      </c>
      <c r="AV16" s="101">
        <v>7.9910000000000139</v>
      </c>
      <c r="AW16" s="101">
        <v>7.9300000000000068</v>
      </c>
      <c r="AX16" s="101">
        <v>7.9579999999999984</v>
      </c>
      <c r="AY16" s="101">
        <v>8.0409999999999968</v>
      </c>
      <c r="AZ16" s="101">
        <v>8.1960000000000264</v>
      </c>
      <c r="BA16" s="101">
        <v>8.3239999999999839</v>
      </c>
      <c r="BB16" s="101">
        <v>8.4019999999999584</v>
      </c>
      <c r="BC16" s="104"/>
    </row>
    <row r="17" spans="1:55" ht="15" thickBot="1" x14ac:dyDescent="0.35">
      <c r="A17" s="47" t="s">
        <v>693</v>
      </c>
      <c r="B17" s="47">
        <v>2024</v>
      </c>
      <c r="C17" s="49">
        <v>45325</v>
      </c>
      <c r="D17" s="47" t="s">
        <v>72</v>
      </c>
      <c r="E17" s="51" t="s">
        <v>454</v>
      </c>
      <c r="F17">
        <v>4</v>
      </c>
      <c r="G17" t="s">
        <v>25</v>
      </c>
      <c r="H17" t="s">
        <v>269</v>
      </c>
      <c r="I17" t="s">
        <v>457</v>
      </c>
      <c r="J17" t="s">
        <v>418</v>
      </c>
      <c r="K17" t="s">
        <v>419</v>
      </c>
      <c r="L17" s="50">
        <f>(C17-VLOOKUP(H17,Riders!$A$2:$C$3501,2,FALSE))/365</f>
        <v>29.917808219178081</v>
      </c>
      <c r="M17" s="50">
        <f>(C17-VLOOKUP(I17,Riders!$A$2:$C$3501,2,FALSE))/365</f>
        <v>26.487671232876714</v>
      </c>
      <c r="N17" s="50">
        <f>(C17-VLOOKUP(J17,Riders!$A$2:$C$3501,2,FALSE))/365</f>
        <v>26.86849315068493</v>
      </c>
      <c r="O17" s="50">
        <f>(C17-VLOOKUP(K17,Riders!$A$2:$C$3501,2,FALSE))/365</f>
        <v>28.663013698630138</v>
      </c>
      <c r="P17" s="51">
        <v>1</v>
      </c>
      <c r="Q17" s="104">
        <f t="shared" si="0"/>
        <v>251.43799999999999</v>
      </c>
      <c r="R17" s="104">
        <f t="shared" si="1"/>
        <v>22.434999999999999</v>
      </c>
      <c r="S17" s="104">
        <f t="shared" si="2"/>
        <v>68.478999999999985</v>
      </c>
      <c r="T17" s="104">
        <f t="shared" si="3"/>
        <v>60.192000000000007</v>
      </c>
      <c r="U17" s="104">
        <f t="shared" si="4"/>
        <v>60.887</v>
      </c>
      <c r="V17" s="104">
        <f t="shared" si="5"/>
        <v>61.879999999999995</v>
      </c>
      <c r="W17" s="63">
        <v>14.071999999999999</v>
      </c>
      <c r="X17" s="38">
        <v>8.3629999999999995</v>
      </c>
      <c r="Y17" s="38">
        <v>7.8140000000000001</v>
      </c>
      <c r="Z17" s="38">
        <v>7.6930000000000014</v>
      </c>
      <c r="AA17" s="38">
        <v>7.7449999999999974</v>
      </c>
      <c r="AB17" s="38">
        <v>7.5549999999999997</v>
      </c>
      <c r="AC17" s="3">
        <v>7.5489999999999995</v>
      </c>
      <c r="AD17" s="3">
        <v>7.6879999999999882</v>
      </c>
      <c r="AE17" s="3">
        <v>7.5120000000000147</v>
      </c>
      <c r="AF17" s="3">
        <v>7.4920000000000044</v>
      </c>
      <c r="AG17" s="3">
        <v>7.4719999999999942</v>
      </c>
      <c r="AH17" s="3">
        <v>7.6320000000000192</v>
      </c>
      <c r="AI17" s="3">
        <v>7.5209999999999866</v>
      </c>
      <c r="AJ17" s="3">
        <v>7.5150000000000006</v>
      </c>
      <c r="AK17" s="3">
        <v>7.5300000000000011</v>
      </c>
      <c r="AL17" s="3">
        <v>7.5179999999999865</v>
      </c>
      <c r="AM17" s="3">
        <v>7.6410000000000196</v>
      </c>
      <c r="AN17" s="3">
        <v>7.5089999999999861</v>
      </c>
      <c r="AO17" s="3">
        <v>7.6629999999999825</v>
      </c>
      <c r="AP17" s="3">
        <v>7.7390000000000043</v>
      </c>
      <c r="AQ17" s="3">
        <v>7.6050000000000466</v>
      </c>
      <c r="AR17" s="3">
        <v>7.59699999999998</v>
      </c>
      <c r="AS17" s="3">
        <v>7.5769999999999982</v>
      </c>
      <c r="AT17" s="3">
        <v>7.5559999999999832</v>
      </c>
      <c r="AU17" s="3">
        <v>7.7609999999999957</v>
      </c>
      <c r="AV17" s="3">
        <v>7.6590000000000202</v>
      </c>
      <c r="AW17" s="3">
        <v>7.7019999999999698</v>
      </c>
      <c r="AX17" s="3">
        <v>7.7120000000000175</v>
      </c>
      <c r="AY17" s="3">
        <v>7.695999999999998</v>
      </c>
      <c r="AZ17" s="3">
        <v>7.7309999999999661</v>
      </c>
      <c r="BA17" s="3">
        <v>7.7310000000000798</v>
      </c>
      <c r="BB17" s="3">
        <v>7.8879999999999484</v>
      </c>
      <c r="BC17" s="104"/>
    </row>
    <row r="18" spans="1:55" ht="15" thickBot="1" x14ac:dyDescent="0.35">
      <c r="A18" s="47" t="s">
        <v>693</v>
      </c>
      <c r="B18" s="47">
        <v>2024</v>
      </c>
      <c r="C18" s="49">
        <v>45325</v>
      </c>
      <c r="D18" s="47" t="s">
        <v>72</v>
      </c>
      <c r="E18" s="51" t="s">
        <v>454</v>
      </c>
      <c r="F18">
        <v>4</v>
      </c>
      <c r="G18" t="s">
        <v>27</v>
      </c>
      <c r="H18" t="s">
        <v>216</v>
      </c>
      <c r="I18" t="s">
        <v>463</v>
      </c>
      <c r="J18" t="s">
        <v>432</v>
      </c>
      <c r="K18" t="s">
        <v>487</v>
      </c>
      <c r="L18" s="50">
        <f>(C18-VLOOKUP(H18,Riders!$A$2:$C$3501,2,FALSE))/365</f>
        <v>24.991780821917807</v>
      </c>
      <c r="M18" s="50">
        <f>(C18-VLOOKUP(I18,Riders!$A$2:$C$3501,2,FALSE))/365</f>
        <v>22.18082191780822</v>
      </c>
      <c r="N18" s="50">
        <f>(C18-VLOOKUP(J18,Riders!$A$2:$C$3501,2,FALSE))/365</f>
        <v>28.860273972602741</v>
      </c>
      <c r="O18" s="50">
        <f>(C18-VLOOKUP(K18,Riders!$A$2:$C$3501,2,FALSE))/365</f>
        <v>26.263013698630136</v>
      </c>
      <c r="P18" s="51">
        <v>2</v>
      </c>
      <c r="Q18" s="104">
        <f t="shared" si="0"/>
        <v>255.87400000000002</v>
      </c>
      <c r="R18" s="104">
        <f t="shared" si="1"/>
        <v>22.582000000000001</v>
      </c>
      <c r="S18" s="104">
        <f t="shared" si="2"/>
        <v>68.621999999999986</v>
      </c>
      <c r="T18" s="104">
        <f t="shared" si="3"/>
        <v>61.707000000000022</v>
      </c>
      <c r="U18" s="104">
        <f t="shared" si="4"/>
        <v>62.634000000000015</v>
      </c>
      <c r="V18" s="104">
        <f t="shared" si="5"/>
        <v>62.911000000000001</v>
      </c>
      <c r="W18" s="63">
        <v>14.224</v>
      </c>
      <c r="X18" s="38">
        <v>8.3580000000000005</v>
      </c>
      <c r="Y18" s="38">
        <v>7.8079999999999998</v>
      </c>
      <c r="Z18" s="38">
        <v>7.6259999999999977</v>
      </c>
      <c r="AA18" s="38">
        <v>7.6159999999999997</v>
      </c>
      <c r="AB18" s="38">
        <v>7.7690000000000055</v>
      </c>
      <c r="AC18" s="3">
        <v>7.6099999999999994</v>
      </c>
      <c r="AD18" s="3">
        <v>7.6109999999999829</v>
      </c>
      <c r="AE18" s="3">
        <v>7.7660000000000196</v>
      </c>
      <c r="AF18" s="3">
        <v>7.6310000000000002</v>
      </c>
      <c r="AG18" s="3">
        <v>7.5849999999999937</v>
      </c>
      <c r="AH18" s="3">
        <v>7.6650000000000063</v>
      </c>
      <c r="AI18" s="3">
        <v>7.8400000000000034</v>
      </c>
      <c r="AJ18" s="3">
        <v>7.7070000000000078</v>
      </c>
      <c r="AK18" s="3">
        <v>7.7150000000000034</v>
      </c>
      <c r="AL18" s="3">
        <v>7.7979999999999876</v>
      </c>
      <c r="AM18" s="3">
        <v>7.8879999999999768</v>
      </c>
      <c r="AN18" s="3">
        <v>7.9440000000000168</v>
      </c>
      <c r="AO18" s="3">
        <v>7.8240000000000123</v>
      </c>
      <c r="AP18" s="3">
        <v>7.75</v>
      </c>
      <c r="AQ18" s="3">
        <v>7.9169999999999732</v>
      </c>
      <c r="AR18" s="3">
        <v>7.6560000000000343</v>
      </c>
      <c r="AS18" s="3">
        <v>7.7239999999999611</v>
      </c>
      <c r="AT18" s="3">
        <v>7.93100000000004</v>
      </c>
      <c r="AU18" s="3">
        <v>7.7669999999999959</v>
      </c>
      <c r="AV18" s="3">
        <v>7.8539999999999566</v>
      </c>
      <c r="AW18" s="3">
        <v>7.8689999999999998</v>
      </c>
      <c r="AX18" s="3">
        <v>7.8350000000000364</v>
      </c>
      <c r="AY18" s="3">
        <v>7.8679999999999382</v>
      </c>
      <c r="AZ18" s="3">
        <v>7.921999999999997</v>
      </c>
      <c r="BA18" s="3">
        <v>7.8710000000000093</v>
      </c>
      <c r="BB18" s="3">
        <v>7.9250000000000682</v>
      </c>
      <c r="BC18" s="104"/>
    </row>
    <row r="19" spans="1:55" ht="15" thickBot="1" x14ac:dyDescent="0.35">
      <c r="A19" s="47" t="s">
        <v>693</v>
      </c>
      <c r="B19" s="47">
        <v>2024</v>
      </c>
      <c r="C19" s="49">
        <v>45325</v>
      </c>
      <c r="D19" s="47" t="s">
        <v>72</v>
      </c>
      <c r="E19" s="51" t="s">
        <v>204</v>
      </c>
      <c r="F19" t="s">
        <v>205</v>
      </c>
      <c r="G19" t="s">
        <v>29</v>
      </c>
      <c r="H19" t="s">
        <v>416</v>
      </c>
      <c r="I19" t="s">
        <v>274</v>
      </c>
      <c r="J19" t="s">
        <v>479</v>
      </c>
      <c r="K19" t="s">
        <v>417</v>
      </c>
      <c r="L19" s="50">
        <f>(C19-VLOOKUP(H19,Riders!$A$2:$C$3501,2,FALSE))/365</f>
        <v>26.265753424657536</v>
      </c>
      <c r="M19" s="50">
        <f>(C19-VLOOKUP(I19,Riders!$A$2:$C$3501,2,FALSE))/365</f>
        <v>23.095890410958905</v>
      </c>
      <c r="N19" s="50">
        <f>(C19-VLOOKUP(J19,Riders!$A$2:$C$3501,2,FALSE))/365</f>
        <v>22.156164383561645</v>
      </c>
      <c r="O19" s="50">
        <f>(C19-VLOOKUP(K19,Riders!$A$2:$C$3501,2,FALSE))/365</f>
        <v>24.961643835616439</v>
      </c>
      <c r="P19" s="51">
        <v>1</v>
      </c>
      <c r="Q19" s="104">
        <f t="shared" si="0"/>
        <v>250.22900000000001</v>
      </c>
      <c r="R19" s="104">
        <f t="shared" si="1"/>
        <v>22.547999999999998</v>
      </c>
      <c r="S19" s="104">
        <f t="shared" si="2"/>
        <v>67.076999999999998</v>
      </c>
      <c r="T19" s="104">
        <f t="shared" si="3"/>
        <v>59.737999999999985</v>
      </c>
      <c r="U19" s="104">
        <f t="shared" si="4"/>
        <v>61.399000000000015</v>
      </c>
      <c r="V19" s="104">
        <f t="shared" si="5"/>
        <v>62.015000000000015</v>
      </c>
      <c r="W19" s="63">
        <v>14.317</v>
      </c>
      <c r="X19" s="38">
        <v>8.2309999999999981</v>
      </c>
      <c r="Y19" s="38">
        <v>7.549000000000003</v>
      </c>
      <c r="Z19" s="38">
        <v>7.4279999999999973</v>
      </c>
      <c r="AA19" s="38">
        <v>7.5620000000000047</v>
      </c>
      <c r="AB19" s="38">
        <v>7.347999999999999</v>
      </c>
      <c r="AC19" s="3">
        <v>7.32</v>
      </c>
      <c r="AD19" s="3">
        <v>7.3219999999999956</v>
      </c>
      <c r="AE19" s="3">
        <v>7.4470000000000027</v>
      </c>
      <c r="AF19" s="3">
        <v>7.3600000000000136</v>
      </c>
      <c r="AG19" s="3">
        <v>7.367999999999995</v>
      </c>
      <c r="AH19" s="3">
        <v>7.4549999999999983</v>
      </c>
      <c r="AI19" s="3">
        <v>7.5959999999999752</v>
      </c>
      <c r="AJ19" s="3">
        <v>7.4840000000000089</v>
      </c>
      <c r="AK19" s="3">
        <v>7.5040000000000191</v>
      </c>
      <c r="AL19" s="3">
        <v>7.5239999999999725</v>
      </c>
      <c r="AM19" s="3">
        <v>7.5720000000000169</v>
      </c>
      <c r="AN19" s="3">
        <v>7.7469999999999857</v>
      </c>
      <c r="AO19" s="3">
        <v>7.6690000000000396</v>
      </c>
      <c r="AP19" s="3">
        <v>7.7409999999999854</v>
      </c>
      <c r="AQ19" s="3">
        <v>7.5720000000000027</v>
      </c>
      <c r="AR19" s="3">
        <v>7.6069999999999709</v>
      </c>
      <c r="AS19" s="3">
        <v>7.6610000000000298</v>
      </c>
      <c r="AT19" s="3">
        <v>7.8299999999999841</v>
      </c>
      <c r="AU19" s="3">
        <v>7.5680000000000121</v>
      </c>
      <c r="AV19" s="3">
        <v>7.59699999999998</v>
      </c>
      <c r="AW19" s="3">
        <v>7.5820000000000221</v>
      </c>
      <c r="AX19" s="3">
        <v>7.813999999999993</v>
      </c>
      <c r="AY19" s="3">
        <v>7.7669999999999959</v>
      </c>
      <c r="AZ19" s="3">
        <v>8.0260000000000105</v>
      </c>
      <c r="BA19" s="3">
        <v>7.8160000000000309</v>
      </c>
      <c r="BB19" s="3">
        <v>7.8449999999999704</v>
      </c>
      <c r="BC19" s="104"/>
    </row>
    <row r="20" spans="1:55" ht="15" thickBot="1" x14ac:dyDescent="0.35">
      <c r="A20" s="47" t="s">
        <v>693</v>
      </c>
      <c r="B20" s="47">
        <v>2024</v>
      </c>
      <c r="C20" s="49">
        <v>45325</v>
      </c>
      <c r="D20" s="47" t="s">
        <v>72</v>
      </c>
      <c r="E20" s="51" t="s">
        <v>204</v>
      </c>
      <c r="F20" t="s">
        <v>205</v>
      </c>
      <c r="G20" t="s">
        <v>25</v>
      </c>
      <c r="H20" t="s">
        <v>269</v>
      </c>
      <c r="I20" t="s">
        <v>343</v>
      </c>
      <c r="J20" t="s">
        <v>418</v>
      </c>
      <c r="K20" t="s">
        <v>419</v>
      </c>
      <c r="L20" s="50">
        <f>(C20-VLOOKUP(H20,Riders!$A$2:$C$3501,2,FALSE))/365</f>
        <v>29.917808219178081</v>
      </c>
      <c r="M20" s="50">
        <f>(C20-VLOOKUP(I20,Riders!$A$2:$C$3501,2,FALSE))/365</f>
        <v>29.427397260273974</v>
      </c>
      <c r="N20" s="50">
        <f>(C20-VLOOKUP(J20,Riders!$A$2:$C$3501,2,FALSE))/365</f>
        <v>26.86849315068493</v>
      </c>
      <c r="O20" s="50">
        <f>(C20-VLOOKUP(K20,Riders!$A$2:$C$3501,2,FALSE))/365</f>
        <v>28.663013698630138</v>
      </c>
      <c r="P20" s="51">
        <v>2</v>
      </c>
      <c r="Q20" s="104">
        <f t="shared" si="0"/>
        <v>250.57799999999997</v>
      </c>
      <c r="R20" s="104">
        <f t="shared" si="1"/>
        <v>22.056000000000001</v>
      </c>
      <c r="S20" s="104">
        <f t="shared" si="2"/>
        <v>67.964999999999989</v>
      </c>
      <c r="T20" s="104">
        <f t="shared" si="3"/>
        <v>60.551000000000002</v>
      </c>
      <c r="U20" s="104">
        <f t="shared" si="4"/>
        <v>60.878000000000014</v>
      </c>
      <c r="V20" s="104">
        <f t="shared" si="5"/>
        <v>61.183999999999969</v>
      </c>
      <c r="W20" s="63">
        <v>14.036</v>
      </c>
      <c r="X20" s="38">
        <v>8.0200000000000014</v>
      </c>
      <c r="Y20" s="38">
        <v>7.7560000000000002</v>
      </c>
      <c r="Z20" s="38">
        <v>7.6909999999999989</v>
      </c>
      <c r="AA20" s="38">
        <v>7.7569999999999979</v>
      </c>
      <c r="AB20" s="38">
        <v>7.5940000000000012</v>
      </c>
      <c r="AC20" s="3">
        <v>7.5110000000000028</v>
      </c>
      <c r="AD20" s="3">
        <v>7.5999999999999872</v>
      </c>
      <c r="AE20" s="3">
        <v>7.561000000000007</v>
      </c>
      <c r="AF20" s="3">
        <v>7.5510000000000019</v>
      </c>
      <c r="AG20" s="3">
        <v>7.5489999999999924</v>
      </c>
      <c r="AH20" s="3">
        <v>7.6710000000000065</v>
      </c>
      <c r="AI20" s="3">
        <v>7.5550000000000068</v>
      </c>
      <c r="AJ20" s="3">
        <v>7.6009999999999991</v>
      </c>
      <c r="AK20" s="3">
        <v>7.5510000000000019</v>
      </c>
      <c r="AL20" s="3">
        <v>7.5119999999999862</v>
      </c>
      <c r="AM20" s="3">
        <v>7.6779999999999973</v>
      </c>
      <c r="AN20" s="3">
        <v>7.5030000000000143</v>
      </c>
      <c r="AO20" s="3">
        <v>7.5490000000000066</v>
      </c>
      <c r="AP20" s="3">
        <v>7.4889999999999759</v>
      </c>
      <c r="AQ20" s="3">
        <v>7.6769999999999925</v>
      </c>
      <c r="AR20" s="3">
        <v>7.5339999999999918</v>
      </c>
      <c r="AS20" s="3">
        <v>7.7150000000000318</v>
      </c>
      <c r="AT20" s="3">
        <v>7.7330000000000041</v>
      </c>
      <c r="AU20" s="3">
        <v>7.8529999999999802</v>
      </c>
      <c r="AV20" s="3">
        <v>7.6839999999999975</v>
      </c>
      <c r="AW20" s="3">
        <v>7.627000000000038</v>
      </c>
      <c r="AX20" s="3">
        <v>7.5659999999999741</v>
      </c>
      <c r="AY20" s="3">
        <v>7.5789999999999793</v>
      </c>
      <c r="AZ20" s="3">
        <v>7.5890000000000555</v>
      </c>
      <c r="BA20" s="3">
        <v>7.695999999999998</v>
      </c>
      <c r="BB20" s="3">
        <v>7.5899999999999466</v>
      </c>
      <c r="BC20" s="104"/>
    </row>
    <row r="21" spans="1:55" ht="15" thickBot="1" x14ac:dyDescent="0.35">
      <c r="A21" s="47" t="s">
        <v>693</v>
      </c>
      <c r="B21" s="47">
        <v>2024</v>
      </c>
      <c r="C21" s="49">
        <v>45325</v>
      </c>
      <c r="D21" s="47" t="s">
        <v>72</v>
      </c>
      <c r="E21" s="51" t="s">
        <v>204</v>
      </c>
      <c r="F21" t="s">
        <v>206</v>
      </c>
      <c r="G21" t="s">
        <v>36</v>
      </c>
      <c r="H21" t="s">
        <v>270</v>
      </c>
      <c r="I21" t="s">
        <v>256</v>
      </c>
      <c r="J21" t="s">
        <v>455</v>
      </c>
      <c r="K21" t="s">
        <v>458</v>
      </c>
      <c r="L21" s="50">
        <f>(C21-VLOOKUP(H21,Riders!$A$2:$C$3501,2,FALSE))/365</f>
        <v>29.389041095890413</v>
      </c>
      <c r="M21" s="50">
        <f>(C21-VLOOKUP(I21,Riders!$A$2:$C$3501,2,FALSE))/365</f>
        <v>27.950684931506849</v>
      </c>
      <c r="N21" s="50">
        <f>(C21-VLOOKUP(J21,Riders!$A$2:$C$3501,2,FALSE))/365</f>
        <v>23.956164383561642</v>
      </c>
      <c r="O21" s="50">
        <f>(C21-VLOOKUP(K21,Riders!$A$2:$C$3501,2,FALSE))/365</f>
        <v>25.232876712328768</v>
      </c>
      <c r="P21" s="51">
        <v>3</v>
      </c>
      <c r="Q21" s="104">
        <f t="shared" si="0"/>
        <v>254.565</v>
      </c>
      <c r="R21" s="104">
        <f t="shared" si="1"/>
        <v>22.88</v>
      </c>
      <c r="S21" s="104">
        <f t="shared" si="2"/>
        <v>68.684999999999988</v>
      </c>
      <c r="T21" s="104">
        <f t="shared" si="3"/>
        <v>61.347000000000023</v>
      </c>
      <c r="U21" s="104">
        <f t="shared" si="4"/>
        <v>62.468999999999966</v>
      </c>
      <c r="V21" s="104">
        <f t="shared" si="5"/>
        <v>62.064000000000021</v>
      </c>
      <c r="W21" s="63">
        <v>14.567</v>
      </c>
      <c r="X21" s="38">
        <v>8.3129999999999988</v>
      </c>
      <c r="Y21" s="38">
        <v>7.740000000000002</v>
      </c>
      <c r="Z21" s="38">
        <v>7.6149999999999984</v>
      </c>
      <c r="AA21" s="38">
        <v>7.6880000000000024</v>
      </c>
      <c r="AB21" s="38">
        <v>7.5489999999999995</v>
      </c>
      <c r="AC21" s="3">
        <v>7.6430000000000078</v>
      </c>
      <c r="AD21" s="3">
        <v>7.569999999999979</v>
      </c>
      <c r="AE21" s="3">
        <v>7.5440000000000111</v>
      </c>
      <c r="AF21" s="3">
        <v>7.6779999999999973</v>
      </c>
      <c r="AG21" s="3">
        <v>7.5400000000000063</v>
      </c>
      <c r="AH21" s="3">
        <v>7.6329999999999956</v>
      </c>
      <c r="AI21" s="3">
        <v>7.7659999999999911</v>
      </c>
      <c r="AJ21" s="3">
        <v>7.8360000000000269</v>
      </c>
      <c r="AK21" s="3">
        <v>7.6599999999999824</v>
      </c>
      <c r="AL21" s="3">
        <v>7.6900000000000119</v>
      </c>
      <c r="AM21" s="3">
        <v>7.8640000000000043</v>
      </c>
      <c r="AN21" s="3">
        <v>7.6899999999999977</v>
      </c>
      <c r="AO21" s="3">
        <v>7.6360000000000241</v>
      </c>
      <c r="AP21" s="3">
        <v>7.7579999999999529</v>
      </c>
      <c r="AQ21" s="3">
        <v>7.6930000000000121</v>
      </c>
      <c r="AR21" s="3">
        <v>7.7940000000000111</v>
      </c>
      <c r="AS21" s="3">
        <v>8.0689999999999884</v>
      </c>
      <c r="AT21" s="3">
        <v>7.964999999999975</v>
      </c>
      <c r="AU21" s="3">
        <v>7.7580000000000098</v>
      </c>
      <c r="AV21" s="3">
        <v>7.9060000000000343</v>
      </c>
      <c r="AW21" s="3">
        <v>7.72199999999998</v>
      </c>
      <c r="AX21" s="3">
        <v>7.7870000000000061</v>
      </c>
      <c r="AY21" s="3">
        <v>7.90300000000002</v>
      </c>
      <c r="AZ21" s="3">
        <v>7.6479999999999961</v>
      </c>
      <c r="BA21" s="3">
        <v>7.6399999999999864</v>
      </c>
      <c r="BB21" s="3">
        <v>7.6999999999999886</v>
      </c>
      <c r="BC21" s="104"/>
    </row>
    <row r="22" spans="1:55" ht="15" thickBot="1" x14ac:dyDescent="0.35">
      <c r="A22" s="47" t="s">
        <v>693</v>
      </c>
      <c r="B22" s="47">
        <v>2024</v>
      </c>
      <c r="C22" s="49">
        <v>45325</v>
      </c>
      <c r="D22" s="47" t="s">
        <v>72</v>
      </c>
      <c r="E22" s="51" t="s">
        <v>204</v>
      </c>
      <c r="F22" t="s">
        <v>206</v>
      </c>
      <c r="G22" t="s">
        <v>27</v>
      </c>
      <c r="H22" t="s">
        <v>216</v>
      </c>
      <c r="I22" t="s">
        <v>463</v>
      </c>
      <c r="J22" t="s">
        <v>432</v>
      </c>
      <c r="K22" t="s">
        <v>487</v>
      </c>
      <c r="L22" s="50">
        <f>(C22-VLOOKUP(H22,Riders!$A$2:$C$3501,2,FALSE))/365</f>
        <v>24.991780821917807</v>
      </c>
      <c r="M22" s="50">
        <f>(C22-VLOOKUP(I22,Riders!$A$2:$C$3501,2,FALSE))/365</f>
        <v>22.18082191780822</v>
      </c>
      <c r="N22" s="50">
        <f>(C22-VLOOKUP(J22,Riders!$A$2:$C$3501,2,FALSE))/365</f>
        <v>28.860273972602741</v>
      </c>
      <c r="O22" s="50">
        <f>(C22-VLOOKUP(K22,Riders!$A$2:$C$3501,2,FALSE))/365</f>
        <v>26.263013698630136</v>
      </c>
      <c r="P22" s="51">
        <v>4</v>
      </c>
      <c r="Q22" s="104">
        <f t="shared" si="0"/>
        <v>255.732</v>
      </c>
      <c r="R22" s="104">
        <f t="shared" si="1"/>
        <v>23.024999999999999</v>
      </c>
      <c r="S22" s="104">
        <f t="shared" si="2"/>
        <v>68.882000000000005</v>
      </c>
      <c r="T22" s="104">
        <f t="shared" si="3"/>
        <v>61.255999999999972</v>
      </c>
      <c r="U22" s="104">
        <f t="shared" si="4"/>
        <v>62.262000000000029</v>
      </c>
      <c r="V22" s="104">
        <f t="shared" si="5"/>
        <v>63.331999999999994</v>
      </c>
      <c r="W22" s="63">
        <v>14.561</v>
      </c>
      <c r="X22" s="38">
        <v>8.4639999999999986</v>
      </c>
      <c r="Y22" s="38">
        <v>7.843</v>
      </c>
      <c r="Z22" s="38">
        <v>7.5960000000000001</v>
      </c>
      <c r="AA22" s="38">
        <v>7.6069999999999993</v>
      </c>
      <c r="AB22" s="38">
        <v>7.7379999999999995</v>
      </c>
      <c r="AC22" s="3">
        <v>7.5390000000000015</v>
      </c>
      <c r="AD22" s="3">
        <v>7.534000000000006</v>
      </c>
      <c r="AE22" s="3">
        <v>7.6989999999999839</v>
      </c>
      <c r="AF22" s="3">
        <v>7.5690000000000026</v>
      </c>
      <c r="AG22" s="3">
        <v>7.5769999999999982</v>
      </c>
      <c r="AH22" s="3">
        <v>7.5889999999999986</v>
      </c>
      <c r="AI22" s="3">
        <v>7.7270000000000181</v>
      </c>
      <c r="AJ22" s="3">
        <v>7.6269999999999953</v>
      </c>
      <c r="AK22" s="3">
        <v>7.6959999999999837</v>
      </c>
      <c r="AL22" s="3">
        <v>7.7719999999999914</v>
      </c>
      <c r="AM22" s="3">
        <v>7.9080000000000155</v>
      </c>
      <c r="AN22" s="3">
        <v>7.7220000000000084</v>
      </c>
      <c r="AO22" s="3">
        <v>7.7450000000000045</v>
      </c>
      <c r="AP22" s="3">
        <v>7.7889999999999873</v>
      </c>
      <c r="AQ22" s="3">
        <v>7.9339999999999975</v>
      </c>
      <c r="AR22" s="3">
        <v>7.6700000000000159</v>
      </c>
      <c r="AS22" s="3">
        <v>7.6339999999999861</v>
      </c>
      <c r="AT22" s="3">
        <v>7.8600000000000136</v>
      </c>
      <c r="AU22" s="3">
        <v>7.6799999999999784</v>
      </c>
      <c r="AV22" s="3">
        <v>7.6650000000000489</v>
      </c>
      <c r="AW22" s="3">
        <v>7.7029999999999461</v>
      </c>
      <c r="AX22" s="3">
        <v>7.7820000000000391</v>
      </c>
      <c r="AY22" s="3">
        <v>7.8599999999999852</v>
      </c>
      <c r="AZ22" s="3">
        <v>8.0860000000000127</v>
      </c>
      <c r="BA22" s="3">
        <v>8.210000000000008</v>
      </c>
      <c r="BB22" s="3">
        <v>8.3459999999999752</v>
      </c>
      <c r="BC22" s="104"/>
    </row>
    <row r="23" spans="1:55" ht="15" thickBot="1" x14ac:dyDescent="0.35">
      <c r="A23" s="51" t="s">
        <v>657</v>
      </c>
      <c r="B23" s="51">
        <v>2024</v>
      </c>
      <c r="C23" s="9">
        <v>45302</v>
      </c>
      <c r="D23" s="51" t="s">
        <v>3826</v>
      </c>
      <c r="E23" s="51" t="s">
        <v>379</v>
      </c>
      <c r="F23" s="47" t="s">
        <v>379</v>
      </c>
      <c r="G23" t="s">
        <v>53</v>
      </c>
      <c r="H23" t="s">
        <v>227</v>
      </c>
      <c r="I23" t="s">
        <v>389</v>
      </c>
      <c r="J23" t="s">
        <v>316</v>
      </c>
      <c r="K23" t="s">
        <v>298</v>
      </c>
      <c r="L23" s="50">
        <f>(C23-VLOOKUP(H23,Riders!$A$2:$C$3501,2,FALSE))/365</f>
        <v>25.887671232876713</v>
      </c>
      <c r="M23" s="50">
        <f>(C23-VLOOKUP(I23,Riders!$A$2:$C$3501,2,FALSE))/365</f>
        <v>24.2</v>
      </c>
      <c r="N23" s="50">
        <f>(C23-VLOOKUP(J23,Riders!$A$2:$C$3501,2,FALSE))/365</f>
        <v>23.057534246575344</v>
      </c>
      <c r="O23" s="50">
        <f>(C23-VLOOKUP(K23,Riders!$A$2:$C$3501,2,FALSE))/365</f>
        <v>24.490410958904111</v>
      </c>
      <c r="P23" s="51">
        <v>1</v>
      </c>
      <c r="Q23" s="104">
        <f t="shared" si="0"/>
        <v>255.18</v>
      </c>
      <c r="R23" s="104">
        <f t="shared" si="1"/>
        <v>22.236000000000001</v>
      </c>
      <c r="S23" s="104">
        <f t="shared" si="2"/>
        <v>68.566000000000003</v>
      </c>
      <c r="T23" s="104">
        <f t="shared" si="3"/>
        <v>61.787999999999982</v>
      </c>
      <c r="U23" s="104">
        <f t="shared" si="4"/>
        <v>62.025000000000034</v>
      </c>
      <c r="V23" s="104">
        <f t="shared" si="5"/>
        <v>62.800999999999988</v>
      </c>
      <c r="W23" s="64">
        <v>13.943</v>
      </c>
      <c r="X23" s="102">
        <v>8.293000000000001</v>
      </c>
      <c r="Y23" s="102">
        <v>7.8269999999999982</v>
      </c>
      <c r="Z23" s="102">
        <v>7.6440000000000019</v>
      </c>
      <c r="AA23" s="102">
        <v>7.740000000000002</v>
      </c>
      <c r="AB23" s="102">
        <v>7.6609999999999943</v>
      </c>
      <c r="AC23" s="103">
        <v>7.7359999999999971</v>
      </c>
      <c r="AD23" s="103">
        <v>7.7220000000000084</v>
      </c>
      <c r="AE23" s="103">
        <v>7.8329999999999842</v>
      </c>
      <c r="AF23" s="103">
        <v>7.7080000000000126</v>
      </c>
      <c r="AG23" s="103">
        <v>7.7459999999999951</v>
      </c>
      <c r="AH23" s="103">
        <v>7.7960000000000065</v>
      </c>
      <c r="AI23" s="103">
        <v>7.6219999999999999</v>
      </c>
      <c r="AJ23" s="103">
        <v>7.6389999999999674</v>
      </c>
      <c r="AK23" s="103">
        <v>7.7180000000000319</v>
      </c>
      <c r="AL23" s="103">
        <v>7.7259999999999849</v>
      </c>
      <c r="AM23" s="103">
        <v>7.8950000000000102</v>
      </c>
      <c r="AN23" s="103">
        <v>7.6970000000000312</v>
      </c>
      <c r="AO23" s="103">
        <v>7.7309999999999661</v>
      </c>
      <c r="AP23" s="103">
        <v>7.671999999999997</v>
      </c>
      <c r="AQ23" s="103">
        <v>7.8540000000000134</v>
      </c>
      <c r="AR23" s="103">
        <v>7.742999999999995</v>
      </c>
      <c r="AS23" s="103">
        <v>7.7460000000000093</v>
      </c>
      <c r="AT23" s="103">
        <v>7.6870000000000118</v>
      </c>
      <c r="AU23" s="103">
        <v>7.8059999999999832</v>
      </c>
      <c r="AV23" s="103">
        <v>7.703000000000003</v>
      </c>
      <c r="AW23" s="103">
        <v>7.7519999999999527</v>
      </c>
      <c r="AX23" s="103">
        <v>7.8500000000000227</v>
      </c>
      <c r="AY23" s="103">
        <v>7.7769999999999868</v>
      </c>
      <c r="AZ23" s="103">
        <v>7.7790000000000248</v>
      </c>
      <c r="BA23" s="103">
        <v>7.8590000000000373</v>
      </c>
      <c r="BB23" s="103">
        <v>8.2749999999999773</v>
      </c>
      <c r="BC23" s="105">
        <f t="shared" ref="BC23:BC86" si="7">IF(COUNT(W23:BB23)=32,3.6*4000/Q23,"")</f>
        <v>56.430754761344929</v>
      </c>
    </row>
    <row r="24" spans="1:55" ht="15" thickBot="1" x14ac:dyDescent="0.35">
      <c r="A24" s="51" t="s">
        <v>657</v>
      </c>
      <c r="B24" s="51">
        <v>2024</v>
      </c>
      <c r="C24" s="9">
        <v>45302</v>
      </c>
      <c r="D24" s="51" t="s">
        <v>3826</v>
      </c>
      <c r="E24" s="51" t="s">
        <v>379</v>
      </c>
      <c r="F24" s="47" t="s">
        <v>379</v>
      </c>
      <c r="G24" t="s">
        <v>15</v>
      </c>
      <c r="H24" t="s">
        <v>459</v>
      </c>
      <c r="I24" t="s">
        <v>491</v>
      </c>
      <c r="J24" t="s">
        <v>460</v>
      </c>
      <c r="K24" t="s">
        <v>492</v>
      </c>
      <c r="L24" s="50">
        <f>(C24-VLOOKUP(H24,Riders!$A$2:$C$3501,2,FALSE))/365</f>
        <v>25.158904109589042</v>
      </c>
      <c r="M24" s="50">
        <f>(C24-VLOOKUP(I24,Riders!$A$2:$C$3501,2,FALSE))/365</f>
        <v>27.509589041095889</v>
      </c>
      <c r="N24" s="50">
        <f>(C24-VLOOKUP(J24,Riders!$A$2:$C$3501,2,FALSE))/365</f>
        <v>30.504109589041096</v>
      </c>
      <c r="O24" s="50">
        <f>(C24-VLOOKUP(K24,Riders!$A$2:$C$3501,2,FALSE))/365</f>
        <v>26.898630136986302</v>
      </c>
      <c r="P24" s="51">
        <v>2</v>
      </c>
      <c r="Q24" s="104">
        <f t="shared" si="0"/>
        <v>257.10599999999999</v>
      </c>
      <c r="R24" s="104">
        <f t="shared" si="1"/>
        <v>21.923999999999999</v>
      </c>
      <c r="S24" s="104">
        <f t="shared" si="2"/>
        <v>68.022999999999996</v>
      </c>
      <c r="T24" s="104">
        <f t="shared" si="3"/>
        <v>62.812999999999988</v>
      </c>
      <c r="U24" s="104">
        <f t="shared" si="4"/>
        <v>63.259000000000015</v>
      </c>
      <c r="V24" s="104">
        <f t="shared" si="5"/>
        <v>63.010999999999996</v>
      </c>
      <c r="W24" s="62">
        <v>13.718</v>
      </c>
      <c r="X24" s="62">
        <v>8.2059999999999995</v>
      </c>
      <c r="Y24" s="62">
        <v>7.6920000000000002</v>
      </c>
      <c r="Z24" s="62">
        <v>7.6580000000000013</v>
      </c>
      <c r="AA24" s="62">
        <v>7.6529999999999987</v>
      </c>
      <c r="AB24" s="62">
        <v>7.7190000000000012</v>
      </c>
      <c r="AC24" s="101">
        <v>7.6620000000000061</v>
      </c>
      <c r="AD24" s="101">
        <v>7.7149999999999892</v>
      </c>
      <c r="AE24" s="101">
        <v>7.7999999999999972</v>
      </c>
      <c r="AF24" s="101">
        <v>7.8580000000000041</v>
      </c>
      <c r="AG24" s="101">
        <v>8.0360000000000156</v>
      </c>
      <c r="AH24" s="101">
        <v>7.8419999999999987</v>
      </c>
      <c r="AI24" s="101">
        <v>7.7970000000000113</v>
      </c>
      <c r="AJ24" s="101">
        <v>7.7589999999999719</v>
      </c>
      <c r="AK24" s="101">
        <v>7.7919999999999874</v>
      </c>
      <c r="AL24" s="101">
        <v>7.929000000000002</v>
      </c>
      <c r="AM24" s="101">
        <v>7.8250000000000171</v>
      </c>
      <c r="AN24" s="101">
        <v>7.811000000000007</v>
      </c>
      <c r="AO24" s="101">
        <v>7.8880000000000052</v>
      </c>
      <c r="AP24" s="101">
        <v>7.9099999999999682</v>
      </c>
      <c r="AQ24" s="101">
        <v>8.0060000000000002</v>
      </c>
      <c r="AR24" s="101">
        <v>8.1040000000000134</v>
      </c>
      <c r="AS24" s="101">
        <v>7.8950000000000102</v>
      </c>
      <c r="AT24" s="101">
        <v>7.8199999999999932</v>
      </c>
      <c r="AU24" s="101">
        <v>7.8269999999999982</v>
      </c>
      <c r="AV24" s="101">
        <v>7.77800000000002</v>
      </c>
      <c r="AW24" s="101">
        <v>7.8079999999999643</v>
      </c>
      <c r="AX24" s="101">
        <v>7.7890000000000157</v>
      </c>
      <c r="AY24" s="101">
        <v>7.9589999999999748</v>
      </c>
      <c r="AZ24" s="101">
        <v>7.8710000000000093</v>
      </c>
      <c r="BA24" s="101">
        <v>7.8350000000000364</v>
      </c>
      <c r="BB24" s="101">
        <v>8.143999999999977</v>
      </c>
      <c r="BC24" s="105">
        <f t="shared" si="7"/>
        <v>56.008027817320482</v>
      </c>
    </row>
    <row r="25" spans="1:55" ht="15" thickBot="1" x14ac:dyDescent="0.35">
      <c r="A25" s="51" t="s">
        <v>657</v>
      </c>
      <c r="B25" s="51">
        <v>2024</v>
      </c>
      <c r="C25" s="9">
        <v>45302</v>
      </c>
      <c r="D25" s="51" t="s">
        <v>3826</v>
      </c>
      <c r="E25" s="51" t="s">
        <v>379</v>
      </c>
      <c r="F25" s="47" t="s">
        <v>379</v>
      </c>
      <c r="G25" t="s">
        <v>25</v>
      </c>
      <c r="H25" t="s">
        <v>457</v>
      </c>
      <c r="I25" t="s">
        <v>328</v>
      </c>
      <c r="J25" t="s">
        <v>418</v>
      </c>
      <c r="K25" t="s">
        <v>419</v>
      </c>
      <c r="L25" s="50">
        <f>(C25-VLOOKUP(H25,Riders!$A$2:$C$3501,2,FALSE))/365</f>
        <v>26.424657534246574</v>
      </c>
      <c r="M25" s="50">
        <f>(C25-VLOOKUP(I25,Riders!$A$2:$C$3501,2,FALSE))/365</f>
        <v>33.468493150684928</v>
      </c>
      <c r="N25" s="50">
        <f>(C25-VLOOKUP(J25,Riders!$A$2:$C$3501,2,FALSE))/365</f>
        <v>26.805479452054794</v>
      </c>
      <c r="O25" s="50">
        <f>(C25-VLOOKUP(K25,Riders!$A$2:$C$3501,2,FALSE))/365</f>
        <v>28.6</v>
      </c>
      <c r="P25" s="51">
        <v>3</v>
      </c>
      <c r="Q25" s="104">
        <f t="shared" si="0"/>
        <v>257.113</v>
      </c>
      <c r="R25" s="104">
        <f t="shared" si="1"/>
        <v>22.106000000000002</v>
      </c>
      <c r="S25" s="104">
        <f t="shared" si="2"/>
        <v>68.149000000000001</v>
      </c>
      <c r="T25" s="104">
        <f t="shared" si="3"/>
        <v>62.220999999999975</v>
      </c>
      <c r="U25" s="104">
        <f t="shared" si="4"/>
        <v>62.769000000000034</v>
      </c>
      <c r="V25" s="104">
        <f t="shared" si="5"/>
        <v>63.97399999999999</v>
      </c>
      <c r="W25" s="63">
        <v>13.749000000000001</v>
      </c>
      <c r="X25" s="63">
        <v>8.3570000000000011</v>
      </c>
      <c r="Y25" s="63">
        <v>7.7399999999999984</v>
      </c>
      <c r="Z25" s="63">
        <v>7.575999999999997</v>
      </c>
      <c r="AA25" s="63">
        <v>7.6810000000000045</v>
      </c>
      <c r="AB25" s="63">
        <v>7.5599999999999952</v>
      </c>
      <c r="AC25" s="3">
        <v>7.6709999999999994</v>
      </c>
      <c r="AD25" s="3">
        <v>7.8150000000000048</v>
      </c>
      <c r="AE25" s="3">
        <v>7.8340000000000032</v>
      </c>
      <c r="AF25" s="3">
        <v>7.8179999999999978</v>
      </c>
      <c r="AG25" s="3">
        <v>7.9519999999999982</v>
      </c>
      <c r="AH25" s="3">
        <v>7.7450000000000045</v>
      </c>
      <c r="AI25" s="3">
        <v>7.7200000000000131</v>
      </c>
      <c r="AJ25" s="3">
        <v>7.6779999999999973</v>
      </c>
      <c r="AK25" s="3">
        <v>7.679000000000002</v>
      </c>
      <c r="AL25" s="3">
        <v>7.7949999999999591</v>
      </c>
      <c r="AM25" s="3">
        <v>7.7230000000000132</v>
      </c>
      <c r="AN25" s="3">
        <v>7.6850000000000023</v>
      </c>
      <c r="AO25" s="3">
        <v>7.8460000000000036</v>
      </c>
      <c r="AP25" s="3">
        <v>7.7090000000000032</v>
      </c>
      <c r="AQ25" s="3">
        <v>7.8240000000000123</v>
      </c>
      <c r="AR25" s="3">
        <v>7.8769999999999527</v>
      </c>
      <c r="AS25" s="3">
        <v>8.1080000000000325</v>
      </c>
      <c r="AT25" s="3">
        <v>7.9970000000000141</v>
      </c>
      <c r="AU25" s="3">
        <v>8.0389999999999873</v>
      </c>
      <c r="AV25" s="3">
        <v>8.1450000000000387</v>
      </c>
      <c r="AW25" s="3">
        <v>7.9749999999999659</v>
      </c>
      <c r="AX25" s="3">
        <v>7.9139999999999873</v>
      </c>
      <c r="AY25" s="3">
        <v>7.938999999999993</v>
      </c>
      <c r="AZ25" s="3">
        <v>7.9069999999999823</v>
      </c>
      <c r="BA25" s="3">
        <v>7.9100000000000819</v>
      </c>
      <c r="BB25" s="3">
        <v>8.1449999999999534</v>
      </c>
      <c r="BC25" s="105">
        <f t="shared" si="7"/>
        <v>56.00650297729014</v>
      </c>
    </row>
    <row r="26" spans="1:55" ht="15" thickBot="1" x14ac:dyDescent="0.35">
      <c r="A26" s="51" t="s">
        <v>657</v>
      </c>
      <c r="B26" s="51">
        <v>2024</v>
      </c>
      <c r="C26" s="9">
        <v>45302</v>
      </c>
      <c r="D26" s="51" t="s">
        <v>3826</v>
      </c>
      <c r="E26" s="51" t="s">
        <v>379</v>
      </c>
      <c r="F26" s="47" t="s">
        <v>379</v>
      </c>
      <c r="G26" t="s">
        <v>17</v>
      </c>
      <c r="H26" t="s">
        <v>421</v>
      </c>
      <c r="I26" t="s">
        <v>423</v>
      </c>
      <c r="J26" t="s">
        <v>215</v>
      </c>
      <c r="K26" t="s">
        <v>422</v>
      </c>
      <c r="L26" s="50">
        <f>(C26-VLOOKUP(H26,Riders!$A$2:$C$3501,2,FALSE))/365</f>
        <v>23.419178082191781</v>
      </c>
      <c r="M26" s="50">
        <f>(C26-VLOOKUP(I26,Riders!$A$2:$C$3501,2,FALSE))/365</f>
        <v>26.147945205479452</v>
      </c>
      <c r="N26" s="50">
        <f>(C26-VLOOKUP(J26,Riders!$A$2:$C$3501,2,FALSE))/365</f>
        <v>25.013698630136986</v>
      </c>
      <c r="O26" s="50">
        <f>(C26-VLOOKUP(K26,Riders!$A$2:$C$3501,2,FALSE))/365</f>
        <v>24.734246575342464</v>
      </c>
      <c r="P26" s="51">
        <v>4</v>
      </c>
      <c r="Q26" s="104">
        <f t="shared" si="0"/>
        <v>258.47499999999997</v>
      </c>
      <c r="R26" s="104">
        <f t="shared" si="1"/>
        <v>22.41</v>
      </c>
      <c r="S26" s="104">
        <f t="shared" si="2"/>
        <v>68.456000000000003</v>
      </c>
      <c r="T26" s="104">
        <f t="shared" si="3"/>
        <v>61.500999999999991</v>
      </c>
      <c r="U26" s="104">
        <f t="shared" si="4"/>
        <v>64.058000000000021</v>
      </c>
      <c r="V26" s="104">
        <f t="shared" si="5"/>
        <v>64.459999999999951</v>
      </c>
      <c r="W26" s="63">
        <v>13.974</v>
      </c>
      <c r="X26" s="63">
        <v>8.4359999999999999</v>
      </c>
      <c r="Y26" s="63">
        <v>7.8500000000000014</v>
      </c>
      <c r="Z26" s="63">
        <v>7.5770000000000017</v>
      </c>
      <c r="AA26" s="63">
        <v>7.5499999999999972</v>
      </c>
      <c r="AB26" s="63">
        <v>7.7169999999999987</v>
      </c>
      <c r="AC26" s="3">
        <v>7.6570000000000036</v>
      </c>
      <c r="AD26" s="3">
        <v>7.6950000000000003</v>
      </c>
      <c r="AE26" s="3">
        <v>7.8400000000000034</v>
      </c>
      <c r="AF26" s="3">
        <v>7.728999999999985</v>
      </c>
      <c r="AG26" s="3">
        <v>7.6690000000000111</v>
      </c>
      <c r="AH26" s="3">
        <v>7.5769999999999982</v>
      </c>
      <c r="AI26" s="3">
        <v>7.5930000000000035</v>
      </c>
      <c r="AJ26" s="3">
        <v>7.7109999999999985</v>
      </c>
      <c r="AK26" s="3">
        <v>7.6709999999999923</v>
      </c>
      <c r="AL26" s="3">
        <v>7.7109999999999985</v>
      </c>
      <c r="AM26" s="3">
        <v>7.8020000000000209</v>
      </c>
      <c r="AN26" s="3">
        <v>7.882000000000005</v>
      </c>
      <c r="AO26" s="3">
        <v>8.0689999999999884</v>
      </c>
      <c r="AP26" s="3">
        <v>7.9539999999999793</v>
      </c>
      <c r="AQ26" s="3">
        <v>7.9690000000000225</v>
      </c>
      <c r="AR26" s="3">
        <v>8.0830000000000268</v>
      </c>
      <c r="AS26" s="3">
        <v>8.1039999999999566</v>
      </c>
      <c r="AT26" s="3">
        <v>8.1950000000000216</v>
      </c>
      <c r="AU26" s="3">
        <v>8.2669999999999675</v>
      </c>
      <c r="AV26" s="3">
        <v>8.3900000000000432</v>
      </c>
      <c r="AW26" s="3">
        <v>8.1119999999999663</v>
      </c>
      <c r="AX26" s="3">
        <v>7.9429999999999836</v>
      </c>
      <c r="AY26" s="3">
        <v>7.8640000000000043</v>
      </c>
      <c r="AZ26" s="3">
        <v>7.8240000000000407</v>
      </c>
      <c r="BA26" s="3">
        <v>7.9669999999999845</v>
      </c>
      <c r="BB26" s="3">
        <v>8.0929999999999609</v>
      </c>
      <c r="BC26" s="105">
        <f t="shared" si="7"/>
        <v>55.711384079698234</v>
      </c>
    </row>
    <row r="27" spans="1:55" ht="15" thickBot="1" x14ac:dyDescent="0.35">
      <c r="A27" s="51" t="s">
        <v>657</v>
      </c>
      <c r="B27" s="51">
        <v>2024</v>
      </c>
      <c r="C27" s="9">
        <v>45302</v>
      </c>
      <c r="D27" s="51" t="s">
        <v>3826</v>
      </c>
      <c r="E27" s="51" t="s">
        <v>379</v>
      </c>
      <c r="F27" s="47" t="s">
        <v>379</v>
      </c>
      <c r="G27" t="s">
        <v>56</v>
      </c>
      <c r="H27" t="s">
        <v>842</v>
      </c>
      <c r="I27" t="s">
        <v>426</v>
      </c>
      <c r="J27" t="s">
        <v>428</v>
      </c>
      <c r="K27" t="s">
        <v>427</v>
      </c>
      <c r="L27" s="50">
        <f>(C27-VLOOKUP(H27,Riders!$A$2:$C$3501,2,FALSE))/365</f>
        <v>19.863013698630137</v>
      </c>
      <c r="M27" s="50">
        <f>(C27-VLOOKUP(I27,Riders!$A$2:$C$3501,2,FALSE))/365</f>
        <v>22.739726027397261</v>
      </c>
      <c r="N27" s="50">
        <f>(C27-VLOOKUP(J27,Riders!$A$2:$C$3501,2,FALSE))/365</f>
        <v>34.210958904109589</v>
      </c>
      <c r="O27" s="50">
        <f>(C27-VLOOKUP(K27,Riders!$A$2:$C$3501,2,FALSE))/365</f>
        <v>29.712328767123289</v>
      </c>
      <c r="P27" s="51">
        <v>5</v>
      </c>
      <c r="Q27" s="104">
        <f t="shared" si="0"/>
        <v>263.80699999999996</v>
      </c>
      <c r="R27" s="104">
        <f t="shared" si="1"/>
        <v>23.21</v>
      </c>
      <c r="S27" s="104">
        <f t="shared" si="2"/>
        <v>70.001999999999995</v>
      </c>
      <c r="T27" s="104">
        <f t="shared" si="3"/>
        <v>62.911999999999992</v>
      </c>
      <c r="U27" s="104">
        <f t="shared" si="4"/>
        <v>64.933000000000021</v>
      </c>
      <c r="V27" s="104">
        <f t="shared" si="5"/>
        <v>65.959999999999951</v>
      </c>
      <c r="W27" s="64">
        <v>14.592000000000001</v>
      </c>
      <c r="X27" s="64">
        <v>8.6180000000000003</v>
      </c>
      <c r="Y27" s="64">
        <v>7.9390000000000001</v>
      </c>
      <c r="Z27" s="64">
        <v>7.6899999999999977</v>
      </c>
      <c r="AA27" s="64">
        <v>7.7450000000000045</v>
      </c>
      <c r="AB27" s="64">
        <v>7.8939999999999984</v>
      </c>
      <c r="AC27" s="103">
        <v>7.7760000000000034</v>
      </c>
      <c r="AD27" s="103">
        <v>7.7479999999999905</v>
      </c>
      <c r="AE27" s="103">
        <v>7.8900000000000148</v>
      </c>
      <c r="AF27" s="103">
        <v>7.782999999999987</v>
      </c>
      <c r="AG27" s="103">
        <v>7.8270000000000124</v>
      </c>
      <c r="AH27" s="103">
        <v>7.8239999999999839</v>
      </c>
      <c r="AI27" s="103">
        <v>8.0020000000000095</v>
      </c>
      <c r="AJ27" s="103">
        <v>7.8049999999999926</v>
      </c>
      <c r="AK27" s="103">
        <v>7.8140000000000072</v>
      </c>
      <c r="AL27" s="103">
        <v>7.9669999999999845</v>
      </c>
      <c r="AM27" s="103">
        <v>7.9270000000000209</v>
      </c>
      <c r="AN27" s="103">
        <v>7.896000000000015</v>
      </c>
      <c r="AO27" s="103">
        <v>8.1670000000000016</v>
      </c>
      <c r="AP27" s="103">
        <v>8.1819999999999595</v>
      </c>
      <c r="AQ27" s="103">
        <v>8.4029999999999916</v>
      </c>
      <c r="AR27" s="103">
        <v>8.1940000000000452</v>
      </c>
      <c r="AS27" s="103">
        <v>8.1229999999999905</v>
      </c>
      <c r="AT27" s="103">
        <v>8.0409999999999968</v>
      </c>
      <c r="AU27" s="103">
        <v>8.0260000000000105</v>
      </c>
      <c r="AV27" s="103">
        <v>8.1529999999999916</v>
      </c>
      <c r="AW27" s="103">
        <v>8.1299999999999955</v>
      </c>
      <c r="AX27" s="103">
        <v>8.2909999999999968</v>
      </c>
      <c r="AY27" s="103">
        <v>8.2750000000000341</v>
      </c>
      <c r="AZ27" s="103">
        <v>8.4169999999999732</v>
      </c>
      <c r="BA27" s="103">
        <v>8.2299999999999898</v>
      </c>
      <c r="BB27" s="103">
        <v>8.4379999999999598</v>
      </c>
      <c r="BC27" s="105">
        <f t="shared" si="7"/>
        <v>54.585359751636624</v>
      </c>
    </row>
    <row r="28" spans="1:55" ht="15" thickBot="1" x14ac:dyDescent="0.35">
      <c r="A28" s="51" t="s">
        <v>657</v>
      </c>
      <c r="B28" s="51">
        <v>2024</v>
      </c>
      <c r="C28" s="9">
        <v>45302</v>
      </c>
      <c r="D28" s="51" t="s">
        <v>3826</v>
      </c>
      <c r="E28" s="51" t="s">
        <v>379</v>
      </c>
      <c r="F28" s="47" t="s">
        <v>379</v>
      </c>
      <c r="G28" t="s">
        <v>47</v>
      </c>
      <c r="H28" t="s">
        <v>504</v>
      </c>
      <c r="I28" t="s">
        <v>470</v>
      </c>
      <c r="J28" t="s">
        <v>279</v>
      </c>
      <c r="K28" t="s">
        <v>591</v>
      </c>
      <c r="L28" s="50">
        <f>(C28-VLOOKUP(H28,Riders!$A$2:$C$3501,2,FALSE))/365</f>
        <v>25.12054794520548</v>
      </c>
      <c r="M28" s="50">
        <f>(C28-VLOOKUP(I28,Riders!$A$2:$C$3501,2,FALSE))/365</f>
        <v>25.591780821917808</v>
      </c>
      <c r="N28" s="50">
        <f>(C28-VLOOKUP(J28,Riders!$A$2:$C$3501,2,FALSE))/365</f>
        <v>27.657534246575342</v>
      </c>
      <c r="O28" s="50">
        <f>(C28-VLOOKUP(K28,Riders!$A$2:$C$3501,2,FALSE))/365</f>
        <v>20.589041095890412</v>
      </c>
      <c r="P28" s="51">
        <v>6</v>
      </c>
      <c r="Q28" s="104">
        <f t="shared" si="0"/>
        <v>267.23899999999998</v>
      </c>
      <c r="R28" s="104">
        <f t="shared" si="1"/>
        <v>22.74</v>
      </c>
      <c r="S28" s="104">
        <f t="shared" si="2"/>
        <v>70.930000000000007</v>
      </c>
      <c r="T28" s="104">
        <f t="shared" si="3"/>
        <v>64.704000000000008</v>
      </c>
      <c r="U28" s="104">
        <f t="shared" si="4"/>
        <v>65.375999999999948</v>
      </c>
      <c r="V28" s="104">
        <f t="shared" si="5"/>
        <v>66.229000000000013</v>
      </c>
      <c r="W28" s="118">
        <v>14.156000000000001</v>
      </c>
      <c r="X28" s="119">
        <v>8.5839999999999979</v>
      </c>
      <c r="Y28" s="119">
        <v>8.1080000000000005</v>
      </c>
      <c r="Z28" s="119">
        <v>7.9819999999999993</v>
      </c>
      <c r="AA28" s="119">
        <v>8.1769999999999996</v>
      </c>
      <c r="AB28" s="119">
        <v>8.0200000000000031</v>
      </c>
      <c r="AC28" s="119">
        <v>7.9889999999999972</v>
      </c>
      <c r="AD28" s="119">
        <v>7.9140000000000086</v>
      </c>
      <c r="AE28" s="119">
        <v>8.1229999999999905</v>
      </c>
      <c r="AF28" s="119">
        <v>7.9929999999999808</v>
      </c>
      <c r="AG28" s="119">
        <v>8.02800000000002</v>
      </c>
      <c r="AH28" s="119">
        <v>7.9900000000000091</v>
      </c>
      <c r="AI28" s="119">
        <v>8.2819999999999965</v>
      </c>
      <c r="AJ28" s="119">
        <v>8.1359999999999957</v>
      </c>
      <c r="AK28" s="119">
        <v>8.0819999999999794</v>
      </c>
      <c r="AL28" s="119">
        <v>8.0700000000000358</v>
      </c>
      <c r="AM28" s="119">
        <v>8.2429999999999666</v>
      </c>
      <c r="AN28" s="119">
        <v>8.0800000000000125</v>
      </c>
      <c r="AO28" s="119">
        <v>8.1500000000000341</v>
      </c>
      <c r="AP28" s="119">
        <v>8.3009999999999877</v>
      </c>
      <c r="AQ28" s="119">
        <v>8.1839999999999975</v>
      </c>
      <c r="AR28" s="119">
        <v>8.1009999999999991</v>
      </c>
      <c r="AS28" s="119">
        <v>8.099000000000018</v>
      </c>
      <c r="AT28" s="119">
        <v>8.2179999999999325</v>
      </c>
      <c r="AU28" s="119">
        <v>8.02800000000002</v>
      </c>
      <c r="AV28" s="119">
        <v>8.0520000000000493</v>
      </c>
      <c r="AW28" s="119">
        <v>8.3279999999999461</v>
      </c>
      <c r="AX28" s="119">
        <v>8.2280000000000086</v>
      </c>
      <c r="AY28" s="119">
        <v>8.3810000000000002</v>
      </c>
      <c r="AZ28" s="119">
        <v>8.3150000000000261</v>
      </c>
      <c r="BA28" s="119">
        <v>8.3549999999999329</v>
      </c>
      <c r="BB28" s="119">
        <v>8.54200000000003</v>
      </c>
      <c r="BC28" s="105">
        <f t="shared" si="7"/>
        <v>53.884350712283769</v>
      </c>
    </row>
    <row r="29" spans="1:55" ht="15" thickBot="1" x14ac:dyDescent="0.35">
      <c r="A29" s="51" t="s">
        <v>657</v>
      </c>
      <c r="B29" s="51">
        <v>2024</v>
      </c>
      <c r="C29" s="9">
        <v>45302</v>
      </c>
      <c r="D29" s="51" t="s">
        <v>3826</v>
      </c>
      <c r="E29" s="51" t="s">
        <v>379</v>
      </c>
      <c r="F29" s="47" t="s">
        <v>379</v>
      </c>
      <c r="G29" t="s">
        <v>51</v>
      </c>
      <c r="H29" t="s">
        <v>258</v>
      </c>
      <c r="I29" t="s">
        <v>3214</v>
      </c>
      <c r="J29" t="s">
        <v>2506</v>
      </c>
      <c r="K29" t="s">
        <v>594</v>
      </c>
      <c r="L29" s="50">
        <f>(C29-VLOOKUP(H29,Riders!$A$2:$C$3501,2,FALSE))/365</f>
        <v>21.945205479452056</v>
      </c>
      <c r="M29" s="50">
        <f>(C29-VLOOKUP(I29,Riders!$A$2:$C$3501,2,FALSE))/365</f>
        <v>19.282191780821918</v>
      </c>
      <c r="N29" s="50">
        <f>(C29-VLOOKUP(J29,Riders!$A$2:$C$3501,2,FALSE))/365</f>
        <v>21.980821917808218</v>
      </c>
      <c r="O29" s="50">
        <f>(C29-VLOOKUP(K29,Riders!$A$2:$C$3501,2,FALSE))/365</f>
        <v>20.863013698630137</v>
      </c>
      <c r="P29" s="51">
        <v>7</v>
      </c>
      <c r="Q29" s="104">
        <f t="shared" si="0"/>
        <v>270.22500000000002</v>
      </c>
      <c r="R29" s="104">
        <f t="shared" si="1"/>
        <v>21.901</v>
      </c>
      <c r="S29" s="104">
        <f t="shared" si="2"/>
        <v>69.513999999999996</v>
      </c>
      <c r="T29" s="104">
        <f t="shared" si="3"/>
        <v>65.396000000000001</v>
      </c>
      <c r="U29" s="104">
        <f t="shared" si="4"/>
        <v>67.504999999999995</v>
      </c>
      <c r="V29" s="104">
        <f t="shared" si="5"/>
        <v>67.810000000000031</v>
      </c>
      <c r="W29" s="38">
        <v>13.776</v>
      </c>
      <c r="X29" s="3">
        <v>8.125</v>
      </c>
      <c r="Y29" s="3">
        <v>7.8500000000000014</v>
      </c>
      <c r="Z29" s="3">
        <v>7.9089999999999954</v>
      </c>
      <c r="AA29" s="3">
        <v>7.8600000000000065</v>
      </c>
      <c r="AB29" s="3">
        <v>7.8819999999999979</v>
      </c>
      <c r="AC29" s="3">
        <v>8.105000000000004</v>
      </c>
      <c r="AD29" s="3">
        <v>8.0069999999999908</v>
      </c>
      <c r="AE29" s="3">
        <v>8.0710000000000122</v>
      </c>
      <c r="AF29" s="3">
        <v>8.0359999999999872</v>
      </c>
      <c r="AG29" s="3">
        <v>8.1989999999999981</v>
      </c>
      <c r="AH29" s="3">
        <v>8.0430000000000064</v>
      </c>
      <c r="AI29" s="3">
        <v>8.0969999999999942</v>
      </c>
      <c r="AJ29" s="3">
        <v>8.2190000000000083</v>
      </c>
      <c r="AK29" s="3">
        <v>8.2970000000000113</v>
      </c>
      <c r="AL29" s="3">
        <v>8.4339999999999833</v>
      </c>
      <c r="AM29" s="3">
        <v>8.7609999999999957</v>
      </c>
      <c r="AN29" s="3">
        <v>8.5149999999999864</v>
      </c>
      <c r="AO29" s="3">
        <v>8.4919999999999902</v>
      </c>
      <c r="AP29" s="3">
        <v>8.4330000000000496</v>
      </c>
      <c r="AQ29" s="3">
        <v>8.5389999999999873</v>
      </c>
      <c r="AR29" s="3">
        <v>8.2799999999999727</v>
      </c>
      <c r="AS29" s="3">
        <v>8.2620000000000289</v>
      </c>
      <c r="AT29" s="3">
        <v>8.2229999999999848</v>
      </c>
      <c r="AU29" s="3">
        <v>8.4320000000000164</v>
      </c>
      <c r="AV29" s="3">
        <v>8.2819999999999538</v>
      </c>
      <c r="AW29" s="3">
        <v>8.3370000000000744</v>
      </c>
      <c r="AX29" s="3">
        <v>8.48599999999999</v>
      </c>
      <c r="AY29" s="3">
        <v>8.4479999999999507</v>
      </c>
      <c r="AZ29" s="3">
        <v>8.6119999999999948</v>
      </c>
      <c r="BA29" s="3">
        <v>8.4380000000000166</v>
      </c>
      <c r="BB29" s="3">
        <v>8.7750000000000341</v>
      </c>
      <c r="BC29" s="105">
        <f t="shared" si="7"/>
        <v>53.288925895087424</v>
      </c>
    </row>
    <row r="30" spans="1:55" ht="15" thickBot="1" x14ac:dyDescent="0.35">
      <c r="A30" s="51" t="s">
        <v>657</v>
      </c>
      <c r="B30" s="51">
        <v>2024</v>
      </c>
      <c r="C30" s="9">
        <v>45302</v>
      </c>
      <c r="D30" s="51" t="s">
        <v>3826</v>
      </c>
      <c r="E30" s="51" t="s">
        <v>379</v>
      </c>
      <c r="F30" s="47" t="s">
        <v>379</v>
      </c>
      <c r="G30" t="s">
        <v>232</v>
      </c>
      <c r="H30" t="s">
        <v>488</v>
      </c>
      <c r="I30" t="s">
        <v>853</v>
      </c>
      <c r="J30" t="s">
        <v>3570</v>
      </c>
      <c r="K30" t="s">
        <v>2483</v>
      </c>
      <c r="L30" s="50">
        <f>(C30-VLOOKUP(H30,Riders!$A$2:$C$3501,2,FALSE))/365</f>
        <v>26.646575342465752</v>
      </c>
      <c r="M30" s="50">
        <f>(C30-VLOOKUP(I30,Riders!$A$2:$C$3501,2,FALSE))/365</f>
        <v>21.271232876712329</v>
      </c>
      <c r="N30" s="50">
        <f>(C30-VLOOKUP(J30,Riders!$A$2:$C$3501,2,FALSE))/365</f>
        <v>21.197260273972603</v>
      </c>
      <c r="O30" s="50">
        <f>(C30-VLOOKUP(K30,Riders!$A$2:$C$3501,2,FALSE))/365</f>
        <v>19.545205479452054</v>
      </c>
      <c r="P30" s="51">
        <v>8</v>
      </c>
      <c r="Q30" s="104">
        <f t="shared" si="0"/>
        <v>272.18599999999998</v>
      </c>
      <c r="R30" s="104">
        <f t="shared" si="1"/>
        <v>23.504999999999999</v>
      </c>
      <c r="S30" s="104">
        <f t="shared" si="2"/>
        <v>72.984999999999999</v>
      </c>
      <c r="T30" s="104">
        <f t="shared" si="3"/>
        <v>66.691000000000017</v>
      </c>
      <c r="U30" s="104">
        <f t="shared" si="4"/>
        <v>65.83299999999997</v>
      </c>
      <c r="V30" s="104">
        <f t="shared" si="5"/>
        <v>66.676999999999992</v>
      </c>
      <c r="W30" s="38">
        <v>14.46</v>
      </c>
      <c r="X30" s="3">
        <v>9.0449999999999982</v>
      </c>
      <c r="Y30" s="3">
        <v>8.2520000000000024</v>
      </c>
      <c r="Z30" s="3">
        <v>8.1639999999999979</v>
      </c>
      <c r="AA30" s="3">
        <v>8.134999999999998</v>
      </c>
      <c r="AB30" s="3">
        <v>8.2100000000000009</v>
      </c>
      <c r="AC30" s="3">
        <v>8.4280000000000044</v>
      </c>
      <c r="AD30" s="3">
        <v>8.2909999999999968</v>
      </c>
      <c r="AE30" s="3">
        <v>8.2870000000000061</v>
      </c>
      <c r="AF30" s="3">
        <v>8.255999999999986</v>
      </c>
      <c r="AG30" s="3">
        <v>8.3960000000000292</v>
      </c>
      <c r="AH30" s="3">
        <v>8.3279999999999745</v>
      </c>
      <c r="AI30" s="3">
        <v>8.3120000000000118</v>
      </c>
      <c r="AJ30" s="3">
        <v>8.3009999999999877</v>
      </c>
      <c r="AK30" s="3">
        <v>8.4500000000000313</v>
      </c>
      <c r="AL30" s="3">
        <v>8.36099999999999</v>
      </c>
      <c r="AM30" s="3">
        <v>8.2789999999999964</v>
      </c>
      <c r="AN30" s="3">
        <v>8.188999999999993</v>
      </c>
      <c r="AO30" s="3">
        <v>8.356000000000023</v>
      </c>
      <c r="AP30" s="3">
        <v>8.2609999999999957</v>
      </c>
      <c r="AQ30" s="3">
        <v>8.3689999999999714</v>
      </c>
      <c r="AR30" s="3">
        <v>8.125</v>
      </c>
      <c r="AS30" s="3">
        <v>8.1440000000000055</v>
      </c>
      <c r="AT30" s="3">
        <v>8.1099999999999852</v>
      </c>
      <c r="AU30" s="3">
        <v>8.1940000000000452</v>
      </c>
      <c r="AV30" s="3">
        <v>8.3209999999999695</v>
      </c>
      <c r="AW30" s="3">
        <v>8.2920000000000016</v>
      </c>
      <c r="AX30" s="3">
        <v>8.2789999999999964</v>
      </c>
      <c r="AY30" s="3">
        <v>8.2599999999999909</v>
      </c>
      <c r="AZ30" s="3">
        <v>8.4530000000000314</v>
      </c>
      <c r="BA30" s="3">
        <v>8.3259999999999934</v>
      </c>
      <c r="BB30" s="3">
        <v>8.5519999999999641</v>
      </c>
      <c r="BC30" s="105">
        <f t="shared" si="7"/>
        <v>52.904998787593783</v>
      </c>
    </row>
    <row r="31" spans="1:55" ht="15" thickBot="1" x14ac:dyDescent="0.35">
      <c r="A31" s="51" t="s">
        <v>657</v>
      </c>
      <c r="B31" s="51">
        <v>2024</v>
      </c>
      <c r="C31" s="9">
        <v>45302</v>
      </c>
      <c r="D31" s="51" t="s">
        <v>3826</v>
      </c>
      <c r="E31" s="51" t="s">
        <v>379</v>
      </c>
      <c r="F31" s="47" t="s">
        <v>379</v>
      </c>
      <c r="G31" t="s">
        <v>61</v>
      </c>
      <c r="H31" t="s">
        <v>445</v>
      </c>
      <c r="I31" t="s">
        <v>1919</v>
      </c>
      <c r="J31" t="s">
        <v>472</v>
      </c>
      <c r="K31" t="s">
        <v>444</v>
      </c>
      <c r="L31" s="50">
        <f>(C31-VLOOKUP(H31,Riders!$A$2:$C$3501,2,FALSE))/365</f>
        <v>25.276712328767122</v>
      </c>
      <c r="M31" s="50">
        <f>(C31-VLOOKUP(I31,Riders!$A$2:$C$3501,2,FALSE))/365</f>
        <v>21.336986301369862</v>
      </c>
      <c r="N31" s="50">
        <f>(C31-VLOOKUP(J31,Riders!$A$2:$C$3501,2,FALSE))/365</f>
        <v>28.454794520547946</v>
      </c>
      <c r="O31" s="50">
        <f>(C31-VLOOKUP(K31,Riders!$A$2:$C$3501,2,FALSE))/365</f>
        <v>24.4986301369863</v>
      </c>
      <c r="P31" s="51">
        <v>9</v>
      </c>
      <c r="Q31" s="104">
        <f t="shared" si="0"/>
        <v>274.91600000000005</v>
      </c>
      <c r="R31" s="104">
        <f t="shared" si="1"/>
        <v>23.207000000000001</v>
      </c>
      <c r="S31" s="104">
        <f t="shared" si="2"/>
        <v>72</v>
      </c>
      <c r="T31" s="104">
        <f t="shared" si="3"/>
        <v>66.848000000000013</v>
      </c>
      <c r="U31" s="104">
        <f t="shared" si="4"/>
        <v>67.180999999999983</v>
      </c>
      <c r="V31" s="104">
        <f t="shared" si="5"/>
        <v>68.887000000000057</v>
      </c>
      <c r="W31" s="38">
        <v>14.603999999999999</v>
      </c>
      <c r="X31" s="3">
        <v>8.6030000000000015</v>
      </c>
      <c r="Y31" s="3">
        <v>8.129999999999999</v>
      </c>
      <c r="Z31" s="3">
        <v>8.254999999999999</v>
      </c>
      <c r="AA31" s="3">
        <v>8.2019999999999982</v>
      </c>
      <c r="AB31" s="3">
        <v>8.0630000000000024</v>
      </c>
      <c r="AC31" s="3">
        <v>7.9859999999999971</v>
      </c>
      <c r="AD31" s="3">
        <v>8.1570000000000036</v>
      </c>
      <c r="AE31" s="3">
        <v>8.2080000000000126</v>
      </c>
      <c r="AF31" s="3">
        <v>8.3309999999999746</v>
      </c>
      <c r="AG31" s="3">
        <v>8.4250000000000114</v>
      </c>
      <c r="AH31" s="3">
        <v>8.5579999999999927</v>
      </c>
      <c r="AI31" s="3">
        <v>8.3509999999999849</v>
      </c>
      <c r="AJ31" s="3">
        <v>8.2810000000000201</v>
      </c>
      <c r="AK31" s="3">
        <v>8.2549999999999955</v>
      </c>
      <c r="AL31" s="3">
        <v>8.4390000000000214</v>
      </c>
      <c r="AM31" s="3">
        <v>8.36099999999999</v>
      </c>
      <c r="AN31" s="3">
        <v>8.4139999999999873</v>
      </c>
      <c r="AO31" s="3">
        <v>8.4190000000000111</v>
      </c>
      <c r="AP31" s="3">
        <v>8.5579999999999927</v>
      </c>
      <c r="AQ31" s="3">
        <v>8.2769999999999868</v>
      </c>
      <c r="AR31" s="3">
        <v>8.2080000000000268</v>
      </c>
      <c r="AS31" s="3">
        <v>8.2580000000000098</v>
      </c>
      <c r="AT31" s="3">
        <v>8.6859999999999786</v>
      </c>
      <c r="AU31" s="3">
        <v>8.7130000000000223</v>
      </c>
      <c r="AV31" s="3">
        <v>8.9149999999999636</v>
      </c>
      <c r="AW31" s="3">
        <v>8.5740000000000123</v>
      </c>
      <c r="AX31" s="3">
        <v>8.4059999999999775</v>
      </c>
      <c r="AY31" s="3">
        <v>8.4370000000000687</v>
      </c>
      <c r="AZ31" s="3">
        <v>8.6069999999999993</v>
      </c>
      <c r="BA31" s="3">
        <v>8.4669999999999845</v>
      </c>
      <c r="BB31" s="3">
        <v>8.7680000000000291</v>
      </c>
      <c r="BC31" s="105">
        <f t="shared" si="7"/>
        <v>52.379635961530056</v>
      </c>
    </row>
    <row r="32" spans="1:55" ht="15" thickBot="1" x14ac:dyDescent="0.35">
      <c r="A32" s="51" t="s">
        <v>657</v>
      </c>
      <c r="B32" s="51">
        <v>2024</v>
      </c>
      <c r="C32" s="49">
        <v>45302</v>
      </c>
      <c r="D32" s="51" t="s">
        <v>3826</v>
      </c>
      <c r="E32" s="51" t="s">
        <v>454</v>
      </c>
      <c r="F32">
        <v>1</v>
      </c>
      <c r="G32" t="s">
        <v>51</v>
      </c>
      <c r="H32" t="s">
        <v>258</v>
      </c>
      <c r="I32" t="s">
        <v>3214</v>
      </c>
      <c r="J32" t="s">
        <v>236</v>
      </c>
      <c r="K32" t="s">
        <v>594</v>
      </c>
      <c r="L32" s="50">
        <f>(C32-VLOOKUP(H32,Riders!$A$2:$C$3501,2,FALSE))/365</f>
        <v>21.945205479452056</v>
      </c>
      <c r="M32" s="50">
        <f>(C32-VLOOKUP(I32,Riders!$A$2:$C$3501,2,FALSE))/365</f>
        <v>19.282191780821918</v>
      </c>
      <c r="N32" s="50">
        <f>(C32-VLOOKUP(J32,Riders!$A$2:$C$3501,2,FALSE))/365</f>
        <v>28.18904109589041</v>
      </c>
      <c r="O32" s="50">
        <f>(C32-VLOOKUP(K32,Riders!$A$2:$C$3501,2,FALSE))/365</f>
        <v>20.863013698630137</v>
      </c>
      <c r="P32" s="51">
        <v>1</v>
      </c>
      <c r="Q32" s="104">
        <f t="shared" si="0"/>
        <v>261.28099999999995</v>
      </c>
      <c r="R32" s="104">
        <f t="shared" si="1"/>
        <v>22.065999999999999</v>
      </c>
      <c r="S32" s="104">
        <f t="shared" si="2"/>
        <v>69.055999999999997</v>
      </c>
      <c r="T32" s="104">
        <f t="shared" si="3"/>
        <v>63.726000000000013</v>
      </c>
      <c r="U32" s="104">
        <f t="shared" si="4"/>
        <v>63.437999999999988</v>
      </c>
      <c r="V32" s="104">
        <f t="shared" si="5"/>
        <v>65.06099999999995</v>
      </c>
      <c r="W32" s="38">
        <v>13.7</v>
      </c>
      <c r="X32" s="3">
        <v>8.3659999999999997</v>
      </c>
      <c r="Y32" s="3">
        <v>7.718</v>
      </c>
      <c r="Z32" s="3">
        <v>7.7550000000000026</v>
      </c>
      <c r="AA32" s="3">
        <v>7.8599999999999994</v>
      </c>
      <c r="AB32" s="3">
        <v>7.7879999999999967</v>
      </c>
      <c r="AC32" s="3">
        <v>7.7900000000000063</v>
      </c>
      <c r="AD32" s="3">
        <v>8.0789999999999935</v>
      </c>
      <c r="AE32" s="3">
        <v>7.8440000000000083</v>
      </c>
      <c r="AF32" s="3">
        <v>7.7729999999999961</v>
      </c>
      <c r="AG32" s="3">
        <v>7.8740000000000094</v>
      </c>
      <c r="AH32" s="3">
        <v>8.1949999999999932</v>
      </c>
      <c r="AI32" s="3">
        <v>7.8299999999999983</v>
      </c>
      <c r="AJ32" s="3">
        <v>7.9440000000000026</v>
      </c>
      <c r="AK32" s="3">
        <v>8.019999999999996</v>
      </c>
      <c r="AL32" s="3">
        <v>8.2460000000000093</v>
      </c>
      <c r="AM32" s="3">
        <v>7.7920000000000016</v>
      </c>
      <c r="AN32" s="3">
        <v>8.0010000000000048</v>
      </c>
      <c r="AO32" s="3">
        <v>7.7719999999999629</v>
      </c>
      <c r="AP32" s="3">
        <v>7.9450000000000216</v>
      </c>
      <c r="AQ32" s="3">
        <v>7.7660000000000196</v>
      </c>
      <c r="AR32" s="3">
        <v>8.0240000000000009</v>
      </c>
      <c r="AS32" s="3">
        <v>7.8239999999999839</v>
      </c>
      <c r="AT32" s="3">
        <v>8.313999999999993</v>
      </c>
      <c r="AU32" s="3">
        <v>8.1119999999999948</v>
      </c>
      <c r="AV32" s="3">
        <v>8.5810000000000173</v>
      </c>
      <c r="AW32" s="3">
        <v>8.1399999999999864</v>
      </c>
      <c r="AX32" s="3">
        <v>8.5669999999999789</v>
      </c>
      <c r="AY32" s="3">
        <v>7.9370000000000687</v>
      </c>
      <c r="AZ32" s="3">
        <v>7.9409999999999457</v>
      </c>
      <c r="BA32" s="3">
        <v>7.76400000000001</v>
      </c>
      <c r="BB32" s="3">
        <v>8.0189999999999486</v>
      </c>
      <c r="BC32" s="105">
        <f t="shared" si="7"/>
        <v>55.113077491283342</v>
      </c>
    </row>
    <row r="33" spans="1:55" ht="15" thickBot="1" x14ac:dyDescent="0.35">
      <c r="A33" s="51" t="s">
        <v>657</v>
      </c>
      <c r="B33" s="51">
        <v>2024</v>
      </c>
      <c r="C33" s="49">
        <v>45302</v>
      </c>
      <c r="D33" s="51" t="s">
        <v>3826</v>
      </c>
      <c r="E33" s="51" t="s">
        <v>454</v>
      </c>
      <c r="F33">
        <v>1</v>
      </c>
      <c r="G33" t="s">
        <v>47</v>
      </c>
      <c r="H33" t="s">
        <v>504</v>
      </c>
      <c r="I33" t="s">
        <v>268</v>
      </c>
      <c r="J33" t="s">
        <v>279</v>
      </c>
      <c r="K33" t="s">
        <v>591</v>
      </c>
      <c r="L33" s="50">
        <f>(C33-VLOOKUP(H33,Riders!$A$2:$C$3501,2,FALSE))/365</f>
        <v>25.12054794520548</v>
      </c>
      <c r="M33" s="50">
        <f>(C33-VLOOKUP(I33,Riders!$A$2:$C$3501,2,FALSE))/365</f>
        <v>27.030136986301368</v>
      </c>
      <c r="N33" s="50">
        <f>(C33-VLOOKUP(J33,Riders!$A$2:$C$3501,2,FALSE))/365</f>
        <v>27.657534246575342</v>
      </c>
      <c r="O33" s="50">
        <f>(C33-VLOOKUP(K33,Riders!$A$2:$C$3501,2,FALSE))/365</f>
        <v>20.589041095890412</v>
      </c>
      <c r="P33" s="51">
        <v>2</v>
      </c>
      <c r="Q33" s="104">
        <f t="shared" si="0"/>
        <v>263.76</v>
      </c>
      <c r="R33" s="104">
        <f t="shared" si="1"/>
        <v>22.928999999999998</v>
      </c>
      <c r="S33" s="104">
        <f t="shared" si="2"/>
        <v>70.925999999999988</v>
      </c>
      <c r="T33" s="104">
        <f t="shared" si="3"/>
        <v>63.343000000000018</v>
      </c>
      <c r="U33" s="104">
        <f t="shared" si="4"/>
        <v>64.210000000000036</v>
      </c>
      <c r="V33" s="104">
        <f t="shared" si="5"/>
        <v>65.280999999999949</v>
      </c>
      <c r="W33" s="38">
        <v>14.45</v>
      </c>
      <c r="X33" s="3">
        <v>8.4789999999999992</v>
      </c>
      <c r="Y33" s="3">
        <v>8.1110000000000007</v>
      </c>
      <c r="Z33" s="3">
        <v>8.0309999999999988</v>
      </c>
      <c r="AA33" s="3">
        <v>8.1829999999999998</v>
      </c>
      <c r="AB33" s="3">
        <v>7.9230000000000018</v>
      </c>
      <c r="AC33" s="3">
        <v>8.0219999999999985</v>
      </c>
      <c r="AD33" s="3">
        <v>7.7269999999999897</v>
      </c>
      <c r="AE33" s="3">
        <v>8.0320000000000249</v>
      </c>
      <c r="AF33" s="3">
        <v>7.6159999999999854</v>
      </c>
      <c r="AG33" s="3">
        <v>7.8720000000000141</v>
      </c>
      <c r="AH33" s="3">
        <v>7.6979999999999791</v>
      </c>
      <c r="AI33" s="3">
        <v>8.0940000000000083</v>
      </c>
      <c r="AJ33" s="3">
        <v>7.9100000000000108</v>
      </c>
      <c r="AK33" s="3">
        <v>8.0369999999999919</v>
      </c>
      <c r="AL33" s="3">
        <v>8.0840000000000032</v>
      </c>
      <c r="AM33" s="3">
        <v>8.0879999999999939</v>
      </c>
      <c r="AN33" s="3">
        <v>8.1620000000000061</v>
      </c>
      <c r="AO33" s="3">
        <v>8.0609999999999786</v>
      </c>
      <c r="AP33" s="3">
        <v>7.9720000000000084</v>
      </c>
      <c r="AQ33" s="3">
        <v>8.0409999999999968</v>
      </c>
      <c r="AR33" s="3">
        <v>8.0529999999999973</v>
      </c>
      <c r="AS33" s="3">
        <v>8.113000000000028</v>
      </c>
      <c r="AT33" s="3">
        <v>7.7200000000000273</v>
      </c>
      <c r="AU33" s="3">
        <v>8.1769999999999641</v>
      </c>
      <c r="AV33" s="3">
        <v>7.9109999999999729</v>
      </c>
      <c r="AW33" s="3">
        <v>8.3470000000000084</v>
      </c>
      <c r="AX33" s="3">
        <v>8.0099999999999909</v>
      </c>
      <c r="AY33" s="3">
        <v>8.5080000000000666</v>
      </c>
      <c r="AZ33" s="3">
        <v>8.1049999999999613</v>
      </c>
      <c r="BA33" s="3">
        <v>8.1429999999999723</v>
      </c>
      <c r="BB33" s="3">
        <v>8.0800000000000125</v>
      </c>
      <c r="BC33" s="105">
        <f t="shared" si="7"/>
        <v>54.5950864422202</v>
      </c>
    </row>
    <row r="34" spans="1:55" ht="15" thickBot="1" x14ac:dyDescent="0.35">
      <c r="A34" s="51" t="s">
        <v>657</v>
      </c>
      <c r="B34" s="51">
        <v>2024</v>
      </c>
      <c r="C34" s="49">
        <v>45302</v>
      </c>
      <c r="D34" s="51" t="s">
        <v>3826</v>
      </c>
      <c r="E34" s="51" t="s">
        <v>454</v>
      </c>
      <c r="F34">
        <v>2</v>
      </c>
      <c r="G34" t="s">
        <v>56</v>
      </c>
      <c r="H34" t="s">
        <v>426</v>
      </c>
      <c r="I34" t="s">
        <v>267</v>
      </c>
      <c r="J34" t="s">
        <v>428</v>
      </c>
      <c r="K34" t="s">
        <v>427</v>
      </c>
      <c r="L34" s="50">
        <f>(C34-VLOOKUP(H34,Riders!$A$2:$C$3501,2,FALSE))/365</f>
        <v>22.739726027397261</v>
      </c>
      <c r="M34" s="50">
        <f>(C34-VLOOKUP(I34,Riders!$A$2:$C$3501,2,FALSE))/365</f>
        <v>25.049315068493151</v>
      </c>
      <c r="N34" s="50">
        <f>(C34-VLOOKUP(J34,Riders!$A$2:$C$3501,2,FALSE))/365</f>
        <v>34.210958904109589</v>
      </c>
      <c r="O34" s="50">
        <f>(C34-VLOOKUP(K34,Riders!$A$2:$C$3501,2,FALSE))/365</f>
        <v>29.712328767123289</v>
      </c>
      <c r="P34" s="51">
        <v>1</v>
      </c>
      <c r="Q34" s="104">
        <f t="shared" si="0"/>
        <v>260.88100000000003</v>
      </c>
      <c r="R34" s="104">
        <f t="shared" si="1"/>
        <v>22.291</v>
      </c>
      <c r="S34" s="104">
        <f t="shared" si="2"/>
        <v>68.457999999999998</v>
      </c>
      <c r="T34" s="104">
        <f t="shared" si="3"/>
        <v>61.980999999999995</v>
      </c>
      <c r="U34" s="104">
        <f t="shared" si="4"/>
        <v>65.278999999999996</v>
      </c>
      <c r="V34" s="104">
        <f t="shared" si="5"/>
        <v>65.163000000000039</v>
      </c>
      <c r="W34" s="38">
        <v>14.124000000000001</v>
      </c>
      <c r="X34" s="3">
        <v>8.1669999999999998</v>
      </c>
      <c r="Y34" s="3">
        <v>7.7330000000000005</v>
      </c>
      <c r="Z34" s="3">
        <v>7.6019999999999968</v>
      </c>
      <c r="AA34" s="3">
        <v>7.794000000000004</v>
      </c>
      <c r="AB34" s="3">
        <v>7.607999999999997</v>
      </c>
      <c r="AC34" s="3">
        <v>7.6410000000000053</v>
      </c>
      <c r="AD34" s="3">
        <v>7.7889999999999944</v>
      </c>
      <c r="AE34" s="3">
        <v>7.7109999999999985</v>
      </c>
      <c r="AF34" s="3">
        <v>7.7129999999999939</v>
      </c>
      <c r="AG34" s="3">
        <v>7.8359999999999985</v>
      </c>
      <c r="AH34" s="3">
        <v>7.7030000000000172</v>
      </c>
      <c r="AI34" s="3">
        <v>7.6769999999999925</v>
      </c>
      <c r="AJ34" s="3">
        <v>7.769999999999996</v>
      </c>
      <c r="AK34" s="3">
        <v>7.6420000000000101</v>
      </c>
      <c r="AL34" s="3">
        <v>7.9289999999999878</v>
      </c>
      <c r="AM34" s="3">
        <v>8.0750000000000171</v>
      </c>
      <c r="AN34" s="3">
        <v>8.2669999999999675</v>
      </c>
      <c r="AO34" s="3">
        <v>7.9510000000000218</v>
      </c>
      <c r="AP34" s="3">
        <v>7.9159999999999968</v>
      </c>
      <c r="AQ34" s="3">
        <v>7.9950000000000045</v>
      </c>
      <c r="AR34" s="3">
        <v>8.078000000000003</v>
      </c>
      <c r="AS34" s="3">
        <v>8.453000000000003</v>
      </c>
      <c r="AT34" s="3">
        <v>8.5439999999999827</v>
      </c>
      <c r="AU34" s="3">
        <v>8.2430000000000234</v>
      </c>
      <c r="AV34" s="3">
        <v>8.188999999999993</v>
      </c>
      <c r="AW34" s="3">
        <v>8.2869999999999777</v>
      </c>
      <c r="AX34" s="3">
        <v>8.0290000000000532</v>
      </c>
      <c r="AY34" s="3">
        <v>7.9959999999999525</v>
      </c>
      <c r="AZ34" s="3">
        <v>8.0440000000000111</v>
      </c>
      <c r="BA34" s="3">
        <v>8.0869999999999607</v>
      </c>
      <c r="BB34" s="3">
        <v>8.2880000000000678</v>
      </c>
      <c r="BC34" s="105">
        <f t="shared" si="7"/>
        <v>55.197580506054479</v>
      </c>
    </row>
    <row r="35" spans="1:55" ht="15" thickBot="1" x14ac:dyDescent="0.35">
      <c r="A35" s="51" t="s">
        <v>657</v>
      </c>
      <c r="B35" s="51">
        <v>2024</v>
      </c>
      <c r="C35" s="49">
        <v>45302</v>
      </c>
      <c r="D35" s="51" t="s">
        <v>3826</v>
      </c>
      <c r="E35" s="51" t="s">
        <v>454</v>
      </c>
      <c r="F35">
        <v>2</v>
      </c>
      <c r="G35" t="s">
        <v>232</v>
      </c>
      <c r="H35" t="s">
        <v>488</v>
      </c>
      <c r="I35" t="s">
        <v>853</v>
      </c>
      <c r="J35" t="s">
        <v>3570</v>
      </c>
      <c r="K35" t="s">
        <v>2483</v>
      </c>
      <c r="L35" s="50">
        <f>(C35-VLOOKUP(H35,Riders!$A$2:$C$3501,2,FALSE))/365</f>
        <v>26.646575342465752</v>
      </c>
      <c r="M35" s="50">
        <f>(C35-VLOOKUP(I35,Riders!$A$2:$C$3501,2,FALSE))/365</f>
        <v>21.271232876712329</v>
      </c>
      <c r="N35" s="50">
        <f>(C35-VLOOKUP(J35,Riders!$A$2:$C$3501,2,FALSE))/365</f>
        <v>21.197260273972603</v>
      </c>
      <c r="O35" s="50">
        <f>(C35-VLOOKUP(K35,Riders!$A$2:$C$3501,2,FALSE))/365</f>
        <v>19.545205479452054</v>
      </c>
      <c r="P35" s="51">
        <v>2</v>
      </c>
      <c r="Q35" s="104" t="str">
        <f t="shared" si="0"/>
        <v/>
      </c>
      <c r="R35" s="104" t="str">
        <f t="shared" si="1"/>
        <v/>
      </c>
      <c r="S35" s="104" t="str">
        <f t="shared" si="2"/>
        <v/>
      </c>
      <c r="T35" s="104" t="str">
        <f t="shared" si="3"/>
        <v/>
      </c>
      <c r="U35" s="104" t="str">
        <f t="shared" si="4"/>
        <v/>
      </c>
      <c r="V35" s="104" t="str">
        <f t="shared" si="5"/>
        <v/>
      </c>
      <c r="W35" s="38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105" t="str">
        <f t="shared" si="7"/>
        <v/>
      </c>
    </row>
    <row r="36" spans="1:55" ht="15" thickBot="1" x14ac:dyDescent="0.35">
      <c r="A36" s="51" t="s">
        <v>657</v>
      </c>
      <c r="B36" s="51">
        <v>2024</v>
      </c>
      <c r="C36" s="49">
        <v>45302</v>
      </c>
      <c r="D36" s="51" t="s">
        <v>3826</v>
      </c>
      <c r="E36" s="51" t="s">
        <v>454</v>
      </c>
      <c r="F36">
        <v>3</v>
      </c>
      <c r="G36" t="s">
        <v>25</v>
      </c>
      <c r="H36" t="s">
        <v>457</v>
      </c>
      <c r="I36" t="s">
        <v>418</v>
      </c>
      <c r="J36" t="s">
        <v>419</v>
      </c>
      <c r="K36" t="s">
        <v>420</v>
      </c>
      <c r="L36" s="50">
        <f>(C36-VLOOKUP(H36,Riders!$A$2:$C$3501,2,FALSE))/365</f>
        <v>26.424657534246574</v>
      </c>
      <c r="M36" s="50">
        <f>(C36-VLOOKUP(I36,Riders!$A$2:$C$3501,2,FALSE))/365</f>
        <v>26.805479452054794</v>
      </c>
      <c r="N36" s="50">
        <f>(C36-VLOOKUP(J36,Riders!$A$2:$C$3501,2,FALSE))/365</f>
        <v>28.6</v>
      </c>
      <c r="O36" s="50">
        <f>(C36-VLOOKUP(K36,Riders!$A$2:$C$3501,2,FALSE))/365</f>
        <v>24.769863013698629</v>
      </c>
      <c r="P36" s="51">
        <v>1</v>
      </c>
      <c r="Q36" s="104">
        <f t="shared" si="0"/>
        <v>252.86599999999999</v>
      </c>
      <c r="R36" s="104">
        <f t="shared" si="1"/>
        <v>22.338999999999999</v>
      </c>
      <c r="S36" s="104">
        <f t="shared" si="2"/>
        <v>68.239999999999995</v>
      </c>
      <c r="T36" s="104">
        <f t="shared" si="3"/>
        <v>61.222999999999999</v>
      </c>
      <c r="U36" s="104">
        <f t="shared" si="4"/>
        <v>61.432999999999993</v>
      </c>
      <c r="V36" s="104">
        <f t="shared" si="5"/>
        <v>61.97</v>
      </c>
      <c r="W36" s="38">
        <v>14.002000000000001</v>
      </c>
      <c r="X36" s="3">
        <v>8.336999999999998</v>
      </c>
      <c r="Y36" s="3">
        <v>7.6780000000000008</v>
      </c>
      <c r="Z36" s="3">
        <v>7.5969999999999978</v>
      </c>
      <c r="AA36" s="3">
        <v>7.7080000000000055</v>
      </c>
      <c r="AB36" s="3">
        <v>7.5989999999999966</v>
      </c>
      <c r="AC36" s="3">
        <v>7.6110000000000042</v>
      </c>
      <c r="AD36" s="3">
        <v>7.7079999999999913</v>
      </c>
      <c r="AE36" s="3">
        <v>7.561000000000007</v>
      </c>
      <c r="AF36" s="3">
        <v>7.6149999999999949</v>
      </c>
      <c r="AG36" s="3">
        <v>7.6910000000000025</v>
      </c>
      <c r="AH36" s="3">
        <v>7.6159999999999997</v>
      </c>
      <c r="AI36" s="3">
        <v>7.6219999999999857</v>
      </c>
      <c r="AJ36" s="3">
        <v>7.6680000000000064</v>
      </c>
      <c r="AK36" s="3">
        <v>7.6670000000000158</v>
      </c>
      <c r="AL36" s="3">
        <v>7.782999999999987</v>
      </c>
      <c r="AM36" s="3">
        <v>7.6140000000000043</v>
      </c>
      <c r="AN36" s="3">
        <v>7.5880000000000223</v>
      </c>
      <c r="AO36" s="3">
        <v>7.5859999999999843</v>
      </c>
      <c r="AP36" s="3">
        <v>7.6220000000000141</v>
      </c>
      <c r="AQ36" s="3">
        <v>7.7869999999999777</v>
      </c>
      <c r="AR36" s="3">
        <v>7.6770000000000209</v>
      </c>
      <c r="AS36" s="3">
        <v>7.6649999999999636</v>
      </c>
      <c r="AT36" s="3">
        <v>7.8940000000000055</v>
      </c>
      <c r="AU36" s="3">
        <v>7.6970000000000312</v>
      </c>
      <c r="AV36" s="3">
        <v>7.7069999999999936</v>
      </c>
      <c r="AW36" s="3">
        <v>7.664999999999992</v>
      </c>
      <c r="AX36" s="3">
        <v>7.782999999999987</v>
      </c>
      <c r="AY36" s="3">
        <v>7.65300000000002</v>
      </c>
      <c r="AZ36" s="3">
        <v>7.6879999999999882</v>
      </c>
      <c r="BA36" s="3">
        <v>7.7770000000000152</v>
      </c>
      <c r="BB36" s="3">
        <v>7.9999999999999716</v>
      </c>
      <c r="BC36" s="105">
        <f t="shared" si="7"/>
        <v>56.947157783173701</v>
      </c>
    </row>
    <row r="37" spans="1:55" ht="15" thickBot="1" x14ac:dyDescent="0.35">
      <c r="A37" s="51" t="s">
        <v>657</v>
      </c>
      <c r="B37" s="51">
        <v>2024</v>
      </c>
      <c r="C37" s="49">
        <v>45302</v>
      </c>
      <c r="D37" s="51" t="s">
        <v>3826</v>
      </c>
      <c r="E37" s="51" t="s">
        <v>454</v>
      </c>
      <c r="F37">
        <v>3</v>
      </c>
      <c r="G37" t="s">
        <v>15</v>
      </c>
      <c r="H37" t="s">
        <v>459</v>
      </c>
      <c r="I37" t="s">
        <v>491</v>
      </c>
      <c r="J37" t="s">
        <v>460</v>
      </c>
      <c r="K37" t="s">
        <v>492</v>
      </c>
      <c r="L37" s="50">
        <f>(C37-VLOOKUP(H37,Riders!$A$2:$C$3501,2,FALSE))/365</f>
        <v>25.158904109589042</v>
      </c>
      <c r="M37" s="50">
        <f>(C37-VLOOKUP(I37,Riders!$A$2:$C$3501,2,FALSE))/365</f>
        <v>27.509589041095889</v>
      </c>
      <c r="N37" s="50">
        <f>(C37-VLOOKUP(J37,Riders!$A$2:$C$3501,2,FALSE))/365</f>
        <v>30.504109589041096</v>
      </c>
      <c r="O37" s="50">
        <f>(C37-VLOOKUP(K37,Riders!$A$2:$C$3501,2,FALSE))/365</f>
        <v>26.898630136986302</v>
      </c>
      <c r="P37" s="51">
        <v>2</v>
      </c>
      <c r="Q37" s="104">
        <f t="shared" si="0"/>
        <v>254.32600000000005</v>
      </c>
      <c r="R37" s="104">
        <f t="shared" si="1"/>
        <v>22.286999999999999</v>
      </c>
      <c r="S37" s="104">
        <f t="shared" si="2"/>
        <v>68.220000000000013</v>
      </c>
      <c r="T37" s="104">
        <f t="shared" si="3"/>
        <v>61.801000000000002</v>
      </c>
      <c r="U37" s="104">
        <f t="shared" si="4"/>
        <v>61.639999999999986</v>
      </c>
      <c r="V37" s="104">
        <f t="shared" si="5"/>
        <v>62.665000000000049</v>
      </c>
      <c r="W37" s="38">
        <v>13.989000000000001</v>
      </c>
      <c r="X37" s="3">
        <v>8.2979999999999983</v>
      </c>
      <c r="Y37" s="3">
        <v>7.7800000000000011</v>
      </c>
      <c r="Z37" s="3">
        <v>7.6599999999999966</v>
      </c>
      <c r="AA37" s="3">
        <v>7.6060000000000016</v>
      </c>
      <c r="AB37" s="3">
        <v>7.703000000000003</v>
      </c>
      <c r="AC37" s="3">
        <v>7.5730000000000004</v>
      </c>
      <c r="AD37" s="3">
        <v>7.6110000000000113</v>
      </c>
      <c r="AE37" s="3">
        <v>7.6869999999999976</v>
      </c>
      <c r="AF37" s="3">
        <v>7.8529999999999802</v>
      </c>
      <c r="AG37" s="3">
        <v>7.7060000000000173</v>
      </c>
      <c r="AH37" s="3">
        <v>7.6669999999999874</v>
      </c>
      <c r="AI37" s="3">
        <v>7.7010000000000076</v>
      </c>
      <c r="AJ37" s="3">
        <v>7.6829999999999927</v>
      </c>
      <c r="AK37" s="3">
        <v>7.8260000000000076</v>
      </c>
      <c r="AL37" s="3">
        <v>7.6780000000000115</v>
      </c>
      <c r="AM37" s="3">
        <v>7.7089999999999748</v>
      </c>
      <c r="AN37" s="3">
        <v>7.7270000000000039</v>
      </c>
      <c r="AO37" s="3">
        <v>7.7490000000000236</v>
      </c>
      <c r="AP37" s="3">
        <v>7.6769999999999925</v>
      </c>
      <c r="AQ37" s="3">
        <v>7.8179999999999836</v>
      </c>
      <c r="AR37" s="3">
        <v>7.6810000000000116</v>
      </c>
      <c r="AS37" s="3">
        <v>7.6420000000000243</v>
      </c>
      <c r="AT37" s="3">
        <v>7.636999999999972</v>
      </c>
      <c r="AU37" s="3">
        <v>7.6859999999999786</v>
      </c>
      <c r="AV37" s="3">
        <v>7.7849999999999966</v>
      </c>
      <c r="AW37" s="3">
        <v>7.9800000000000182</v>
      </c>
      <c r="AX37" s="3">
        <v>7.8460000000000036</v>
      </c>
      <c r="AY37" s="3">
        <v>7.921999999999997</v>
      </c>
      <c r="AZ37" s="3">
        <v>8.0090000000000146</v>
      </c>
      <c r="BA37" s="3">
        <v>7.7060000000000457</v>
      </c>
      <c r="BB37" s="3">
        <v>7.7309999999999945</v>
      </c>
      <c r="BC37" s="105">
        <f t="shared" si="7"/>
        <v>56.620243309767766</v>
      </c>
    </row>
    <row r="38" spans="1:55" ht="15" thickBot="1" x14ac:dyDescent="0.35">
      <c r="A38" s="51" t="s">
        <v>657</v>
      </c>
      <c r="B38" s="51">
        <v>2024</v>
      </c>
      <c r="C38" s="49">
        <v>45302</v>
      </c>
      <c r="D38" s="51" t="s">
        <v>3826</v>
      </c>
      <c r="E38" s="51" t="s">
        <v>454</v>
      </c>
      <c r="F38">
        <v>4</v>
      </c>
      <c r="G38" t="s">
        <v>53</v>
      </c>
      <c r="H38" t="s">
        <v>227</v>
      </c>
      <c r="I38" t="s">
        <v>389</v>
      </c>
      <c r="J38" t="s">
        <v>316</v>
      </c>
      <c r="K38" t="s">
        <v>298</v>
      </c>
      <c r="L38" s="50">
        <f>(C38-VLOOKUP(H38,Riders!$A$2:$C$3501,2,FALSE))/365</f>
        <v>25.887671232876713</v>
      </c>
      <c r="M38" s="50">
        <f>(C38-VLOOKUP(I38,Riders!$A$2:$C$3501,2,FALSE))/365</f>
        <v>24.2</v>
      </c>
      <c r="N38" s="50">
        <f>(C38-VLOOKUP(J38,Riders!$A$2:$C$3501,2,FALSE))/365</f>
        <v>23.057534246575344</v>
      </c>
      <c r="O38" s="50">
        <f>(C38-VLOOKUP(K38,Riders!$A$2:$C$3501,2,FALSE))/365</f>
        <v>24.490410958904111</v>
      </c>
      <c r="P38" s="51">
        <v>1</v>
      </c>
      <c r="Q38" s="104" t="str">
        <f t="shared" si="0"/>
        <v/>
      </c>
      <c r="R38" s="104">
        <f t="shared" si="1"/>
        <v>22.286999999999999</v>
      </c>
      <c r="S38" s="104">
        <f t="shared" si="2"/>
        <v>68.074999999999989</v>
      </c>
      <c r="T38" s="104">
        <f t="shared" si="3"/>
        <v>60.253000000000014</v>
      </c>
      <c r="U38" s="104" t="str">
        <f t="shared" si="4"/>
        <v/>
      </c>
      <c r="V38" s="104" t="str">
        <f t="shared" si="5"/>
        <v/>
      </c>
      <c r="W38" s="38">
        <v>14.054</v>
      </c>
      <c r="X38" s="3">
        <v>8.2329999999999988</v>
      </c>
      <c r="Y38" s="3">
        <v>7.8210000000000015</v>
      </c>
      <c r="Z38" s="3">
        <v>7.5560000000000009</v>
      </c>
      <c r="AA38" s="3">
        <v>7.671999999999997</v>
      </c>
      <c r="AB38" s="3">
        <v>7.5549999999999997</v>
      </c>
      <c r="AC38" s="3">
        <v>7.5660000000000025</v>
      </c>
      <c r="AD38" s="3">
        <v>7.6179999999999879</v>
      </c>
      <c r="AE38" s="3">
        <v>7.7330000000000183</v>
      </c>
      <c r="AF38" s="3">
        <v>7.6189999999999998</v>
      </c>
      <c r="AG38" s="3">
        <v>7.5139999999999958</v>
      </c>
      <c r="AH38" s="3">
        <v>7.6159999999999997</v>
      </c>
      <c r="AI38" s="3">
        <v>7.4829999999999899</v>
      </c>
      <c r="AJ38" s="3">
        <v>7.3150000000000261</v>
      </c>
      <c r="AK38" s="3">
        <v>7.3870000000000005</v>
      </c>
      <c r="AL38" s="3">
        <v>7.5859999999999843</v>
      </c>
      <c r="AM38" s="3">
        <v>7.7959999999999923</v>
      </c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105" t="str">
        <f t="shared" si="7"/>
        <v/>
      </c>
    </row>
    <row r="39" spans="1:55" ht="15" thickBot="1" x14ac:dyDescent="0.35">
      <c r="A39" s="51" t="s">
        <v>657</v>
      </c>
      <c r="B39" s="51">
        <v>2024</v>
      </c>
      <c r="C39" s="49">
        <v>45302</v>
      </c>
      <c r="D39" s="51" t="s">
        <v>3826</v>
      </c>
      <c r="E39" s="51" t="s">
        <v>454</v>
      </c>
      <c r="F39">
        <v>4</v>
      </c>
      <c r="G39" t="s">
        <v>17</v>
      </c>
      <c r="H39" t="s">
        <v>423</v>
      </c>
      <c r="I39" t="s">
        <v>215</v>
      </c>
      <c r="J39" t="s">
        <v>422</v>
      </c>
      <c r="K39" t="s">
        <v>2529</v>
      </c>
      <c r="L39" s="50">
        <f>(C39-VLOOKUP(H39,Riders!$A$2:$C$3501,2,FALSE))/365</f>
        <v>26.147945205479452</v>
      </c>
      <c r="M39" s="50">
        <f>(C39-VLOOKUP(I39,Riders!$A$2:$C$3501,2,FALSE))/365</f>
        <v>25.013698630136986</v>
      </c>
      <c r="N39" s="50">
        <f>(C39-VLOOKUP(J39,Riders!$A$2:$C$3501,2,FALSE))/365</f>
        <v>24.734246575342464</v>
      </c>
      <c r="O39" s="50">
        <f>(C39-VLOOKUP(K39,Riders!$A$2:$C$3501,2,FALSE))/365</f>
        <v>19.942465753424656</v>
      </c>
      <c r="P39" s="51">
        <v>2</v>
      </c>
      <c r="Q39" s="104">
        <f t="shared" si="0"/>
        <v>269.06899999999996</v>
      </c>
      <c r="R39" s="104">
        <f t="shared" si="1"/>
        <v>23.827999999999999</v>
      </c>
      <c r="S39" s="104">
        <f t="shared" si="2"/>
        <v>72.655000000000001</v>
      </c>
      <c r="T39" s="104">
        <f t="shared" si="3"/>
        <v>63.169999999999987</v>
      </c>
      <c r="U39" s="104">
        <f t="shared" si="4"/>
        <v>66.441000000000031</v>
      </c>
      <c r="V39" s="104">
        <f t="shared" si="5"/>
        <v>66.80299999999994</v>
      </c>
      <c r="W39" s="38">
        <v>14.817</v>
      </c>
      <c r="X39" s="3">
        <v>9.0109999999999992</v>
      </c>
      <c r="Y39" s="3">
        <v>8.8959999999999972</v>
      </c>
      <c r="Z39" s="3">
        <v>8.402000000000001</v>
      </c>
      <c r="AA39" s="3">
        <v>7.9040000000000035</v>
      </c>
      <c r="AB39" s="3">
        <v>7.9320000000000022</v>
      </c>
      <c r="AC39" s="3">
        <v>7.8729999999999905</v>
      </c>
      <c r="AD39" s="3">
        <v>7.8200000000000074</v>
      </c>
      <c r="AE39" s="3">
        <v>8.1709999999999923</v>
      </c>
      <c r="AF39" s="3">
        <v>7.8550000000000182</v>
      </c>
      <c r="AG39" s="3">
        <v>7.7579999999999956</v>
      </c>
      <c r="AH39" s="3">
        <v>7.7909999999999968</v>
      </c>
      <c r="AI39" s="3">
        <v>7.6549999999999869</v>
      </c>
      <c r="AJ39" s="3">
        <v>7.8600000000000136</v>
      </c>
      <c r="AK39" s="3">
        <v>7.8229999999999933</v>
      </c>
      <c r="AL39" s="3">
        <v>8.2569999999999908</v>
      </c>
      <c r="AM39" s="3">
        <v>8.1810000000000116</v>
      </c>
      <c r="AN39" s="3">
        <v>8.4339999999999975</v>
      </c>
      <c r="AO39" s="3">
        <v>8.0499999999999829</v>
      </c>
      <c r="AP39" s="3">
        <v>8.4620000000000175</v>
      </c>
      <c r="AQ39" s="3">
        <v>8.3160000000000025</v>
      </c>
      <c r="AR39" s="3">
        <v>8.2119999999999891</v>
      </c>
      <c r="AS39" s="3">
        <v>8.3120000000000118</v>
      </c>
      <c r="AT39" s="3">
        <v>8.474000000000018</v>
      </c>
      <c r="AU39" s="3">
        <v>8.2189999999999657</v>
      </c>
      <c r="AV39" s="3">
        <v>8.186000000000007</v>
      </c>
      <c r="AW39" s="3">
        <v>8.2170000000000414</v>
      </c>
      <c r="AX39" s="3">
        <v>8.1859999999999786</v>
      </c>
      <c r="AY39" s="3">
        <v>8.4690000000000225</v>
      </c>
      <c r="AZ39" s="3">
        <v>8.8079999999999643</v>
      </c>
      <c r="BA39" s="3">
        <v>8.4080000000000155</v>
      </c>
      <c r="BB39" s="3">
        <v>8.3099999999999454</v>
      </c>
      <c r="BC39" s="105">
        <f t="shared" si="7"/>
        <v>53.51787088070347</v>
      </c>
    </row>
    <row r="40" spans="1:55" ht="15" thickBot="1" x14ac:dyDescent="0.35">
      <c r="A40" s="51" t="s">
        <v>657</v>
      </c>
      <c r="B40" s="51">
        <v>2024</v>
      </c>
      <c r="C40" s="49">
        <v>45302</v>
      </c>
      <c r="D40" s="51" t="s">
        <v>3826</v>
      </c>
      <c r="E40" s="51" t="s">
        <v>204</v>
      </c>
      <c r="F40" t="s">
        <v>205</v>
      </c>
      <c r="G40" t="s">
        <v>53</v>
      </c>
      <c r="H40" t="s">
        <v>227</v>
      </c>
      <c r="I40" t="s">
        <v>389</v>
      </c>
      <c r="J40" t="s">
        <v>316</v>
      </c>
      <c r="K40" t="s">
        <v>298</v>
      </c>
      <c r="L40" s="50">
        <f>(C40-VLOOKUP(H40,Riders!$A$2:$C$3501,2,FALSE))/365</f>
        <v>25.887671232876713</v>
      </c>
      <c r="M40" s="50">
        <f>(C40-VLOOKUP(I40,Riders!$A$2:$C$3501,2,FALSE))/365</f>
        <v>24.2</v>
      </c>
      <c r="N40" s="50">
        <f>(C40-VLOOKUP(J40,Riders!$A$2:$C$3501,2,FALSE))/365</f>
        <v>23.057534246575344</v>
      </c>
      <c r="O40" s="50">
        <f>(C40-VLOOKUP(K40,Riders!$A$2:$C$3501,2,FALSE))/365</f>
        <v>24.490410958904111</v>
      </c>
      <c r="P40" s="51">
        <v>1</v>
      </c>
      <c r="Q40" s="104">
        <f t="shared" si="0"/>
        <v>252.55100000000002</v>
      </c>
      <c r="R40" s="104">
        <f t="shared" si="1"/>
        <v>22.356000000000002</v>
      </c>
      <c r="S40" s="104">
        <f t="shared" si="2"/>
        <v>67.771999999999991</v>
      </c>
      <c r="T40" s="104">
        <f t="shared" si="3"/>
        <v>60.739000000000004</v>
      </c>
      <c r="U40" s="104">
        <f t="shared" si="4"/>
        <v>61.350999999999999</v>
      </c>
      <c r="V40" s="104">
        <f t="shared" si="5"/>
        <v>62.689000000000021</v>
      </c>
      <c r="W40" s="38">
        <v>14.21</v>
      </c>
      <c r="X40" s="3">
        <v>8.1460000000000008</v>
      </c>
      <c r="Y40" s="3">
        <v>7.6779999999999973</v>
      </c>
      <c r="Z40" s="3">
        <v>7.4620000000000033</v>
      </c>
      <c r="AA40" s="3">
        <v>7.597999999999999</v>
      </c>
      <c r="AB40" s="3">
        <v>7.5210000000000008</v>
      </c>
      <c r="AC40" s="3">
        <v>7.5510000000000019</v>
      </c>
      <c r="AD40" s="3">
        <v>7.6059999999999874</v>
      </c>
      <c r="AE40" s="3">
        <v>7.666000000000011</v>
      </c>
      <c r="AF40" s="3">
        <v>7.5430000000000064</v>
      </c>
      <c r="AG40" s="3">
        <v>7.5719999999999743</v>
      </c>
      <c r="AH40" s="3">
        <v>7.659000000000006</v>
      </c>
      <c r="AI40" s="3">
        <v>7.5430000000000064</v>
      </c>
      <c r="AJ40" s="3">
        <v>7.5030000000000143</v>
      </c>
      <c r="AK40" s="3">
        <v>7.525999999999982</v>
      </c>
      <c r="AL40" s="3">
        <v>7.7270000000000039</v>
      </c>
      <c r="AM40" s="3">
        <v>7.5810000000000173</v>
      </c>
      <c r="AN40" s="3">
        <v>7.6189999999999714</v>
      </c>
      <c r="AO40" s="3">
        <v>7.6550000000000296</v>
      </c>
      <c r="AP40" s="3">
        <v>7.7659999999999911</v>
      </c>
      <c r="AQ40" s="3">
        <v>7.7280000000000086</v>
      </c>
      <c r="AR40" s="3">
        <v>7.67999999999995</v>
      </c>
      <c r="AS40" s="3">
        <v>7.5660000000000309</v>
      </c>
      <c r="AT40" s="3">
        <v>7.7560000000000002</v>
      </c>
      <c r="AU40" s="3">
        <v>7.7489999999999952</v>
      </c>
      <c r="AV40" s="3">
        <v>7.9120000000000346</v>
      </c>
      <c r="AW40" s="3">
        <v>7.657999999999987</v>
      </c>
      <c r="AX40" s="3">
        <v>7.5660000000000025</v>
      </c>
      <c r="AY40" s="3">
        <v>7.6539999999999964</v>
      </c>
      <c r="AZ40" s="3">
        <v>7.7959999999999923</v>
      </c>
      <c r="BA40" s="3">
        <v>7.9900000000000091</v>
      </c>
      <c r="BB40" s="3">
        <v>8.3640000000000043</v>
      </c>
      <c r="BC40" s="105">
        <f t="shared" si="7"/>
        <v>57.018186425712031</v>
      </c>
    </row>
    <row r="41" spans="1:55" ht="15" thickBot="1" x14ac:dyDescent="0.35">
      <c r="A41" s="51" t="s">
        <v>657</v>
      </c>
      <c r="B41" s="51">
        <v>2024</v>
      </c>
      <c r="C41" s="49">
        <v>45302</v>
      </c>
      <c r="D41" s="51" t="s">
        <v>3826</v>
      </c>
      <c r="E41" s="51" t="s">
        <v>204</v>
      </c>
      <c r="F41" t="s">
        <v>205</v>
      </c>
      <c r="G41" t="s">
        <v>25</v>
      </c>
      <c r="H41" t="s">
        <v>457</v>
      </c>
      <c r="I41" t="s">
        <v>418</v>
      </c>
      <c r="J41" t="s">
        <v>419</v>
      </c>
      <c r="K41" t="s">
        <v>420</v>
      </c>
      <c r="L41" s="50">
        <f>(C41-VLOOKUP(H41,Riders!$A$2:$C$3501,2,FALSE))/365</f>
        <v>26.424657534246574</v>
      </c>
      <c r="M41" s="50">
        <f>(C41-VLOOKUP(I41,Riders!$A$2:$C$3501,2,FALSE))/365</f>
        <v>26.805479452054794</v>
      </c>
      <c r="N41" s="50">
        <f>(C41-VLOOKUP(J41,Riders!$A$2:$C$3501,2,FALSE))/365</f>
        <v>28.6</v>
      </c>
      <c r="O41" s="50">
        <f>(C41-VLOOKUP(K41,Riders!$A$2:$C$3501,2,FALSE))/365</f>
        <v>24.769863013698629</v>
      </c>
      <c r="P41" s="51">
        <v>2</v>
      </c>
      <c r="Q41" s="104">
        <f t="shared" si="0"/>
        <v>255.94999999999996</v>
      </c>
      <c r="R41" s="104">
        <f t="shared" si="1"/>
        <v>22.084</v>
      </c>
      <c r="S41" s="104">
        <f t="shared" si="2"/>
        <v>67.756</v>
      </c>
      <c r="T41" s="104">
        <f t="shared" si="3"/>
        <v>61.169999999999987</v>
      </c>
      <c r="U41" s="104">
        <f t="shared" si="4"/>
        <v>62.219000000000023</v>
      </c>
      <c r="V41" s="104">
        <f t="shared" si="5"/>
        <v>64.80499999999995</v>
      </c>
      <c r="W41" s="38">
        <v>13.85</v>
      </c>
      <c r="X41" s="3">
        <v>8.234</v>
      </c>
      <c r="Y41" s="3">
        <v>7.6269999999999989</v>
      </c>
      <c r="Z41" s="3">
        <v>7.5110000000000028</v>
      </c>
      <c r="AA41" s="3">
        <v>7.6329999999999956</v>
      </c>
      <c r="AB41" s="3">
        <v>7.5680000000000049</v>
      </c>
      <c r="AC41" s="3">
        <v>7.6029999999999944</v>
      </c>
      <c r="AD41" s="3">
        <v>7.730000000000004</v>
      </c>
      <c r="AE41" s="3">
        <v>7.6000000000000085</v>
      </c>
      <c r="AF41" s="3">
        <v>7.6399999999999864</v>
      </c>
      <c r="AG41" s="3">
        <v>7.7690000000000197</v>
      </c>
      <c r="AH41" s="3">
        <v>7.6399999999999864</v>
      </c>
      <c r="AI41" s="3">
        <v>7.6000000000000085</v>
      </c>
      <c r="AJ41" s="3">
        <v>7.5870000000000033</v>
      </c>
      <c r="AK41" s="3">
        <v>7.5909999999999798</v>
      </c>
      <c r="AL41" s="3">
        <v>7.742999999999995</v>
      </c>
      <c r="AM41" s="3">
        <v>7.6529999999999916</v>
      </c>
      <c r="AN41" s="3">
        <v>7.7350000000000136</v>
      </c>
      <c r="AO41" s="3">
        <v>7.896000000000015</v>
      </c>
      <c r="AP41" s="3">
        <v>7.728999999999985</v>
      </c>
      <c r="AQ41" s="3">
        <v>7.7620000000000005</v>
      </c>
      <c r="AR41" s="3">
        <v>7.90300000000002</v>
      </c>
      <c r="AS41" s="3">
        <v>7.757000000000005</v>
      </c>
      <c r="AT41" s="3">
        <v>7.7839999999999918</v>
      </c>
      <c r="AU41" s="3">
        <v>7.8270000000000266</v>
      </c>
      <c r="AV41" s="3">
        <v>7.9359999999999786</v>
      </c>
      <c r="AW41" s="3">
        <v>8.08299999999997</v>
      </c>
      <c r="AX41" s="3">
        <v>8.0629999999999882</v>
      </c>
      <c r="AY41" s="3">
        <v>8.0270000000000721</v>
      </c>
      <c r="AZ41" s="3">
        <v>8.2279999999999802</v>
      </c>
      <c r="BA41" s="3">
        <v>8.2309999999999661</v>
      </c>
      <c r="BB41" s="3">
        <v>8.4099999999999682</v>
      </c>
      <c r="BC41" s="105">
        <f t="shared" si="7"/>
        <v>56.260988474311397</v>
      </c>
    </row>
    <row r="42" spans="1:55" ht="15" thickBot="1" x14ac:dyDescent="0.35">
      <c r="A42" s="51" t="s">
        <v>657</v>
      </c>
      <c r="B42" s="51">
        <v>2024</v>
      </c>
      <c r="C42" s="49">
        <v>45302</v>
      </c>
      <c r="D42" s="51" t="s">
        <v>3826</v>
      </c>
      <c r="E42" s="51" t="s">
        <v>204</v>
      </c>
      <c r="F42" t="s">
        <v>206</v>
      </c>
      <c r="G42" t="s">
        <v>15</v>
      </c>
      <c r="H42" t="s">
        <v>459</v>
      </c>
      <c r="I42" t="s">
        <v>491</v>
      </c>
      <c r="J42" t="s">
        <v>440</v>
      </c>
      <c r="K42" t="s">
        <v>492</v>
      </c>
      <c r="L42" s="50">
        <f>(C42-VLOOKUP(H42,Riders!$A$2:$C$3501,2,FALSE))/365</f>
        <v>25.158904109589042</v>
      </c>
      <c r="M42" s="50">
        <f>(C42-VLOOKUP(I42,Riders!$A$2:$C$3501,2,FALSE))/365</f>
        <v>27.509589041095889</v>
      </c>
      <c r="N42" s="50">
        <f>(C42-VLOOKUP(J42,Riders!$A$2:$C$3501,2,FALSE))/365</f>
        <v>23.172602739726027</v>
      </c>
      <c r="O42" s="50">
        <f>(C42-VLOOKUP(K42,Riders!$A$2:$C$3501,2,FALSE))/365</f>
        <v>26.898630136986302</v>
      </c>
      <c r="P42" s="51">
        <v>3</v>
      </c>
      <c r="Q42" s="104">
        <f t="shared" si="0"/>
        <v>254.768</v>
      </c>
      <c r="R42" s="104">
        <f t="shared" si="1"/>
        <v>22.364999999999998</v>
      </c>
      <c r="S42" s="104">
        <f t="shared" si="2"/>
        <v>68.567999999999998</v>
      </c>
      <c r="T42" s="104">
        <f t="shared" si="3"/>
        <v>61.817000000000021</v>
      </c>
      <c r="U42" s="104">
        <f t="shared" si="4"/>
        <v>61.697000000000003</v>
      </c>
      <c r="V42" s="104">
        <f t="shared" si="5"/>
        <v>62.685999999999979</v>
      </c>
      <c r="W42" s="38">
        <v>14.058</v>
      </c>
      <c r="X42" s="3">
        <v>8.3069999999999986</v>
      </c>
      <c r="Y42" s="3">
        <v>7.7430000000000021</v>
      </c>
      <c r="Z42" s="3">
        <v>7.6509999999999998</v>
      </c>
      <c r="AA42" s="3">
        <v>7.6980000000000004</v>
      </c>
      <c r="AB42" s="3">
        <v>7.7659999999999982</v>
      </c>
      <c r="AC42" s="3">
        <v>7.6580000000000013</v>
      </c>
      <c r="AD42" s="3">
        <v>7.6869999999999976</v>
      </c>
      <c r="AE42" s="3">
        <v>7.7380000000000138</v>
      </c>
      <c r="AF42" s="3">
        <v>7.8899999999999864</v>
      </c>
      <c r="AG42" s="3">
        <v>7.7319999999999993</v>
      </c>
      <c r="AH42" s="3">
        <v>7.6530000000000058</v>
      </c>
      <c r="AI42" s="3">
        <v>7.6969999999999885</v>
      </c>
      <c r="AJ42" s="3">
        <v>7.7350000000000136</v>
      </c>
      <c r="AK42" s="3">
        <v>7.8199999999999932</v>
      </c>
      <c r="AL42" s="3">
        <v>7.5520000000000209</v>
      </c>
      <c r="AM42" s="3">
        <v>7.563999999999993</v>
      </c>
      <c r="AN42" s="3">
        <v>7.5509999999999593</v>
      </c>
      <c r="AO42" s="3">
        <v>7.6180000000000518</v>
      </c>
      <c r="AP42" s="3">
        <v>7.7889999999999873</v>
      </c>
      <c r="AQ42" s="3">
        <v>7.8779999999999575</v>
      </c>
      <c r="AR42" s="3">
        <v>7.7860000000000582</v>
      </c>
      <c r="AS42" s="3">
        <v>7.7749999999999773</v>
      </c>
      <c r="AT42" s="3">
        <v>7.7360000000000184</v>
      </c>
      <c r="AU42" s="3">
        <v>7.6819999999999879</v>
      </c>
      <c r="AV42" s="3">
        <v>7.7560000000000002</v>
      </c>
      <c r="AW42" s="3">
        <v>7.9089999999999918</v>
      </c>
      <c r="AX42" s="3">
        <v>7.8329999999999984</v>
      </c>
      <c r="AY42" s="3">
        <v>7.8079999999999927</v>
      </c>
      <c r="AZ42" s="3">
        <v>7.856000000000023</v>
      </c>
      <c r="BA42" s="3">
        <v>7.8260000000000218</v>
      </c>
      <c r="BB42" s="3">
        <v>8.0159999999999627</v>
      </c>
      <c r="BC42" s="105">
        <f t="shared" si="7"/>
        <v>56.522012183633734</v>
      </c>
    </row>
    <row r="43" spans="1:55" ht="15" thickBot="1" x14ac:dyDescent="0.35">
      <c r="A43" s="51" t="s">
        <v>657</v>
      </c>
      <c r="B43" s="51">
        <v>2024</v>
      </c>
      <c r="C43" s="49">
        <v>45302</v>
      </c>
      <c r="D43" s="51" t="s">
        <v>3826</v>
      </c>
      <c r="E43" s="51" t="s">
        <v>204</v>
      </c>
      <c r="F43" t="s">
        <v>206</v>
      </c>
      <c r="G43" t="s">
        <v>56</v>
      </c>
      <c r="H43" t="s">
        <v>426</v>
      </c>
      <c r="I43" t="s">
        <v>267</v>
      </c>
      <c r="J43" t="s">
        <v>428</v>
      </c>
      <c r="K43" t="s">
        <v>427</v>
      </c>
      <c r="L43" s="50">
        <f>(C43-VLOOKUP(H43,Riders!$A$2:$C$3501,2,FALSE))/365</f>
        <v>22.739726027397261</v>
      </c>
      <c r="M43" s="50">
        <f>(C43-VLOOKUP(I43,Riders!$A$2:$C$3501,2,FALSE))/365</f>
        <v>25.049315068493151</v>
      </c>
      <c r="N43" s="50">
        <f>(C43-VLOOKUP(J43,Riders!$A$2:$C$3501,2,FALSE))/365</f>
        <v>34.210958904109589</v>
      </c>
      <c r="O43" s="50">
        <f>(C43-VLOOKUP(K43,Riders!$A$2:$C$3501,2,FALSE))/365</f>
        <v>29.712328767123289</v>
      </c>
      <c r="P43" s="51">
        <v>4</v>
      </c>
      <c r="Q43" s="104">
        <f t="shared" si="0"/>
        <v>261.53899999999999</v>
      </c>
      <c r="R43" s="104">
        <f t="shared" si="1"/>
        <v>22.463999999999999</v>
      </c>
      <c r="S43" s="104">
        <f t="shared" si="2"/>
        <v>69.034000000000006</v>
      </c>
      <c r="T43" s="104">
        <f t="shared" si="3"/>
        <v>62.513999999999996</v>
      </c>
      <c r="U43" s="104">
        <f t="shared" si="4"/>
        <v>64.147999999999996</v>
      </c>
      <c r="V43" s="104">
        <f t="shared" si="5"/>
        <v>65.842999999999989</v>
      </c>
      <c r="W43" s="38">
        <v>14.212</v>
      </c>
      <c r="X43" s="3">
        <v>8.2519999999999989</v>
      </c>
      <c r="Y43" s="3">
        <v>7.7630000000000017</v>
      </c>
      <c r="Z43" s="3">
        <v>7.6579999999999977</v>
      </c>
      <c r="AA43" s="3">
        <v>7.8520000000000039</v>
      </c>
      <c r="AB43" s="3">
        <v>7.7139999999999986</v>
      </c>
      <c r="AC43" s="3">
        <v>7.7199999999999989</v>
      </c>
      <c r="AD43" s="3">
        <v>7.8630000000000067</v>
      </c>
      <c r="AE43" s="3">
        <v>7.7740000000000009</v>
      </c>
      <c r="AF43" s="3">
        <v>7.7789999999999964</v>
      </c>
      <c r="AG43" s="3">
        <v>7.8239999999999981</v>
      </c>
      <c r="AH43" s="3">
        <v>7.9379999999999882</v>
      </c>
      <c r="AI43" s="3">
        <v>7.777000000000001</v>
      </c>
      <c r="AJ43" s="3">
        <v>7.7950000000000017</v>
      </c>
      <c r="AK43" s="3">
        <v>7.7610000000000241</v>
      </c>
      <c r="AL43" s="3">
        <v>7.8659999999999854</v>
      </c>
      <c r="AM43" s="3">
        <v>7.7680000000000007</v>
      </c>
      <c r="AN43" s="3">
        <v>7.7990000000000066</v>
      </c>
      <c r="AO43" s="3">
        <v>8.1090000000000089</v>
      </c>
      <c r="AP43" s="3">
        <v>7.9059999999999775</v>
      </c>
      <c r="AQ43" s="3">
        <v>7.8870000000000289</v>
      </c>
      <c r="AR43" s="3">
        <v>8.0629999999999882</v>
      </c>
      <c r="AS43" s="3">
        <v>8.1810000000000116</v>
      </c>
      <c r="AT43" s="3">
        <v>8.4349999999999739</v>
      </c>
      <c r="AU43" s="3">
        <v>8.0810000000000173</v>
      </c>
      <c r="AV43" s="3">
        <v>8.0310000000000059</v>
      </c>
      <c r="AW43" s="3">
        <v>8.1019999999999754</v>
      </c>
      <c r="AX43" s="3">
        <v>8.2699999999999818</v>
      </c>
      <c r="AY43" s="3">
        <v>8.0660000000000309</v>
      </c>
      <c r="AZ43" s="3">
        <v>8.2449999999999761</v>
      </c>
      <c r="BA43" s="3">
        <v>8.3660000000000139</v>
      </c>
      <c r="BB43" s="3">
        <v>8.6819999999999879</v>
      </c>
      <c r="BC43" s="105">
        <f t="shared" si="7"/>
        <v>55.05871017324376</v>
      </c>
    </row>
    <row r="44" spans="1:55" ht="15" thickBot="1" x14ac:dyDescent="0.35">
      <c r="A44" t="s">
        <v>102</v>
      </c>
      <c r="B44">
        <v>2023</v>
      </c>
      <c r="C44" s="9">
        <v>45142</v>
      </c>
      <c r="D44" t="s">
        <v>13</v>
      </c>
      <c r="E44" s="51" t="s">
        <v>379</v>
      </c>
      <c r="F44" t="s">
        <v>379</v>
      </c>
      <c r="G44" t="s">
        <v>25</v>
      </c>
      <c r="H44" t="s">
        <v>269</v>
      </c>
      <c r="I44" t="s">
        <v>343</v>
      </c>
      <c r="J44" t="s">
        <v>418</v>
      </c>
      <c r="K44" t="s">
        <v>419</v>
      </c>
      <c r="L44" s="50">
        <f>(C44-VLOOKUP(H44,Riders!$A$2:$C$3501,2,FALSE))/365</f>
        <v>29.416438356164385</v>
      </c>
      <c r="M44" s="50">
        <f>(C44-VLOOKUP(I44,Riders!$A$2:$C$3501,2,FALSE))/365</f>
        <v>28.926027397260274</v>
      </c>
      <c r="N44" s="50">
        <f>(C44-VLOOKUP(J44,Riders!$A$2:$C$3501,2,FALSE))/365</f>
        <v>26.367123287671234</v>
      </c>
      <c r="O44" s="50">
        <f>(C44-VLOOKUP(K44,Riders!$A$2:$C$3501,2,FALSE))/365</f>
        <v>28.161643835616438</v>
      </c>
      <c r="P44">
        <v>1</v>
      </c>
      <c r="Q44" s="104">
        <f t="shared" si="0"/>
        <v>250.333</v>
      </c>
      <c r="R44" s="104">
        <f t="shared" si="1"/>
        <v>22.260999999999999</v>
      </c>
      <c r="S44" s="104">
        <f t="shared" si="2"/>
        <v>67.39</v>
      </c>
      <c r="T44" s="104">
        <f t="shared" si="3"/>
        <v>60.120999999999995</v>
      </c>
      <c r="U44" s="104">
        <f t="shared" si="4"/>
        <v>60.927999999999969</v>
      </c>
      <c r="V44" s="104">
        <f t="shared" si="5"/>
        <v>61.894000000000034</v>
      </c>
      <c r="W44" s="38">
        <v>14.074999999999999</v>
      </c>
      <c r="X44" s="3">
        <v>8.1859999999999999</v>
      </c>
      <c r="Y44" s="3">
        <v>7.6730000000000018</v>
      </c>
      <c r="Z44" s="3">
        <v>7.4619999999999997</v>
      </c>
      <c r="AA44" s="3">
        <v>7.5120000000000005</v>
      </c>
      <c r="AB44" s="3">
        <v>7.4239999999999995</v>
      </c>
      <c r="AC44" s="3">
        <v>7.4540000000000006</v>
      </c>
      <c r="AD44" s="3">
        <v>7.6039999999999992</v>
      </c>
      <c r="AE44" s="3">
        <v>7.5040000000000049</v>
      </c>
      <c r="AF44" s="3">
        <v>7.4519999999999982</v>
      </c>
      <c r="AG44" s="3">
        <v>7.4270000000000067</v>
      </c>
      <c r="AH44" s="3">
        <v>7.5529999999999831</v>
      </c>
      <c r="AI44" s="3">
        <v>7.5040000000000049</v>
      </c>
      <c r="AJ44" s="3">
        <v>7.5310000000000059</v>
      </c>
      <c r="AK44" s="3">
        <v>7.5210000000000008</v>
      </c>
      <c r="AL44" s="3">
        <v>7.6289999999999907</v>
      </c>
      <c r="AM44" s="3">
        <v>7.5360000000000014</v>
      </c>
      <c r="AN44" s="3">
        <v>7.592000000000013</v>
      </c>
      <c r="AO44" s="3">
        <v>7.7239999999999895</v>
      </c>
      <c r="AP44" s="3">
        <v>7.6430000000000007</v>
      </c>
      <c r="AQ44" s="3">
        <v>7.603999999999985</v>
      </c>
      <c r="AR44" s="3">
        <v>7.5910000000000366</v>
      </c>
      <c r="AS44" s="3">
        <v>7.6979999999999791</v>
      </c>
      <c r="AT44" s="3">
        <v>7.5399999999999636</v>
      </c>
      <c r="AU44" s="3">
        <v>7.5450000000000443</v>
      </c>
      <c r="AV44" s="3">
        <v>7.6850000000000023</v>
      </c>
      <c r="AW44" s="3">
        <v>7.6389999999999816</v>
      </c>
      <c r="AX44" s="3">
        <v>7.7420000000000186</v>
      </c>
      <c r="AY44" s="3">
        <v>7.7259999999999991</v>
      </c>
      <c r="AZ44" s="3">
        <v>7.7909999999999968</v>
      </c>
      <c r="BA44" s="3">
        <v>7.8460000000000036</v>
      </c>
      <c r="BB44" s="3">
        <v>7.9199999999999875</v>
      </c>
      <c r="BC44" s="105">
        <f t="shared" si="7"/>
        <v>57.523378859359333</v>
      </c>
    </row>
    <row r="45" spans="1:55" ht="15" thickBot="1" x14ac:dyDescent="0.35">
      <c r="A45" t="s">
        <v>102</v>
      </c>
      <c r="B45">
        <v>2023</v>
      </c>
      <c r="C45" s="9">
        <v>45142</v>
      </c>
      <c r="D45" t="s">
        <v>13</v>
      </c>
      <c r="E45" s="51" t="s">
        <v>379</v>
      </c>
      <c r="F45" t="s">
        <v>379</v>
      </c>
      <c r="G45" t="s">
        <v>29</v>
      </c>
      <c r="H45" t="s">
        <v>217</v>
      </c>
      <c r="I45" t="s">
        <v>274</v>
      </c>
      <c r="J45" t="s">
        <v>417</v>
      </c>
      <c r="K45" t="s">
        <v>416</v>
      </c>
      <c r="L45" s="50">
        <f>(C45-VLOOKUP(H45,Riders!$A$2:$C$3501,2,FALSE))/365</f>
        <v>25.347945205479451</v>
      </c>
      <c r="M45" s="50">
        <f>(C45-VLOOKUP(I45,Riders!$A$2:$C$3501,2,FALSE))/365</f>
        <v>22.594520547945205</v>
      </c>
      <c r="N45" s="50">
        <f>(C45-VLOOKUP(J45,Riders!$A$2:$C$3501,2,FALSE))/365</f>
        <v>24.460273972602739</v>
      </c>
      <c r="O45" s="50">
        <f>(C45-VLOOKUP(K45,Riders!$A$2:$C$3501,2,FALSE))/365</f>
        <v>25.764383561643836</v>
      </c>
      <c r="P45">
        <v>2</v>
      </c>
      <c r="Q45" s="104">
        <f t="shared" si="0"/>
        <v>251.77700000000002</v>
      </c>
      <c r="R45" s="104">
        <f t="shared" si="1"/>
        <v>22.550999999999998</v>
      </c>
      <c r="S45" s="104">
        <f t="shared" si="2"/>
        <v>68.219000000000008</v>
      </c>
      <c r="T45" s="104">
        <f t="shared" si="3"/>
        <v>60.338000000000008</v>
      </c>
      <c r="U45" s="104">
        <f t="shared" si="4"/>
        <v>61.475999999999999</v>
      </c>
      <c r="V45" s="104">
        <f t="shared" si="5"/>
        <v>61.744</v>
      </c>
      <c r="W45" s="38">
        <v>14.291</v>
      </c>
      <c r="X45" s="3">
        <v>8.259999999999998</v>
      </c>
      <c r="Y45" s="3">
        <v>7.7550000000000026</v>
      </c>
      <c r="Z45" s="3">
        <v>7.5860000000000021</v>
      </c>
      <c r="AA45" s="3">
        <v>7.6310000000000002</v>
      </c>
      <c r="AB45" s="3">
        <v>7.5139999999999958</v>
      </c>
      <c r="AC45" s="3">
        <v>7.5419999999999945</v>
      </c>
      <c r="AD45" s="3">
        <v>7.6400000000000148</v>
      </c>
      <c r="AE45" s="3">
        <v>7.527000000000001</v>
      </c>
      <c r="AF45" s="3">
        <v>7.5599999999999881</v>
      </c>
      <c r="AG45" s="3">
        <v>7.5259999999999962</v>
      </c>
      <c r="AH45" s="3">
        <v>7.5130000000000052</v>
      </c>
      <c r="AI45" s="3">
        <v>7.6090000000000089</v>
      </c>
      <c r="AJ45" s="3">
        <v>7.5179999999999865</v>
      </c>
      <c r="AK45" s="3">
        <v>7.5479999999999876</v>
      </c>
      <c r="AL45" s="3">
        <v>7.5370000000000346</v>
      </c>
      <c r="AM45" s="3">
        <v>7.5489999999999782</v>
      </c>
      <c r="AN45" s="3">
        <v>7.5700000000000216</v>
      </c>
      <c r="AO45" s="3">
        <v>7.7389999999999759</v>
      </c>
      <c r="AP45" s="3">
        <v>7.5479999999999734</v>
      </c>
      <c r="AQ45" s="3">
        <v>7.5500000000000398</v>
      </c>
      <c r="AR45" s="3">
        <v>7.83299999999997</v>
      </c>
      <c r="AS45" s="3">
        <v>7.9339999999999975</v>
      </c>
      <c r="AT45" s="3">
        <v>7.7530000000000427</v>
      </c>
      <c r="AU45" s="3">
        <v>7.6869999999999834</v>
      </c>
      <c r="AV45" s="3">
        <v>7.6700000000000159</v>
      </c>
      <c r="AW45" s="3">
        <v>7.6740000000000066</v>
      </c>
      <c r="AX45" s="3">
        <v>7.7699999999999534</v>
      </c>
      <c r="AY45" s="3">
        <v>7.9490000000000407</v>
      </c>
      <c r="AZ45" s="3">
        <v>7.6329999999999814</v>
      </c>
      <c r="BA45" s="3">
        <v>7.6469999999999914</v>
      </c>
      <c r="BB45" s="3">
        <v>7.7140000000000271</v>
      </c>
      <c r="BC45" s="105">
        <f t="shared" si="7"/>
        <v>57.193468823601833</v>
      </c>
    </row>
    <row r="46" spans="1:55" ht="15" thickBot="1" x14ac:dyDescent="0.35">
      <c r="A46" t="s">
        <v>102</v>
      </c>
      <c r="B46">
        <v>2023</v>
      </c>
      <c r="C46" s="9">
        <v>45142</v>
      </c>
      <c r="D46" t="s">
        <v>13</v>
      </c>
      <c r="E46" s="51" t="s">
        <v>379</v>
      </c>
      <c r="F46" t="s">
        <v>379</v>
      </c>
      <c r="G46" t="s">
        <v>67</v>
      </c>
      <c r="H46" t="s">
        <v>214</v>
      </c>
      <c r="I46" t="s">
        <v>271</v>
      </c>
      <c r="J46" t="s">
        <v>3731</v>
      </c>
      <c r="K46" t="s">
        <v>520</v>
      </c>
      <c r="L46" s="50">
        <f>(C46-VLOOKUP(H46,Riders!$A$2:$C$3501,2,FALSE))/365</f>
        <v>28.63013698630137</v>
      </c>
      <c r="M46" s="50">
        <f>(C46-VLOOKUP(I46,Riders!$A$2:$C$3501,2,FALSE))/365</f>
        <v>29.13150684931507</v>
      </c>
      <c r="N46" s="50">
        <f>(C46-VLOOKUP(J46,Riders!$A$2:$C$3501,2,FALSE))/365</f>
        <v>20.008219178082193</v>
      </c>
      <c r="O46" s="50">
        <f>(C46-VLOOKUP(K46,Riders!$A$2:$C$3501,2,FALSE))/365</f>
        <v>26.605479452054794</v>
      </c>
      <c r="P46">
        <v>3</v>
      </c>
      <c r="Q46" s="104">
        <f t="shared" si="0"/>
        <v>254.184</v>
      </c>
      <c r="R46" s="104">
        <f t="shared" si="1"/>
        <v>22.859000000000002</v>
      </c>
      <c r="S46" s="104">
        <f t="shared" si="2"/>
        <v>69.031000000000006</v>
      </c>
      <c r="T46" s="104">
        <f t="shared" si="3"/>
        <v>61.47</v>
      </c>
      <c r="U46" s="104">
        <f t="shared" si="4"/>
        <v>61.743000000000023</v>
      </c>
      <c r="V46" s="104">
        <f t="shared" si="5"/>
        <v>61.939999999999969</v>
      </c>
      <c r="W46" s="38">
        <v>14.593</v>
      </c>
      <c r="X46" s="3">
        <v>8.2660000000000018</v>
      </c>
      <c r="Y46" s="3">
        <v>7.7939999999999969</v>
      </c>
      <c r="Z46" s="3">
        <v>7.661999999999999</v>
      </c>
      <c r="AA46" s="3">
        <v>7.82</v>
      </c>
      <c r="AB46" s="3">
        <v>7.6380000000000052</v>
      </c>
      <c r="AC46" s="3">
        <v>7.6129999999999924</v>
      </c>
      <c r="AD46" s="3">
        <v>7.6450000000000102</v>
      </c>
      <c r="AE46" s="3">
        <v>7.8229999999999933</v>
      </c>
      <c r="AF46" s="3">
        <v>7.7330000000000041</v>
      </c>
      <c r="AG46" s="3">
        <v>7.7209999999999894</v>
      </c>
      <c r="AH46" s="3">
        <v>7.842000000000013</v>
      </c>
      <c r="AI46" s="3">
        <v>7.6779999999999973</v>
      </c>
      <c r="AJ46" s="3">
        <v>7.6519999999999868</v>
      </c>
      <c r="AK46" s="3">
        <v>7.5300000000000296</v>
      </c>
      <c r="AL46" s="3">
        <v>7.4909999999999854</v>
      </c>
      <c r="AM46" s="3">
        <v>7.632000000000005</v>
      </c>
      <c r="AN46" s="3">
        <v>7.4609999999999843</v>
      </c>
      <c r="AO46" s="3">
        <v>7.8499999999999943</v>
      </c>
      <c r="AP46" s="3">
        <v>7.6610000000000014</v>
      </c>
      <c r="AQ46" s="3">
        <v>7.7630000000000052</v>
      </c>
      <c r="AR46" s="3">
        <v>7.9330000000000211</v>
      </c>
      <c r="AS46" s="3">
        <v>7.6910000000000025</v>
      </c>
      <c r="AT46" s="3">
        <v>7.7520000000000095</v>
      </c>
      <c r="AU46" s="3">
        <v>7.7349999999999852</v>
      </c>
      <c r="AV46" s="3">
        <v>7.7419999999999618</v>
      </c>
      <c r="AW46" s="3">
        <v>7.7620000000000005</v>
      </c>
      <c r="AX46" s="3">
        <v>7.9370000000000118</v>
      </c>
      <c r="AY46" s="3">
        <v>7.6970000000000312</v>
      </c>
      <c r="AZ46" s="3">
        <v>7.7650000000000148</v>
      </c>
      <c r="BA46" s="3">
        <v>7.6409999999999911</v>
      </c>
      <c r="BB46" s="3">
        <v>7.6609999999999729</v>
      </c>
      <c r="BC46" s="105">
        <f t="shared" si="7"/>
        <v>56.651874232839205</v>
      </c>
    </row>
    <row r="47" spans="1:55" ht="15" thickBot="1" x14ac:dyDescent="0.35">
      <c r="A47" t="s">
        <v>102</v>
      </c>
      <c r="B47">
        <v>2023</v>
      </c>
      <c r="C47" s="9">
        <v>45142</v>
      </c>
      <c r="D47" t="s">
        <v>13</v>
      </c>
      <c r="E47" s="51" t="s">
        <v>379</v>
      </c>
      <c r="F47" t="s">
        <v>379</v>
      </c>
      <c r="G47" t="s">
        <v>17</v>
      </c>
      <c r="H47" t="s">
        <v>423</v>
      </c>
      <c r="I47" t="s">
        <v>422</v>
      </c>
      <c r="J47" t="s">
        <v>421</v>
      </c>
      <c r="K47" t="s">
        <v>530</v>
      </c>
      <c r="L47" s="50">
        <f>(C47-VLOOKUP(H47,Riders!$A$2:$C$3501,2,FALSE))/365</f>
        <v>25.709589041095889</v>
      </c>
      <c r="M47" s="50">
        <f>(C47-VLOOKUP(I47,Riders!$A$2:$C$3501,2,FALSE))/365</f>
        <v>24.295890410958904</v>
      </c>
      <c r="N47" s="50">
        <f>(C47-VLOOKUP(J47,Riders!$A$2:$C$3501,2,FALSE))/365</f>
        <v>22.980821917808218</v>
      </c>
      <c r="O47" s="50">
        <f>(C47-VLOOKUP(K47,Riders!$A$2:$C$3501,2,FALSE))/365</f>
        <v>23.539726027397261</v>
      </c>
      <c r="P47">
        <v>4</v>
      </c>
      <c r="Q47" s="104">
        <f t="shared" si="0"/>
        <v>254.46299999999997</v>
      </c>
      <c r="R47" s="104">
        <f t="shared" si="1"/>
        <v>22.826000000000001</v>
      </c>
      <c r="S47" s="104">
        <f t="shared" si="2"/>
        <v>68.457999999999998</v>
      </c>
      <c r="T47" s="104">
        <f t="shared" si="3"/>
        <v>61.38900000000001</v>
      </c>
      <c r="U47" s="104">
        <f t="shared" si="4"/>
        <v>61.414999999999992</v>
      </c>
      <c r="V47" s="104">
        <f t="shared" si="5"/>
        <v>63.200999999999965</v>
      </c>
      <c r="W47" s="38">
        <v>14.436</v>
      </c>
      <c r="X47" s="3">
        <v>8.39</v>
      </c>
      <c r="Y47" s="3">
        <v>7.7899999999999991</v>
      </c>
      <c r="Z47" s="3">
        <v>7.5480000000000018</v>
      </c>
      <c r="AA47" s="3">
        <v>7.4679999999999964</v>
      </c>
      <c r="AB47" s="3">
        <v>7.6410000000000053</v>
      </c>
      <c r="AC47" s="3">
        <v>7.5670000000000002</v>
      </c>
      <c r="AD47" s="3">
        <v>7.617999999999995</v>
      </c>
      <c r="AE47" s="3">
        <v>7.6880000000000024</v>
      </c>
      <c r="AF47" s="3">
        <v>7.8449999999999989</v>
      </c>
      <c r="AG47" s="3">
        <v>7.5880000000000081</v>
      </c>
      <c r="AH47" s="3">
        <v>7.5529999999999973</v>
      </c>
      <c r="AI47" s="3">
        <v>7.5570000000000022</v>
      </c>
      <c r="AJ47" s="3">
        <v>7.6199999999999761</v>
      </c>
      <c r="AK47" s="3">
        <v>7.8380000000000223</v>
      </c>
      <c r="AL47" s="3">
        <v>7.7000000000000028</v>
      </c>
      <c r="AM47" s="3">
        <v>7.6589999999999918</v>
      </c>
      <c r="AN47" s="3">
        <v>7.6289999999999907</v>
      </c>
      <c r="AO47" s="3">
        <v>7.6270000000000095</v>
      </c>
      <c r="AP47" s="3">
        <v>7.6059999999999945</v>
      </c>
      <c r="AQ47" s="3">
        <v>7.6590000000000202</v>
      </c>
      <c r="AR47" s="3">
        <v>7.8149999999999693</v>
      </c>
      <c r="AS47" s="3">
        <v>7.7000000000000171</v>
      </c>
      <c r="AT47" s="3">
        <v>7.7199999999999989</v>
      </c>
      <c r="AU47" s="3">
        <v>7.7180000000000177</v>
      </c>
      <c r="AV47" s="3">
        <v>7.6909999999999741</v>
      </c>
      <c r="AW47" s="3">
        <v>7.9630000000000223</v>
      </c>
      <c r="AX47" s="3">
        <v>8.242999999999995</v>
      </c>
      <c r="AY47" s="3">
        <v>7.882000000000005</v>
      </c>
      <c r="AZ47" s="3">
        <v>7.7949999999999875</v>
      </c>
      <c r="BA47" s="3">
        <v>7.9879999999999995</v>
      </c>
      <c r="BB47" s="3">
        <v>7.9209999999999638</v>
      </c>
      <c r="BC47" s="105">
        <f t="shared" si="7"/>
        <v>56.589759611416994</v>
      </c>
    </row>
    <row r="48" spans="1:55" ht="15" thickBot="1" x14ac:dyDescent="0.35">
      <c r="A48" t="s">
        <v>102</v>
      </c>
      <c r="B48">
        <v>2023</v>
      </c>
      <c r="C48" s="9">
        <v>45142</v>
      </c>
      <c r="D48" t="s">
        <v>13</v>
      </c>
      <c r="E48" s="51" t="s">
        <v>379</v>
      </c>
      <c r="F48" t="s">
        <v>379</v>
      </c>
      <c r="G48" t="s">
        <v>53</v>
      </c>
      <c r="H48" t="s">
        <v>227</v>
      </c>
      <c r="I48" t="s">
        <v>298</v>
      </c>
      <c r="J48" t="s">
        <v>389</v>
      </c>
      <c r="K48" t="s">
        <v>316</v>
      </c>
      <c r="L48" s="50">
        <f>(C48-VLOOKUP(H48,Riders!$A$2:$C$3501,2,FALSE))/365</f>
        <v>25.449315068493149</v>
      </c>
      <c r="M48" s="50">
        <f>(C48-VLOOKUP(I48,Riders!$A$2:$C$3501,2,FALSE))/365</f>
        <v>24.052054794520547</v>
      </c>
      <c r="N48" s="50">
        <f>(C48-VLOOKUP(J48,Riders!$A$2:$C$3501,2,FALSE))/365</f>
        <v>23.761643835616439</v>
      </c>
      <c r="O48" s="50">
        <f>(C48-VLOOKUP(K48,Riders!$A$2:$C$3501,2,FALSE))/365</f>
        <v>22.61917808219178</v>
      </c>
      <c r="P48">
        <v>5</v>
      </c>
      <c r="Q48" s="104">
        <f t="shared" si="0"/>
        <v>254.74199999999999</v>
      </c>
      <c r="R48" s="104">
        <f t="shared" si="1"/>
        <v>22.282</v>
      </c>
      <c r="S48" s="104">
        <f t="shared" si="2"/>
        <v>69.067999999999998</v>
      </c>
      <c r="T48" s="104">
        <f t="shared" si="3"/>
        <v>61.906999999999996</v>
      </c>
      <c r="U48" s="104">
        <f t="shared" si="4"/>
        <v>61.575000000000017</v>
      </c>
      <c r="V48" s="104">
        <f t="shared" si="5"/>
        <v>62.191999999999979</v>
      </c>
      <c r="W48" s="38">
        <v>14.002000000000001</v>
      </c>
      <c r="X48" s="3">
        <v>8.2799999999999994</v>
      </c>
      <c r="Y48" s="3">
        <v>7.8679999999999986</v>
      </c>
      <c r="Z48" s="3">
        <v>7.7730000000000032</v>
      </c>
      <c r="AA48" s="3">
        <v>7.8489999999999966</v>
      </c>
      <c r="AB48" s="3">
        <v>7.7319999999999993</v>
      </c>
      <c r="AC48" s="3">
        <v>7.7240000000000038</v>
      </c>
      <c r="AD48" s="3">
        <v>7.8399999999999963</v>
      </c>
      <c r="AE48" s="3">
        <v>7.6910000000000025</v>
      </c>
      <c r="AF48" s="3">
        <v>7.6299999999999955</v>
      </c>
      <c r="AG48" s="3">
        <v>7.6670000000000016</v>
      </c>
      <c r="AH48" s="3">
        <v>7.7789999999999964</v>
      </c>
      <c r="AI48" s="3">
        <v>7.6779999999999973</v>
      </c>
      <c r="AJ48" s="3">
        <v>7.7260000000000133</v>
      </c>
      <c r="AK48" s="3">
        <v>7.7989999999999924</v>
      </c>
      <c r="AL48" s="3">
        <v>7.9369999999999976</v>
      </c>
      <c r="AM48" s="3">
        <v>7.7870000000000346</v>
      </c>
      <c r="AN48" s="3">
        <v>7.7799999999999727</v>
      </c>
      <c r="AO48" s="3">
        <v>7.7879999999999825</v>
      </c>
      <c r="AP48" s="3">
        <v>7.8629999999999995</v>
      </c>
      <c r="AQ48" s="3">
        <v>7.6400000000000432</v>
      </c>
      <c r="AR48" s="3">
        <v>7.511999999999972</v>
      </c>
      <c r="AS48" s="3">
        <v>7.6370000000000005</v>
      </c>
      <c r="AT48" s="3">
        <v>7.5680000000000121</v>
      </c>
      <c r="AU48" s="3">
        <v>7.625</v>
      </c>
      <c r="AV48" s="3">
        <v>7.8830000000000098</v>
      </c>
      <c r="AW48" s="3">
        <v>7.8079999999999927</v>
      </c>
      <c r="AX48" s="3">
        <v>7.7880000000000109</v>
      </c>
      <c r="AY48" s="3">
        <v>7.9879999999999711</v>
      </c>
      <c r="AZ48" s="3">
        <v>7.6529999999999632</v>
      </c>
      <c r="BA48" s="3">
        <v>7.655000000000058</v>
      </c>
      <c r="BB48" s="3">
        <v>7.7919999999999732</v>
      </c>
      <c r="BC48" s="105">
        <f t="shared" si="7"/>
        <v>56.527781049061403</v>
      </c>
    </row>
    <row r="49" spans="1:55" ht="15" thickBot="1" x14ac:dyDescent="0.35">
      <c r="A49" t="s">
        <v>102</v>
      </c>
      <c r="B49">
        <v>2023</v>
      </c>
      <c r="C49" s="9">
        <v>45142</v>
      </c>
      <c r="D49" t="s">
        <v>13</v>
      </c>
      <c r="E49" s="51" t="s">
        <v>379</v>
      </c>
      <c r="F49" t="s">
        <v>379</v>
      </c>
      <c r="G49" t="s">
        <v>15</v>
      </c>
      <c r="H49" t="s">
        <v>459</v>
      </c>
      <c r="I49" t="s">
        <v>491</v>
      </c>
      <c r="J49" t="s">
        <v>460</v>
      </c>
      <c r="K49" t="s">
        <v>492</v>
      </c>
      <c r="L49" s="50">
        <f>(C49-VLOOKUP(H49,Riders!$A$2:$C$3501,2,FALSE))/365</f>
        <v>24.720547945205478</v>
      </c>
      <c r="M49" s="50">
        <f>(C49-VLOOKUP(I49,Riders!$A$2:$C$3501,2,FALSE))/365</f>
        <v>27.07123287671233</v>
      </c>
      <c r="N49" s="50">
        <f>(C49-VLOOKUP(J49,Riders!$A$2:$C$3501,2,FALSE))/365</f>
        <v>30.065753424657533</v>
      </c>
      <c r="O49" s="50">
        <f>(C49-VLOOKUP(K49,Riders!$A$2:$C$3501,2,FALSE))/365</f>
        <v>26.460273972602739</v>
      </c>
      <c r="P49">
        <v>6</v>
      </c>
      <c r="Q49" s="104">
        <f t="shared" si="0"/>
        <v>255.03499999999997</v>
      </c>
      <c r="R49" s="104">
        <f t="shared" si="1"/>
        <v>22.228999999999999</v>
      </c>
      <c r="S49" s="104">
        <f t="shared" si="2"/>
        <v>68.031000000000006</v>
      </c>
      <c r="T49" s="104">
        <f t="shared" si="3"/>
        <v>62.317999999999984</v>
      </c>
      <c r="U49" s="104">
        <f t="shared" si="4"/>
        <v>62.77600000000001</v>
      </c>
      <c r="V49" s="104">
        <f t="shared" si="5"/>
        <v>61.909999999999968</v>
      </c>
      <c r="W49" s="38">
        <v>14.115</v>
      </c>
      <c r="X49" s="3">
        <v>8.113999999999999</v>
      </c>
      <c r="Y49" s="3">
        <v>7.68</v>
      </c>
      <c r="Z49" s="3">
        <v>7.6170000000000044</v>
      </c>
      <c r="AA49" s="3">
        <v>7.6009999999999991</v>
      </c>
      <c r="AB49" s="3">
        <v>7.7439999999999998</v>
      </c>
      <c r="AC49" s="3">
        <v>7.5499999999999972</v>
      </c>
      <c r="AD49" s="3">
        <v>7.6100000000000065</v>
      </c>
      <c r="AE49" s="3">
        <v>7.7009999999999934</v>
      </c>
      <c r="AF49" s="3">
        <v>7.7469999999999857</v>
      </c>
      <c r="AG49" s="3">
        <v>7.882000000000005</v>
      </c>
      <c r="AH49" s="3">
        <v>7.7570000000000192</v>
      </c>
      <c r="AI49" s="3">
        <v>7.7099999999999937</v>
      </c>
      <c r="AJ49" s="3">
        <v>7.7760000000000247</v>
      </c>
      <c r="AK49" s="3">
        <v>7.7959999999999781</v>
      </c>
      <c r="AL49" s="3">
        <v>7.9489999999999839</v>
      </c>
      <c r="AM49" s="3">
        <v>7.8450000000000273</v>
      </c>
      <c r="AN49" s="3">
        <v>7.8349999999999511</v>
      </c>
      <c r="AO49" s="3">
        <v>7.8450000000000557</v>
      </c>
      <c r="AP49" s="3">
        <v>7.8339999999999463</v>
      </c>
      <c r="AQ49" s="3">
        <v>7.8329999999999984</v>
      </c>
      <c r="AR49" s="3">
        <v>7.7790000000000532</v>
      </c>
      <c r="AS49" s="3">
        <v>7.9749999999999659</v>
      </c>
      <c r="AT49" s="3">
        <v>7.8300000000000125</v>
      </c>
      <c r="AU49" s="3">
        <v>7.7930000000000064</v>
      </c>
      <c r="AV49" s="3">
        <v>7.7160000000000082</v>
      </c>
      <c r="AW49" s="3">
        <v>7.7139999999999702</v>
      </c>
      <c r="AX49" s="3">
        <v>7.8410000000000082</v>
      </c>
      <c r="AY49" s="3">
        <v>7.66700000000003</v>
      </c>
      <c r="AZ49" s="3">
        <v>7.7459999999999525</v>
      </c>
      <c r="BA49" s="3">
        <v>7.7090000000000316</v>
      </c>
      <c r="BB49" s="3">
        <v>7.7239999999999611</v>
      </c>
      <c r="BC49" s="105">
        <f t="shared" si="7"/>
        <v>56.462838433940448</v>
      </c>
    </row>
    <row r="50" spans="1:55" ht="15" thickBot="1" x14ac:dyDescent="0.35">
      <c r="A50" t="s">
        <v>102</v>
      </c>
      <c r="B50">
        <v>2023</v>
      </c>
      <c r="C50" s="9">
        <v>45142</v>
      </c>
      <c r="D50" t="s">
        <v>13</v>
      </c>
      <c r="E50" s="51" t="s">
        <v>379</v>
      </c>
      <c r="F50" t="s">
        <v>379</v>
      </c>
      <c r="G50" t="s">
        <v>36</v>
      </c>
      <c r="H50" t="s">
        <v>458</v>
      </c>
      <c r="I50" t="s">
        <v>455</v>
      </c>
      <c r="J50" t="s">
        <v>270</v>
      </c>
      <c r="K50" t="s">
        <v>425</v>
      </c>
      <c r="L50" s="50">
        <f>(C50-VLOOKUP(H50,Riders!$A$2:$C$3501,2,FALSE))/365</f>
        <v>24.731506849315068</v>
      </c>
      <c r="M50" s="50">
        <f>(C50-VLOOKUP(I50,Riders!$A$2:$C$3501,2,FALSE))/365</f>
        <v>23.454794520547946</v>
      </c>
      <c r="N50" s="50">
        <f>(C50-VLOOKUP(J50,Riders!$A$2:$C$3501,2,FALSE))/365</f>
        <v>28.887671232876713</v>
      </c>
      <c r="O50" s="50">
        <f>(C50-VLOOKUP(K50,Riders!$A$2:$C$3501,2,FALSE))/365</f>
        <v>24.090410958904108</v>
      </c>
      <c r="P50">
        <v>7</v>
      </c>
      <c r="Q50" s="104">
        <f t="shared" si="0"/>
        <v>255.80000000000004</v>
      </c>
      <c r="R50" s="104">
        <f t="shared" si="1"/>
        <v>22.463000000000001</v>
      </c>
      <c r="S50" s="104">
        <f t="shared" si="2"/>
        <v>68.525000000000006</v>
      </c>
      <c r="T50" s="104">
        <f t="shared" si="3"/>
        <v>61.33299999999997</v>
      </c>
      <c r="U50" s="104">
        <f t="shared" si="4"/>
        <v>62.565000000000026</v>
      </c>
      <c r="V50" s="104">
        <f t="shared" si="5"/>
        <v>63.377000000000038</v>
      </c>
      <c r="W50" s="38">
        <v>14.212999999999999</v>
      </c>
      <c r="X50" s="3">
        <v>8.2500000000000018</v>
      </c>
      <c r="Y50" s="3">
        <v>7.8029999999999973</v>
      </c>
      <c r="Z50" s="3">
        <v>7.5510000000000019</v>
      </c>
      <c r="AA50" s="3">
        <v>7.6980000000000004</v>
      </c>
      <c r="AB50" s="3">
        <v>7.5829999999999984</v>
      </c>
      <c r="AC50" s="3">
        <v>7.6280000000000001</v>
      </c>
      <c r="AD50" s="3">
        <v>7.7990000000000066</v>
      </c>
      <c r="AE50" s="3">
        <v>7.61099999999999</v>
      </c>
      <c r="AF50" s="3">
        <v>7.6420000000000243</v>
      </c>
      <c r="AG50" s="3">
        <v>7.6219999999999857</v>
      </c>
      <c r="AH50" s="3">
        <v>7.7700000000000102</v>
      </c>
      <c r="AI50" s="3">
        <v>7.6099999999999994</v>
      </c>
      <c r="AJ50" s="3">
        <v>7.6239999999999952</v>
      </c>
      <c r="AK50" s="3">
        <v>7.6569999999999681</v>
      </c>
      <c r="AL50" s="3">
        <v>7.796999999999997</v>
      </c>
      <c r="AM50" s="3">
        <v>7.660000000000025</v>
      </c>
      <c r="AN50" s="3">
        <v>7.8670000000000186</v>
      </c>
      <c r="AO50" s="3">
        <v>7.7639999999999816</v>
      </c>
      <c r="AP50" s="3">
        <v>7.7959999999999923</v>
      </c>
      <c r="AQ50" s="3">
        <v>7.9639999999999986</v>
      </c>
      <c r="AR50" s="3">
        <v>7.8079999999999927</v>
      </c>
      <c r="AS50" s="3">
        <v>7.8140000000000214</v>
      </c>
      <c r="AT50" s="3">
        <v>7.8919999999999959</v>
      </c>
      <c r="AU50" s="3">
        <v>8.0370000000000061</v>
      </c>
      <c r="AV50" s="3">
        <v>7.8210000000000264</v>
      </c>
      <c r="AW50" s="3">
        <v>7.7989999999999782</v>
      </c>
      <c r="AX50" s="3">
        <v>7.7909999999999968</v>
      </c>
      <c r="AY50" s="3">
        <v>7.8309999999999604</v>
      </c>
      <c r="AZ50" s="3">
        <v>7.882000000000005</v>
      </c>
      <c r="BA50" s="3">
        <v>8.0040000000000191</v>
      </c>
      <c r="BB50" s="3">
        <v>8.2120000000000459</v>
      </c>
      <c r="BC50" s="105">
        <f t="shared" si="7"/>
        <v>56.293979671618445</v>
      </c>
    </row>
    <row r="51" spans="1:55" ht="15" thickBot="1" x14ac:dyDescent="0.35">
      <c r="A51" t="s">
        <v>102</v>
      </c>
      <c r="B51">
        <v>2023</v>
      </c>
      <c r="C51" s="9">
        <v>45142</v>
      </c>
      <c r="D51" t="s">
        <v>13</v>
      </c>
      <c r="E51" s="51" t="s">
        <v>379</v>
      </c>
      <c r="F51" t="s">
        <v>379</v>
      </c>
      <c r="G51" t="s">
        <v>27</v>
      </c>
      <c r="H51" t="s">
        <v>216</v>
      </c>
      <c r="I51" t="s">
        <v>463</v>
      </c>
      <c r="J51" t="s">
        <v>396</v>
      </c>
      <c r="K51" t="s">
        <v>432</v>
      </c>
      <c r="L51" s="50">
        <f>(C51-VLOOKUP(H51,Riders!$A$2:$C$3501,2,FALSE))/365</f>
        <v>24.490410958904111</v>
      </c>
      <c r="M51" s="50">
        <f>(C51-VLOOKUP(I51,Riders!$A$2:$C$3501,2,FALSE))/365</f>
        <v>21.67945205479452</v>
      </c>
      <c r="N51" s="50">
        <f>(C51-VLOOKUP(J51,Riders!$A$2:$C$3501,2,FALSE))/365</f>
        <v>24.413698630136988</v>
      </c>
      <c r="O51" s="50">
        <f>(C51-VLOOKUP(K51,Riders!$A$2:$C$3501,2,FALSE))/365</f>
        <v>28.358904109589041</v>
      </c>
      <c r="P51">
        <v>8</v>
      </c>
      <c r="Q51" s="104">
        <f t="shared" si="0"/>
        <v>259.20800000000003</v>
      </c>
      <c r="R51" s="104">
        <f t="shared" si="1"/>
        <v>22.920999999999999</v>
      </c>
      <c r="S51" s="104">
        <f t="shared" si="2"/>
        <v>68.77000000000001</v>
      </c>
      <c r="T51" s="104">
        <f t="shared" si="3"/>
        <v>61.710999999999984</v>
      </c>
      <c r="U51" s="104">
        <f t="shared" si="4"/>
        <v>63.241000000000014</v>
      </c>
      <c r="V51" s="104">
        <f t="shared" si="5"/>
        <v>65.486000000000018</v>
      </c>
      <c r="W51" s="38">
        <v>14.551</v>
      </c>
      <c r="X51" s="3">
        <v>8.3699999999999992</v>
      </c>
      <c r="Y51" s="3">
        <v>7.7560000000000002</v>
      </c>
      <c r="Z51" s="3">
        <v>7.5619999999999976</v>
      </c>
      <c r="AA51" s="3">
        <v>7.5510000000000019</v>
      </c>
      <c r="AB51" s="3">
        <v>7.6970000000000027</v>
      </c>
      <c r="AC51" s="3">
        <v>7.6180000000000092</v>
      </c>
      <c r="AD51" s="3">
        <v>7.6649999999999991</v>
      </c>
      <c r="AE51" s="3">
        <v>7.8059999999999974</v>
      </c>
      <c r="AF51" s="3">
        <v>7.6689999999999969</v>
      </c>
      <c r="AG51" s="3">
        <v>7.6969999999999885</v>
      </c>
      <c r="AH51" s="3">
        <v>7.6900000000000119</v>
      </c>
      <c r="AI51" s="3">
        <v>7.8380000000000081</v>
      </c>
      <c r="AJ51" s="3">
        <v>7.6549999999999727</v>
      </c>
      <c r="AK51" s="3">
        <v>7.6900000000000261</v>
      </c>
      <c r="AL51" s="3">
        <v>7.6659999999999826</v>
      </c>
      <c r="AM51" s="3">
        <v>7.8129999999999882</v>
      </c>
      <c r="AN51" s="3">
        <v>8.021000000000015</v>
      </c>
      <c r="AO51" s="3">
        <v>7.775999999999982</v>
      </c>
      <c r="AP51" s="3">
        <v>7.7750000000000057</v>
      </c>
      <c r="AQ51" s="3">
        <v>7.8190000000000452</v>
      </c>
      <c r="AR51" s="3">
        <v>8.0420000000000016</v>
      </c>
      <c r="AS51" s="3">
        <v>7.9429999999999836</v>
      </c>
      <c r="AT51" s="3">
        <v>8.0519999999999925</v>
      </c>
      <c r="AU51" s="3">
        <v>8.2549999999999955</v>
      </c>
      <c r="AV51" s="3">
        <v>7.992999999999995</v>
      </c>
      <c r="AW51" s="3">
        <v>7.9479999999999791</v>
      </c>
      <c r="AX51" s="3">
        <v>7.9210000000000491</v>
      </c>
      <c r="AY51" s="3">
        <v>8.1969999999999459</v>
      </c>
      <c r="AZ51" s="3">
        <v>8.4020000000000152</v>
      </c>
      <c r="BA51" s="3">
        <v>8.3000000000000114</v>
      </c>
      <c r="BB51" s="3">
        <v>8.4700000000000273</v>
      </c>
      <c r="BC51" s="105">
        <f t="shared" si="7"/>
        <v>55.553840930835463</v>
      </c>
    </row>
    <row r="52" spans="1:55" ht="15" thickBot="1" x14ac:dyDescent="0.35">
      <c r="A52" t="s">
        <v>102</v>
      </c>
      <c r="B52">
        <v>2023</v>
      </c>
      <c r="C52" s="9">
        <v>45142</v>
      </c>
      <c r="D52" t="s">
        <v>13</v>
      </c>
      <c r="E52" s="51" t="s">
        <v>379</v>
      </c>
      <c r="F52" t="s">
        <v>379</v>
      </c>
      <c r="G52" t="s">
        <v>56</v>
      </c>
      <c r="H52" t="s">
        <v>291</v>
      </c>
      <c r="I52" t="s">
        <v>233</v>
      </c>
      <c r="J52" t="s">
        <v>428</v>
      </c>
      <c r="K52" t="s">
        <v>427</v>
      </c>
      <c r="L52" s="50">
        <f>(C52-VLOOKUP(H52,Riders!$A$2:$C$3501,2,FALSE))/365</f>
        <v>22.301369863013697</v>
      </c>
      <c r="M52" s="50">
        <f>(C52-VLOOKUP(I52,Riders!$A$2:$C$3501,2,FALSE))/365</f>
        <v>27.926027397260274</v>
      </c>
      <c r="N52" s="50">
        <f>(C52-VLOOKUP(J52,Riders!$A$2:$C$3501,2,FALSE))/365</f>
        <v>33.772602739726025</v>
      </c>
      <c r="O52" s="50">
        <f>(C52-VLOOKUP(K52,Riders!$A$2:$C$3501,2,FALSE))/365</f>
        <v>29.273972602739725</v>
      </c>
      <c r="P52">
        <v>9</v>
      </c>
      <c r="Q52" s="104">
        <f t="shared" si="0"/>
        <v>261.65300000000002</v>
      </c>
      <c r="R52" s="104">
        <f t="shared" si="1"/>
        <v>23.067</v>
      </c>
      <c r="S52" s="104">
        <f t="shared" si="2"/>
        <v>69.915999999999997</v>
      </c>
      <c r="T52" s="104">
        <f t="shared" si="3"/>
        <v>62.218000000000018</v>
      </c>
      <c r="U52" s="104">
        <f t="shared" si="4"/>
        <v>64.843999999999994</v>
      </c>
      <c r="V52" s="104">
        <f t="shared" si="5"/>
        <v>64.675000000000011</v>
      </c>
      <c r="W52" s="38">
        <v>14.6</v>
      </c>
      <c r="X52" s="3">
        <v>8.4670000000000005</v>
      </c>
      <c r="Y52" s="3">
        <v>7.9199999999999982</v>
      </c>
      <c r="Z52" s="3">
        <v>7.7789999999999999</v>
      </c>
      <c r="AA52" s="3">
        <v>7.9980000000000047</v>
      </c>
      <c r="AB52" s="3">
        <v>7.7379999999999995</v>
      </c>
      <c r="AC52" s="3">
        <v>7.644999999999996</v>
      </c>
      <c r="AD52" s="3">
        <v>7.7689999999999984</v>
      </c>
      <c r="AE52" s="3">
        <v>7.6619999999999919</v>
      </c>
      <c r="AF52" s="3">
        <v>7.6389999999999958</v>
      </c>
      <c r="AG52" s="3">
        <v>7.6850000000000165</v>
      </c>
      <c r="AH52" s="3">
        <v>7.8629999999999995</v>
      </c>
      <c r="AI52" s="3">
        <v>7.7479999999999905</v>
      </c>
      <c r="AJ52" s="3">
        <v>7.7489999999999952</v>
      </c>
      <c r="AK52" s="3">
        <v>7.8710000000000093</v>
      </c>
      <c r="AL52" s="3">
        <v>8.001000000000019</v>
      </c>
      <c r="AM52" s="3">
        <v>8.0799999999999841</v>
      </c>
      <c r="AN52" s="3">
        <v>8.2649999999999864</v>
      </c>
      <c r="AO52" s="3">
        <v>8.063999999999993</v>
      </c>
      <c r="AP52" s="3">
        <v>7.9290000000000305</v>
      </c>
      <c r="AQ52" s="3">
        <v>8.078000000000003</v>
      </c>
      <c r="AR52" s="3">
        <v>8.0629999999999882</v>
      </c>
      <c r="AS52" s="3">
        <v>8.0830000000000268</v>
      </c>
      <c r="AT52" s="3">
        <v>8.2819999999999823</v>
      </c>
      <c r="AU52" s="3">
        <v>8.007000000000005</v>
      </c>
      <c r="AV52" s="3">
        <v>8.0499999999999829</v>
      </c>
      <c r="AW52" s="3">
        <v>8.2090000000000316</v>
      </c>
      <c r="AX52" s="3">
        <v>7.960000000000008</v>
      </c>
      <c r="AY52" s="3">
        <v>7.9569999999999652</v>
      </c>
      <c r="AZ52" s="3">
        <v>8.0820000000000221</v>
      </c>
      <c r="BA52" s="3">
        <v>8.144999999999925</v>
      </c>
      <c r="BB52" s="3">
        <v>8.2650000000000716</v>
      </c>
      <c r="BC52" s="105">
        <f t="shared" si="7"/>
        <v>55.034721558705613</v>
      </c>
    </row>
    <row r="53" spans="1:55" ht="15" thickBot="1" x14ac:dyDescent="0.35">
      <c r="A53" t="s">
        <v>102</v>
      </c>
      <c r="B53">
        <v>2023</v>
      </c>
      <c r="C53" s="9">
        <v>45142</v>
      </c>
      <c r="D53" t="s">
        <v>13</v>
      </c>
      <c r="E53" s="51" t="s">
        <v>379</v>
      </c>
      <c r="F53" t="s">
        <v>379</v>
      </c>
      <c r="G53" t="s">
        <v>47</v>
      </c>
      <c r="H53" t="s">
        <v>591</v>
      </c>
      <c r="I53" t="s">
        <v>240</v>
      </c>
      <c r="J53" t="s">
        <v>469</v>
      </c>
      <c r="K53" t="s">
        <v>470</v>
      </c>
      <c r="L53" s="50">
        <f>(C53-VLOOKUP(H53,Riders!$A$2:$C$3501,2,FALSE))/365</f>
        <v>20.150684931506849</v>
      </c>
      <c r="M53" s="50">
        <f>(C53-VLOOKUP(I53,Riders!$A$2:$C$3501,2,FALSE))/365</f>
        <v>31.052054794520547</v>
      </c>
      <c r="N53" s="50">
        <f>(C53-VLOOKUP(J53,Riders!$A$2:$C$3501,2,FALSE))/365</f>
        <v>24.317808219178083</v>
      </c>
      <c r="O53" s="50">
        <f>(C53-VLOOKUP(K53,Riders!$A$2:$C$3501,2,FALSE))/365</f>
        <v>25.153424657534245</v>
      </c>
      <c r="P53">
        <v>10</v>
      </c>
      <c r="Q53" s="104">
        <f t="shared" si="0"/>
        <v>264.18299999999999</v>
      </c>
      <c r="R53" s="104">
        <f t="shared" si="1"/>
        <v>23.173999999999999</v>
      </c>
      <c r="S53" s="104">
        <f t="shared" si="2"/>
        <v>70.077000000000012</v>
      </c>
      <c r="T53" s="104">
        <f t="shared" si="3"/>
        <v>63.123000000000005</v>
      </c>
      <c r="U53" s="104">
        <f t="shared" si="4"/>
        <v>65.589999999999975</v>
      </c>
      <c r="V53" s="104">
        <f t="shared" si="5"/>
        <v>65.393000000000001</v>
      </c>
      <c r="W53" s="38">
        <v>14.625999999999999</v>
      </c>
      <c r="X53" s="3">
        <v>8.548</v>
      </c>
      <c r="Y53" s="3">
        <v>8.0730000000000004</v>
      </c>
      <c r="Z53" s="3">
        <v>7.804000000000002</v>
      </c>
      <c r="AA53" s="3">
        <v>7.8559999999999945</v>
      </c>
      <c r="AB53" s="3">
        <v>7.7060000000000031</v>
      </c>
      <c r="AC53" s="3">
        <v>7.7140000000000057</v>
      </c>
      <c r="AD53" s="3">
        <v>7.7500000000000071</v>
      </c>
      <c r="AE53" s="3">
        <v>7.9359999999999786</v>
      </c>
      <c r="AF53" s="3">
        <v>7.8090000000000117</v>
      </c>
      <c r="AG53" s="3">
        <v>7.7710000000000008</v>
      </c>
      <c r="AH53" s="3">
        <v>7.8090000000000117</v>
      </c>
      <c r="AI53" s="3">
        <v>8.0010000000000048</v>
      </c>
      <c r="AJ53" s="3">
        <v>7.8929999999999723</v>
      </c>
      <c r="AK53" s="3">
        <v>7.9220000000000255</v>
      </c>
      <c r="AL53" s="3">
        <v>7.9819999999999993</v>
      </c>
      <c r="AM53" s="3">
        <v>8.2119999999999891</v>
      </c>
      <c r="AN53" s="3">
        <v>8.2169999999999845</v>
      </c>
      <c r="AO53" s="3">
        <v>8.3510000000000275</v>
      </c>
      <c r="AP53" s="3">
        <v>8.1289999999999623</v>
      </c>
      <c r="AQ53" s="3">
        <v>8.1189999999999998</v>
      </c>
      <c r="AR53" s="3">
        <v>8.0930000000000177</v>
      </c>
      <c r="AS53" s="3">
        <v>8.3640000000000043</v>
      </c>
      <c r="AT53" s="3">
        <v>8.1049999999999898</v>
      </c>
      <c r="AU53" s="3">
        <v>8.1359999999999957</v>
      </c>
      <c r="AV53" s="3">
        <v>8.179000000000002</v>
      </c>
      <c r="AW53" s="3">
        <v>8.4120000000000346</v>
      </c>
      <c r="AX53" s="3">
        <v>8.0959999999999752</v>
      </c>
      <c r="AY53" s="3">
        <v>8.0649999999999977</v>
      </c>
      <c r="AZ53" s="3">
        <v>8.2449999999999761</v>
      </c>
      <c r="BA53" s="3">
        <v>8.0859999999999843</v>
      </c>
      <c r="BB53" s="3">
        <v>8.174000000000035</v>
      </c>
      <c r="BC53" s="105">
        <f t="shared" si="7"/>
        <v>54.507670819091317</v>
      </c>
    </row>
    <row r="54" spans="1:55" ht="15" thickBot="1" x14ac:dyDescent="0.35">
      <c r="A54" t="s">
        <v>102</v>
      </c>
      <c r="B54">
        <v>2023</v>
      </c>
      <c r="C54" s="9">
        <v>45142</v>
      </c>
      <c r="D54" t="s">
        <v>13</v>
      </c>
      <c r="E54" s="51" t="s">
        <v>379</v>
      </c>
      <c r="F54" t="s">
        <v>379</v>
      </c>
      <c r="G54" t="s">
        <v>40</v>
      </c>
      <c r="H54" t="s">
        <v>221</v>
      </c>
      <c r="I54" t="s">
        <v>431</v>
      </c>
      <c r="J54" t="s">
        <v>430</v>
      </c>
      <c r="K54" t="s">
        <v>429</v>
      </c>
      <c r="L54" s="50">
        <f>(C54-VLOOKUP(H54,Riders!$A$2:$C$3501,2,FALSE))/365</f>
        <v>26.334246575342465</v>
      </c>
      <c r="M54" s="50">
        <f>(C54-VLOOKUP(I54,Riders!$A$2:$C$3501,2,FALSE))/365</f>
        <v>18.649315068493152</v>
      </c>
      <c r="N54" s="50">
        <f>(C54-VLOOKUP(J54,Riders!$A$2:$C$3501,2,FALSE))/365</f>
        <v>21.56986301369863</v>
      </c>
      <c r="O54" s="50">
        <f>(C54-VLOOKUP(K54,Riders!$A$2:$C$3501,2,FALSE))/365</f>
        <v>19.005479452054793</v>
      </c>
      <c r="P54">
        <v>11</v>
      </c>
      <c r="Q54" s="104">
        <f t="shared" si="0"/>
        <v>265.33199999999999</v>
      </c>
      <c r="R54" s="104">
        <f t="shared" si="1"/>
        <v>22.405999999999999</v>
      </c>
      <c r="S54" s="104">
        <f t="shared" si="2"/>
        <v>69.170999999999992</v>
      </c>
      <c r="T54" s="104">
        <f t="shared" si="3"/>
        <v>64.069999999999993</v>
      </c>
      <c r="U54" s="104">
        <f t="shared" si="4"/>
        <v>66.059000000000026</v>
      </c>
      <c r="V54" s="104">
        <f t="shared" si="5"/>
        <v>66.031999999999982</v>
      </c>
      <c r="W54" s="38">
        <v>13.997999999999999</v>
      </c>
      <c r="X54" s="3">
        <v>8.4079999999999995</v>
      </c>
      <c r="Y54" s="3">
        <v>7.8940000000000019</v>
      </c>
      <c r="Z54" s="3">
        <v>7.9700000000000024</v>
      </c>
      <c r="AA54" s="3">
        <v>7.715999999999994</v>
      </c>
      <c r="AB54" s="3">
        <v>7.6870000000000047</v>
      </c>
      <c r="AC54" s="3">
        <v>7.7960000000000065</v>
      </c>
      <c r="AD54" s="3">
        <v>7.701999999999984</v>
      </c>
      <c r="AE54" s="3">
        <v>7.7730000000000103</v>
      </c>
      <c r="AF54" s="3">
        <v>7.8439999999999799</v>
      </c>
      <c r="AG54" s="3">
        <v>8.179000000000002</v>
      </c>
      <c r="AH54" s="3">
        <v>8.0750000000000171</v>
      </c>
      <c r="AI54" s="3">
        <v>8.0609999999999928</v>
      </c>
      <c r="AJ54" s="3">
        <v>8.1370000000000147</v>
      </c>
      <c r="AK54" s="3">
        <v>7.944999999999979</v>
      </c>
      <c r="AL54" s="3">
        <v>8.0559999999999974</v>
      </c>
      <c r="AM54" s="3">
        <v>8.0230000000000246</v>
      </c>
      <c r="AN54" s="3">
        <v>8.1730000000000302</v>
      </c>
      <c r="AO54" s="3">
        <v>8.1139999999999475</v>
      </c>
      <c r="AP54" s="3">
        <v>8.1620000000000346</v>
      </c>
      <c r="AQ54" s="3">
        <v>8.3870000000000005</v>
      </c>
      <c r="AR54" s="3">
        <v>8.3449999999999989</v>
      </c>
      <c r="AS54" s="3">
        <v>8.3959999999999866</v>
      </c>
      <c r="AT54" s="3">
        <v>8.4590000000000032</v>
      </c>
      <c r="AU54" s="3">
        <v>8.1699999999999875</v>
      </c>
      <c r="AV54" s="3">
        <v>8.0099999999999625</v>
      </c>
      <c r="AW54" s="3">
        <v>8.2170000000000414</v>
      </c>
      <c r="AX54" s="3">
        <v>8.2210000000000036</v>
      </c>
      <c r="AY54" s="3">
        <v>8.34699999999998</v>
      </c>
      <c r="AZ54" s="3">
        <v>8.3019999999999925</v>
      </c>
      <c r="BA54" s="3">
        <v>8.5600000000000307</v>
      </c>
      <c r="BB54" s="3">
        <v>8.2049999999999841</v>
      </c>
      <c r="BC54" s="105">
        <f t="shared" si="7"/>
        <v>54.271629505675911</v>
      </c>
    </row>
    <row r="55" spans="1:55" ht="15" thickBot="1" x14ac:dyDescent="0.35">
      <c r="A55" t="s">
        <v>102</v>
      </c>
      <c r="B55">
        <v>2023</v>
      </c>
      <c r="C55" s="9">
        <v>45142</v>
      </c>
      <c r="D55" t="s">
        <v>13</v>
      </c>
      <c r="E55" s="51" t="s">
        <v>379</v>
      </c>
      <c r="F55" t="s">
        <v>379</v>
      </c>
      <c r="G55" t="s">
        <v>38</v>
      </c>
      <c r="H55" t="s">
        <v>466</v>
      </c>
      <c r="I55" t="s">
        <v>467</v>
      </c>
      <c r="J55" t="s">
        <v>3820</v>
      </c>
      <c r="K55" t="s">
        <v>468</v>
      </c>
      <c r="L55" s="50">
        <f>(C55-VLOOKUP(H55,Riders!$A$2:$C$3501,2,FALSE))/365</f>
        <v>27.112328767123287</v>
      </c>
      <c r="M55" s="50">
        <f>(C55-VLOOKUP(I55,Riders!$A$2:$C$3501,2,FALSE))/365</f>
        <v>22.375342465753423</v>
      </c>
      <c r="N55" s="50">
        <f>(C55-VLOOKUP(J55,Riders!$A$2:$C$3501,2,FALSE))/365</f>
        <v>20.06027397260274</v>
      </c>
      <c r="O55" s="50">
        <f>(C55-VLOOKUP(K55,Riders!$A$2:$C$3501,2,FALSE))/365</f>
        <v>27.638356164383563</v>
      </c>
      <c r="P55">
        <v>12</v>
      </c>
      <c r="Q55" s="104">
        <f t="shared" si="0"/>
        <v>265.54699999999997</v>
      </c>
      <c r="R55" s="104">
        <f t="shared" si="1"/>
        <v>22.305</v>
      </c>
      <c r="S55" s="104">
        <f t="shared" si="2"/>
        <v>70.238</v>
      </c>
      <c r="T55" s="104">
        <f t="shared" si="3"/>
        <v>64.25</v>
      </c>
      <c r="U55" s="104">
        <f t="shared" si="4"/>
        <v>65.333000000000027</v>
      </c>
      <c r="V55" s="104">
        <f t="shared" si="5"/>
        <v>65.725999999999942</v>
      </c>
      <c r="W55" s="38">
        <v>14.005000000000001</v>
      </c>
      <c r="X55" s="3">
        <v>8.2999999999999989</v>
      </c>
      <c r="Y55" s="3">
        <v>7.9170000000000016</v>
      </c>
      <c r="Z55" s="3">
        <v>8.0330000000000013</v>
      </c>
      <c r="AA55" s="3">
        <v>7.9649999999999963</v>
      </c>
      <c r="AB55" s="3">
        <v>7.9770000000000039</v>
      </c>
      <c r="AC55" s="3">
        <v>8.0919999999999916</v>
      </c>
      <c r="AD55" s="3">
        <v>7.9490000000000052</v>
      </c>
      <c r="AE55" s="3">
        <v>7.8880000000000052</v>
      </c>
      <c r="AF55" s="3">
        <v>8.0099999999999909</v>
      </c>
      <c r="AG55" s="3">
        <v>7.9280000000000115</v>
      </c>
      <c r="AH55" s="3">
        <v>7.9369999999999834</v>
      </c>
      <c r="AI55" s="3">
        <v>8.1500000000000199</v>
      </c>
      <c r="AJ55" s="3">
        <v>8.0019999999999811</v>
      </c>
      <c r="AK55" s="3">
        <v>8.1830000000000069</v>
      </c>
      <c r="AL55" s="3">
        <v>8.152000000000001</v>
      </c>
      <c r="AM55" s="3">
        <v>8.1949999999999932</v>
      </c>
      <c r="AN55" s="3">
        <v>8.2340000000000089</v>
      </c>
      <c r="AO55" s="3">
        <v>8.3320000000000221</v>
      </c>
      <c r="AP55" s="3">
        <v>8.0670000000000073</v>
      </c>
      <c r="AQ55" s="3">
        <v>8.0589999999999407</v>
      </c>
      <c r="AR55" s="3">
        <v>8.127000000000038</v>
      </c>
      <c r="AS55" s="3">
        <v>8.2770000000000152</v>
      </c>
      <c r="AT55" s="3">
        <v>8.0420000000000016</v>
      </c>
      <c r="AU55" s="3">
        <v>8.0499999999999545</v>
      </c>
      <c r="AV55" s="3">
        <v>8.2460000000000377</v>
      </c>
      <c r="AW55" s="3">
        <v>8.0819999999999652</v>
      </c>
      <c r="AX55" s="3">
        <v>8.146000000000015</v>
      </c>
      <c r="AY55" s="3">
        <v>8.4169999999999732</v>
      </c>
      <c r="AZ55" s="3">
        <v>8.4720000000000084</v>
      </c>
      <c r="BA55" s="3">
        <v>8.146000000000015</v>
      </c>
      <c r="BB55" s="3">
        <v>8.1669999999999732</v>
      </c>
      <c r="BC55" s="105">
        <f t="shared" si="7"/>
        <v>54.227688507119275</v>
      </c>
    </row>
    <row r="56" spans="1:55" ht="15" thickBot="1" x14ac:dyDescent="0.35">
      <c r="A56" t="s">
        <v>102</v>
      </c>
      <c r="B56">
        <v>2023</v>
      </c>
      <c r="C56" s="9">
        <v>45142</v>
      </c>
      <c r="D56" t="s">
        <v>13</v>
      </c>
      <c r="E56" s="51" t="s">
        <v>379</v>
      </c>
      <c r="F56" t="s">
        <v>379</v>
      </c>
      <c r="G56" t="s">
        <v>61</v>
      </c>
      <c r="H56" t="s">
        <v>139</v>
      </c>
      <c r="I56" t="s">
        <v>444</v>
      </c>
      <c r="J56" t="s">
        <v>471</v>
      </c>
      <c r="K56" t="s">
        <v>445</v>
      </c>
      <c r="L56" s="50">
        <f>(C56-VLOOKUP(H56,Riders!$A$2:$C$3501,2,FALSE))/365</f>
        <v>31.153424657534245</v>
      </c>
      <c r="M56" s="50">
        <f>(C56-VLOOKUP(I56,Riders!$A$2:$C$3501,2,FALSE))/365</f>
        <v>24.06027397260274</v>
      </c>
      <c r="N56" s="50">
        <f>(C56-VLOOKUP(J56,Riders!$A$2:$C$3501,2,FALSE))/365</f>
        <v>20.106849315068494</v>
      </c>
      <c r="O56" s="50">
        <f>(C56-VLOOKUP(K56,Riders!$A$2:$C$3501,2,FALSE))/365</f>
        <v>24.838356164383562</v>
      </c>
      <c r="P56">
        <v>13</v>
      </c>
      <c r="Q56" s="104">
        <f t="shared" si="0"/>
        <v>270.76400000000001</v>
      </c>
      <c r="R56" s="104">
        <f t="shared" si="1"/>
        <v>23.123999999999999</v>
      </c>
      <c r="S56" s="104">
        <f t="shared" si="2"/>
        <v>70.997</v>
      </c>
      <c r="T56" s="104">
        <f t="shared" si="3"/>
        <v>65.945999999999984</v>
      </c>
      <c r="U56" s="104">
        <f t="shared" si="4"/>
        <v>65.472000000000008</v>
      </c>
      <c r="V56" s="104">
        <f t="shared" si="5"/>
        <v>68.349000000000018</v>
      </c>
      <c r="W56" s="38">
        <v>14.362</v>
      </c>
      <c r="X56" s="3">
        <v>8.7619999999999987</v>
      </c>
      <c r="Y56" s="3">
        <v>7.9909999999999997</v>
      </c>
      <c r="Z56" s="3">
        <v>7.9980000000000011</v>
      </c>
      <c r="AA56" s="3">
        <v>8.1159999999999997</v>
      </c>
      <c r="AB56" s="3">
        <v>7.9369999999999976</v>
      </c>
      <c r="AC56" s="3">
        <v>7.786999999999999</v>
      </c>
      <c r="AD56" s="3">
        <v>8.044000000000004</v>
      </c>
      <c r="AE56" s="3">
        <v>7.9879999999999995</v>
      </c>
      <c r="AF56" s="3">
        <v>8.0609999999999786</v>
      </c>
      <c r="AG56" s="3">
        <v>8.1040000000000418</v>
      </c>
      <c r="AH56" s="3">
        <v>8.3069999999999737</v>
      </c>
      <c r="AI56" s="3">
        <v>8.2720000000000056</v>
      </c>
      <c r="AJ56" s="3">
        <v>8.3170000000000073</v>
      </c>
      <c r="AK56" s="3">
        <v>8.3649999999999949</v>
      </c>
      <c r="AL56" s="3">
        <v>8.5319999999999823</v>
      </c>
      <c r="AM56" s="3">
        <v>8.2520000000000095</v>
      </c>
      <c r="AN56" s="3">
        <v>8.1099999999999852</v>
      </c>
      <c r="AO56" s="3">
        <v>8.035000000000025</v>
      </c>
      <c r="AP56" s="3">
        <v>8.0389999999999873</v>
      </c>
      <c r="AQ56" s="3">
        <v>8.313999999999993</v>
      </c>
      <c r="AR56" s="3">
        <v>8.179000000000002</v>
      </c>
      <c r="AS56" s="3">
        <v>8.1810000000000116</v>
      </c>
      <c r="AT56" s="3">
        <v>8.3619999999999948</v>
      </c>
      <c r="AU56" s="3">
        <v>8.3649999999999807</v>
      </c>
      <c r="AV56" s="3">
        <v>8.4970000000000425</v>
      </c>
      <c r="AW56" s="3">
        <v>8.7659999999999627</v>
      </c>
      <c r="AX56" s="3">
        <v>8.530000000000058</v>
      </c>
      <c r="AY56" s="3">
        <v>8.4569999999999936</v>
      </c>
      <c r="AZ56" s="3">
        <v>8.6009999999999991</v>
      </c>
      <c r="BA56" s="3">
        <v>8.6949999999999363</v>
      </c>
      <c r="BB56" s="3">
        <v>8.438000000000045</v>
      </c>
      <c r="BC56" s="105">
        <f t="shared" si="7"/>
        <v>53.182845577698657</v>
      </c>
    </row>
    <row r="57" spans="1:55" ht="15" thickBot="1" x14ac:dyDescent="0.35">
      <c r="A57" t="s">
        <v>102</v>
      </c>
      <c r="B57">
        <v>2023</v>
      </c>
      <c r="C57" s="9">
        <v>45142</v>
      </c>
      <c r="D57" t="s">
        <v>13</v>
      </c>
      <c r="E57" s="51" t="s">
        <v>379</v>
      </c>
      <c r="F57" t="s">
        <v>379</v>
      </c>
      <c r="G57" t="s">
        <v>44</v>
      </c>
      <c r="H57" t="s">
        <v>241</v>
      </c>
      <c r="I57" t="s">
        <v>446</v>
      </c>
      <c r="J57" t="s">
        <v>448</v>
      </c>
      <c r="K57" t="s">
        <v>2331</v>
      </c>
      <c r="L57" s="50">
        <f>(C57-VLOOKUP(H57,Riders!$A$2:$C$3501,2,FALSE))/365</f>
        <v>21.010958904109589</v>
      </c>
      <c r="M57" s="50">
        <f>(C57-VLOOKUP(I57,Riders!$A$2:$C$3501,2,FALSE))/365</f>
        <v>22.030136986301368</v>
      </c>
      <c r="N57" s="50">
        <f>(C57-VLOOKUP(J57,Riders!$A$2:$C$3501,2,FALSE))/365</f>
        <v>26.224657534246575</v>
      </c>
      <c r="O57" s="50">
        <f>(C57-VLOOKUP(K57,Riders!$A$2:$C$3501,2,FALSE))/365</f>
        <v>26.671232876712327</v>
      </c>
      <c r="P57">
        <v>14</v>
      </c>
      <c r="Q57" s="104">
        <f t="shared" si="0"/>
        <v>271.77</v>
      </c>
      <c r="R57" s="104">
        <f t="shared" si="1"/>
        <v>23.096</v>
      </c>
      <c r="S57" s="104">
        <f t="shared" si="2"/>
        <v>72.087999999999994</v>
      </c>
      <c r="T57" s="104">
        <f t="shared" si="3"/>
        <v>66.668000000000006</v>
      </c>
      <c r="U57" s="104">
        <f t="shared" si="4"/>
        <v>66.459000000000032</v>
      </c>
      <c r="V57" s="104">
        <f t="shared" si="5"/>
        <v>66.55499999999995</v>
      </c>
      <c r="W57" s="38">
        <v>14.55</v>
      </c>
      <c r="X57" s="3">
        <v>8.5459999999999994</v>
      </c>
      <c r="Y57" s="3">
        <v>8.2959999999999994</v>
      </c>
      <c r="Z57" s="3">
        <v>8.2560000000000038</v>
      </c>
      <c r="AA57" s="3">
        <v>8.375</v>
      </c>
      <c r="AB57" s="3">
        <v>8.1109999999999971</v>
      </c>
      <c r="AC57" s="3">
        <v>8.0180000000000007</v>
      </c>
      <c r="AD57" s="3">
        <v>7.9359999999999928</v>
      </c>
      <c r="AE57" s="3">
        <v>8.1440000000000055</v>
      </c>
      <c r="AF57" s="3">
        <v>8.1839999999999975</v>
      </c>
      <c r="AG57" s="3">
        <v>8.3180000000000121</v>
      </c>
      <c r="AH57" s="3">
        <v>8.6059999999999945</v>
      </c>
      <c r="AI57" s="3">
        <v>8.4189999999999969</v>
      </c>
      <c r="AJ57" s="3">
        <v>8.3059999999999832</v>
      </c>
      <c r="AK57" s="3">
        <v>8.4130000000000251</v>
      </c>
      <c r="AL57" s="3">
        <v>8.2779999999999916</v>
      </c>
      <c r="AM57" s="3">
        <v>8.3089999999999975</v>
      </c>
      <c r="AN57" s="3">
        <v>8.3160000000000025</v>
      </c>
      <c r="AO57" s="3">
        <v>8.4099999999999682</v>
      </c>
      <c r="AP57" s="3">
        <v>8.3140000000000214</v>
      </c>
      <c r="AQ57" s="3">
        <v>8.1400000000000432</v>
      </c>
      <c r="AR57" s="3">
        <v>8.0869999999999607</v>
      </c>
      <c r="AS57" s="3">
        <v>8.3810000000000002</v>
      </c>
      <c r="AT57" s="3">
        <v>8.502000000000038</v>
      </c>
      <c r="AU57" s="3">
        <v>8.7219999999999516</v>
      </c>
      <c r="AV57" s="3">
        <v>8.3499999999999943</v>
      </c>
      <c r="AW57" s="3">
        <v>8.1340000000000146</v>
      </c>
      <c r="AX57" s="3">
        <v>8.3180000000000121</v>
      </c>
      <c r="AY57" s="3">
        <v>8.3389999999999986</v>
      </c>
      <c r="AZ57" s="3">
        <v>8.5159999999999911</v>
      </c>
      <c r="BA57" s="3">
        <v>8.1399999999999864</v>
      </c>
      <c r="BB57" s="3">
        <v>8.0360000000000014</v>
      </c>
      <c r="BC57" s="105">
        <f t="shared" si="7"/>
        <v>52.985980792581969</v>
      </c>
    </row>
    <row r="58" spans="1:55" ht="15" thickBot="1" x14ac:dyDescent="0.35">
      <c r="A58" t="s">
        <v>102</v>
      </c>
      <c r="B58">
        <v>2023</v>
      </c>
      <c r="C58" s="9">
        <v>45142</v>
      </c>
      <c r="D58" t="s">
        <v>13</v>
      </c>
      <c r="E58" s="51" t="s">
        <v>379</v>
      </c>
      <c r="F58" t="s">
        <v>379</v>
      </c>
      <c r="G58" t="s">
        <v>70</v>
      </c>
      <c r="H58" t="s">
        <v>394</v>
      </c>
      <c r="I58" t="s">
        <v>69</v>
      </c>
      <c r="J58" t="s">
        <v>393</v>
      </c>
      <c r="K58" t="s">
        <v>289</v>
      </c>
      <c r="L58" s="50">
        <f>(C58-VLOOKUP(H58,Riders!$A$2:$C$3501,2,FALSE))/365</f>
        <v>20.764383561643836</v>
      </c>
      <c r="M58" s="50">
        <f>(C58-VLOOKUP(I58,Riders!$A$2:$C$3501,2,FALSE))/365</f>
        <v>29.920547945205481</v>
      </c>
      <c r="N58" s="50">
        <f>(C58-VLOOKUP(J58,Riders!$A$2:$C$3501,2,FALSE))/365</f>
        <v>21.945205479452056</v>
      </c>
      <c r="O58" s="50">
        <f>(C58-VLOOKUP(K58,Riders!$A$2:$C$3501,2,FALSE))/365</f>
        <v>24.389041095890413</v>
      </c>
      <c r="P58">
        <v>15</v>
      </c>
      <c r="Q58" s="104">
        <f t="shared" si="0"/>
        <v>316.29400000000004</v>
      </c>
      <c r="R58" s="104">
        <f t="shared" si="1"/>
        <v>24.856999999999999</v>
      </c>
      <c r="S58" s="104">
        <f t="shared" si="2"/>
        <v>82.696999999999989</v>
      </c>
      <c r="T58" s="104">
        <f t="shared" si="3"/>
        <v>77.280000000000015</v>
      </c>
      <c r="U58" s="104">
        <f t="shared" si="4"/>
        <v>79.885999999999996</v>
      </c>
      <c r="V58" s="104">
        <f t="shared" si="5"/>
        <v>76.43100000000004</v>
      </c>
      <c r="W58" s="38">
        <v>15.944000000000001</v>
      </c>
      <c r="X58" s="3">
        <v>8.9129999999999985</v>
      </c>
      <c r="Y58" s="3">
        <v>9.1469999999999985</v>
      </c>
      <c r="Z58" s="3">
        <v>9.6060000000000016</v>
      </c>
      <c r="AA58" s="3">
        <v>9.8689999999999998</v>
      </c>
      <c r="AB58" s="3">
        <v>9.8069999999999951</v>
      </c>
      <c r="AC58" s="3">
        <v>10.07500000000001</v>
      </c>
      <c r="AD58" s="3">
        <v>9.3359999999999843</v>
      </c>
      <c r="AE58" s="3">
        <v>9.0040000000000191</v>
      </c>
      <c r="AF58" s="3">
        <v>8.8169999999999931</v>
      </c>
      <c r="AG58" s="3">
        <v>8.8079999999999927</v>
      </c>
      <c r="AH58" s="3">
        <v>9.2750000000000057</v>
      </c>
      <c r="AI58" s="3">
        <v>9.9519999999999982</v>
      </c>
      <c r="AJ58" s="3">
        <v>10.532999999999987</v>
      </c>
      <c r="AK58" s="3">
        <v>10.381000000000029</v>
      </c>
      <c r="AL58" s="3">
        <v>10.509999999999991</v>
      </c>
      <c r="AM58" s="3">
        <v>10.72199999999998</v>
      </c>
      <c r="AN58" s="3">
        <v>10.545999999999992</v>
      </c>
      <c r="AO58" s="3">
        <v>10.712000000000046</v>
      </c>
      <c r="AP58" s="3">
        <v>9.9449999999999932</v>
      </c>
      <c r="AQ58" s="3">
        <v>9.3799999999999955</v>
      </c>
      <c r="AR58" s="3">
        <v>9.608999999999952</v>
      </c>
      <c r="AS58" s="3">
        <v>9.4760000000000275</v>
      </c>
      <c r="AT58" s="3">
        <v>9.4960000000000093</v>
      </c>
      <c r="AU58" s="3">
        <v>9.4699999999999989</v>
      </c>
      <c r="AV58" s="3">
        <v>9.421999999999997</v>
      </c>
      <c r="AW58" s="3">
        <v>9.4770000000000323</v>
      </c>
      <c r="AX58" s="3">
        <v>9.3789999999999623</v>
      </c>
      <c r="AY58" s="3">
        <v>9.6790000000000873</v>
      </c>
      <c r="AZ58" s="3">
        <v>9.9059999999999491</v>
      </c>
      <c r="BA58" s="3">
        <v>9.5889999999999418</v>
      </c>
      <c r="BB58" s="3">
        <v>9.5090000000000714</v>
      </c>
      <c r="BC58" s="105">
        <f t="shared" si="7"/>
        <v>45.52726261010325</v>
      </c>
    </row>
    <row r="59" spans="1:55" ht="15" thickBot="1" x14ac:dyDescent="0.35">
      <c r="A59" t="s">
        <v>102</v>
      </c>
      <c r="B59">
        <v>2023</v>
      </c>
      <c r="C59" s="9">
        <v>45142</v>
      </c>
      <c r="D59" t="s">
        <v>13</v>
      </c>
      <c r="E59" s="51" t="s">
        <v>454</v>
      </c>
      <c r="F59">
        <v>1</v>
      </c>
      <c r="G59" t="s">
        <v>36</v>
      </c>
      <c r="H59" t="s">
        <v>458</v>
      </c>
      <c r="I59" t="s">
        <v>270</v>
      </c>
      <c r="J59" t="s">
        <v>256</v>
      </c>
      <c r="K59" t="s">
        <v>425</v>
      </c>
      <c r="L59" s="50">
        <f>(C59-VLOOKUP(H59,Riders!$A$2:$C$3501,2,FALSE))/365</f>
        <v>24.731506849315068</v>
      </c>
      <c r="M59" s="50">
        <f>(C59-VLOOKUP(I59,Riders!$A$2:$C$3501,2,FALSE))/365</f>
        <v>28.887671232876713</v>
      </c>
      <c r="N59" s="50">
        <f>(C59-VLOOKUP(J59,Riders!$A$2:$C$3501,2,FALSE))/365</f>
        <v>27.449315068493149</v>
      </c>
      <c r="O59" s="50">
        <f>(C59-VLOOKUP(K59,Riders!$A$2:$C$3501,2,FALSE))/365</f>
        <v>24.090410958904108</v>
      </c>
      <c r="P59">
        <v>1</v>
      </c>
      <c r="Q59" s="104">
        <f t="shared" si="0"/>
        <v>258.52700000000004</v>
      </c>
      <c r="R59" s="104">
        <f t="shared" si="1"/>
        <v>22.716999999999999</v>
      </c>
      <c r="S59" s="104">
        <f t="shared" si="2"/>
        <v>67.878</v>
      </c>
      <c r="T59" s="104">
        <f t="shared" si="3"/>
        <v>61.702000000000012</v>
      </c>
      <c r="U59" s="104">
        <f t="shared" si="4"/>
        <v>61.978999999999985</v>
      </c>
      <c r="V59" s="104">
        <f t="shared" si="5"/>
        <v>66.968000000000046</v>
      </c>
      <c r="W59" s="38">
        <v>14.44</v>
      </c>
      <c r="X59" s="3">
        <v>8.2769999999999992</v>
      </c>
      <c r="Y59" s="3">
        <v>7.73</v>
      </c>
      <c r="Z59" s="3">
        <v>7.5000000000000036</v>
      </c>
      <c r="AA59" s="3">
        <v>7.5739999999999981</v>
      </c>
      <c r="AB59" s="3">
        <v>7.4960000000000022</v>
      </c>
      <c r="AC59" s="3">
        <v>7.3099999999999881</v>
      </c>
      <c r="AD59" s="3">
        <v>7.551000000000009</v>
      </c>
      <c r="AE59" s="3">
        <v>7.6280000000000001</v>
      </c>
      <c r="AF59" s="3">
        <v>7.7049999999999841</v>
      </c>
      <c r="AG59" s="3">
        <v>7.7460000000000235</v>
      </c>
      <c r="AH59" s="3">
        <v>7.8089999999999975</v>
      </c>
      <c r="AI59" s="3">
        <v>7.6750000000000114</v>
      </c>
      <c r="AJ59" s="3">
        <v>7.6519999999999726</v>
      </c>
      <c r="AK59" s="3">
        <v>7.6640000000000015</v>
      </c>
      <c r="AL59" s="3">
        <v>7.8230000000000217</v>
      </c>
      <c r="AM59" s="3">
        <v>7.6959999999999695</v>
      </c>
      <c r="AN59" s="3">
        <v>7.6840000000000259</v>
      </c>
      <c r="AO59" s="3">
        <v>7.7409999999999854</v>
      </c>
      <c r="AP59" s="3">
        <v>7.7059999999999889</v>
      </c>
      <c r="AQ59" s="3">
        <v>7.7639999999999816</v>
      </c>
      <c r="AR59" s="3">
        <v>7.7330000000000325</v>
      </c>
      <c r="AS59" s="3">
        <v>7.7090000000000032</v>
      </c>
      <c r="AT59" s="3">
        <v>7.945999999999998</v>
      </c>
      <c r="AU59" s="3">
        <v>7.9600000000000364</v>
      </c>
      <c r="AV59" s="3">
        <v>8.2039999999999793</v>
      </c>
      <c r="AW59" s="3">
        <v>8.3639999999999759</v>
      </c>
      <c r="AX59" s="3">
        <v>8.5030000000000143</v>
      </c>
      <c r="AY59" s="3">
        <v>8.5010000000000048</v>
      </c>
      <c r="AZ59" s="3">
        <v>8.4390000000000214</v>
      </c>
      <c r="BA59" s="3">
        <v>8.4410000000000025</v>
      </c>
      <c r="BB59" s="3">
        <v>8.5560000000000116</v>
      </c>
      <c r="BC59" s="105">
        <f t="shared" si="7"/>
        <v>55.700178317931965</v>
      </c>
    </row>
    <row r="60" spans="1:55" ht="15" thickBot="1" x14ac:dyDescent="0.35">
      <c r="A60" t="s">
        <v>102</v>
      </c>
      <c r="B60">
        <v>2023</v>
      </c>
      <c r="C60" s="9">
        <v>45142</v>
      </c>
      <c r="D60" t="s">
        <v>13</v>
      </c>
      <c r="E60" s="51" t="s">
        <v>454</v>
      </c>
      <c r="F60">
        <v>1</v>
      </c>
      <c r="G60" t="s">
        <v>15</v>
      </c>
      <c r="H60" t="s">
        <v>440</v>
      </c>
      <c r="I60" t="s">
        <v>459</v>
      </c>
      <c r="J60" t="s">
        <v>491</v>
      </c>
      <c r="K60" t="s">
        <v>460</v>
      </c>
      <c r="L60" s="50">
        <f>(C60-VLOOKUP(H60,Riders!$A$2:$C$3501,2,FALSE))/365</f>
        <v>22.734246575342464</v>
      </c>
      <c r="M60" s="50">
        <f>(C60-VLOOKUP(I60,Riders!$A$2:$C$3501,2,FALSE))/365</f>
        <v>24.720547945205478</v>
      </c>
      <c r="N60" s="50">
        <f>(C60-VLOOKUP(J60,Riders!$A$2:$C$3501,2,FALSE))/365</f>
        <v>27.07123287671233</v>
      </c>
      <c r="O60" s="50">
        <f>(C60-VLOOKUP(K60,Riders!$A$2:$C$3501,2,FALSE))/365</f>
        <v>30.065753424657533</v>
      </c>
      <c r="P60">
        <v>2</v>
      </c>
      <c r="Q60" s="104">
        <f t="shared" si="0"/>
        <v>252.59499999999997</v>
      </c>
      <c r="R60" s="104">
        <f t="shared" si="1"/>
        <v>22.41</v>
      </c>
      <c r="S60" s="104">
        <f t="shared" si="2"/>
        <v>68.355999999999995</v>
      </c>
      <c r="T60" s="104">
        <f t="shared" si="3"/>
        <v>60.959000000000003</v>
      </c>
      <c r="U60" s="104">
        <f t="shared" si="4"/>
        <v>61.140999999999991</v>
      </c>
      <c r="V60" s="104">
        <f t="shared" si="5"/>
        <v>62.138999999999982</v>
      </c>
      <c r="W60" s="38">
        <v>14.087</v>
      </c>
      <c r="X60" s="3">
        <v>8.3230000000000004</v>
      </c>
      <c r="Y60" s="3">
        <v>7.6819999999999986</v>
      </c>
      <c r="Z60" s="3">
        <v>7.5159999999999982</v>
      </c>
      <c r="AA60" s="3">
        <v>7.5040000000000049</v>
      </c>
      <c r="AB60" s="3">
        <v>7.5569999999999951</v>
      </c>
      <c r="AC60" s="3">
        <v>7.9480000000000075</v>
      </c>
      <c r="AD60" s="3">
        <v>7.7389999999999901</v>
      </c>
      <c r="AE60" s="3">
        <v>7.8059999999999974</v>
      </c>
      <c r="AF60" s="3">
        <v>7.5510000000000161</v>
      </c>
      <c r="AG60" s="3">
        <v>7.5579999999999927</v>
      </c>
      <c r="AH60" s="3">
        <v>7.5450000000000159</v>
      </c>
      <c r="AI60" s="3">
        <v>7.5829999999999842</v>
      </c>
      <c r="AJ60" s="3">
        <v>7.7049999999999841</v>
      </c>
      <c r="AK60" s="3">
        <v>7.6090000000000231</v>
      </c>
      <c r="AL60" s="3">
        <v>7.6019999999999897</v>
      </c>
      <c r="AM60" s="3">
        <v>7.592000000000013</v>
      </c>
      <c r="AN60" s="3">
        <v>7.7439999999999998</v>
      </c>
      <c r="AO60" s="3">
        <v>7.6029999999999802</v>
      </c>
      <c r="AP60" s="3">
        <v>7.6919999999999789</v>
      </c>
      <c r="AQ60" s="3">
        <v>7.5430000000000348</v>
      </c>
      <c r="AR60" s="3">
        <v>7.5620000000000118</v>
      </c>
      <c r="AS60" s="3">
        <v>7.7549999999999955</v>
      </c>
      <c r="AT60" s="3">
        <v>7.6499999999999773</v>
      </c>
      <c r="AU60" s="3">
        <v>7.6700000000000443</v>
      </c>
      <c r="AV60" s="3">
        <v>7.7629999999999768</v>
      </c>
      <c r="AW60" s="3">
        <v>7.7959999999999638</v>
      </c>
      <c r="AX60" s="3">
        <v>7.9540000000000362</v>
      </c>
      <c r="AY60" s="3">
        <v>7.7309999999999661</v>
      </c>
      <c r="AZ60" s="3">
        <v>7.7070000000000789</v>
      </c>
      <c r="BA60" s="3">
        <v>7.7419999999999334</v>
      </c>
      <c r="BB60" s="3">
        <v>7.775999999999982</v>
      </c>
      <c r="BC60" s="105">
        <f t="shared" si="7"/>
        <v>57.00825432015678</v>
      </c>
    </row>
    <row r="61" spans="1:55" ht="15" thickBot="1" x14ac:dyDescent="0.35">
      <c r="A61" t="s">
        <v>102</v>
      </c>
      <c r="B61">
        <v>2023</v>
      </c>
      <c r="C61" s="9">
        <v>45142</v>
      </c>
      <c r="D61" t="s">
        <v>13</v>
      </c>
      <c r="E61" s="51" t="s">
        <v>454</v>
      </c>
      <c r="F61">
        <v>2</v>
      </c>
      <c r="G61" t="s">
        <v>53</v>
      </c>
      <c r="H61" t="s">
        <v>227</v>
      </c>
      <c r="I61" t="s">
        <v>298</v>
      </c>
      <c r="J61" t="s">
        <v>389</v>
      </c>
      <c r="K61" t="s">
        <v>316</v>
      </c>
      <c r="L61" s="50">
        <f>(C61-VLOOKUP(H61,Riders!$A$2:$C$3501,2,FALSE))/365</f>
        <v>25.449315068493149</v>
      </c>
      <c r="M61" s="50">
        <f>(C61-VLOOKUP(I61,Riders!$A$2:$C$3501,2,FALSE))/365</f>
        <v>24.052054794520547</v>
      </c>
      <c r="N61" s="50">
        <f>(C61-VLOOKUP(J61,Riders!$A$2:$C$3501,2,FALSE))/365</f>
        <v>23.761643835616439</v>
      </c>
      <c r="O61" s="50">
        <f>(C61-VLOOKUP(K61,Riders!$A$2:$C$3501,2,FALSE))/365</f>
        <v>22.61917808219178</v>
      </c>
      <c r="P61">
        <v>1</v>
      </c>
      <c r="Q61" s="104">
        <f t="shared" si="0"/>
        <v>251.34200000000001</v>
      </c>
      <c r="R61" s="104">
        <f t="shared" si="1"/>
        <v>22.094999999999999</v>
      </c>
      <c r="S61" s="104">
        <f t="shared" si="2"/>
        <v>67.92</v>
      </c>
      <c r="T61" s="104">
        <f t="shared" si="3"/>
        <v>61.067999999999998</v>
      </c>
      <c r="U61" s="104">
        <f t="shared" si="4"/>
        <v>61.350999999999999</v>
      </c>
      <c r="V61" s="104">
        <f t="shared" si="5"/>
        <v>61.003000000000014</v>
      </c>
      <c r="W61" s="38">
        <v>13.882999999999999</v>
      </c>
      <c r="X61" s="3">
        <v>8.2119999999999997</v>
      </c>
      <c r="Y61" s="3">
        <v>7.7729999999999997</v>
      </c>
      <c r="Z61" s="3">
        <v>7.6089999999999982</v>
      </c>
      <c r="AA61" s="3">
        <v>7.6340000000000003</v>
      </c>
      <c r="AB61" s="3">
        <v>7.5609999999999999</v>
      </c>
      <c r="AC61" s="3">
        <v>7.5979999999999919</v>
      </c>
      <c r="AD61" s="3">
        <v>7.6500000000000128</v>
      </c>
      <c r="AE61" s="3">
        <v>7.7889999999999873</v>
      </c>
      <c r="AF61" s="3">
        <v>7.6420000000000243</v>
      </c>
      <c r="AG61" s="3">
        <v>7.6309999999999718</v>
      </c>
      <c r="AH61" s="3">
        <v>7.6100000000000279</v>
      </c>
      <c r="AI61" s="3">
        <v>7.6519999999999868</v>
      </c>
      <c r="AJ61" s="3">
        <v>7.5540000000000163</v>
      </c>
      <c r="AK61" s="3">
        <v>7.5719999999999885</v>
      </c>
      <c r="AL61" s="3">
        <v>7.617999999999995</v>
      </c>
      <c r="AM61" s="3">
        <v>7.757000000000005</v>
      </c>
      <c r="AN61" s="3">
        <v>7.6110000000000184</v>
      </c>
      <c r="AO61" s="3">
        <v>7.6199999999999761</v>
      </c>
      <c r="AP61" s="3">
        <v>7.6160000000000139</v>
      </c>
      <c r="AQ61" s="3">
        <v>7.8260000000000218</v>
      </c>
      <c r="AR61" s="3">
        <v>7.7419999999999618</v>
      </c>
      <c r="AS61" s="3">
        <v>7.6670000000000016</v>
      </c>
      <c r="AT61" s="3">
        <v>7.5120000000000005</v>
      </c>
      <c r="AU61" s="3">
        <v>7.6210000000000093</v>
      </c>
      <c r="AV61" s="3">
        <v>7.5159999999999911</v>
      </c>
      <c r="AW61" s="3">
        <v>7.5720000000000027</v>
      </c>
      <c r="AX61" s="3">
        <v>7.8669999999999902</v>
      </c>
      <c r="AY61" s="3">
        <v>7.5930000000000177</v>
      </c>
      <c r="AZ61" s="3">
        <v>7.4910000000000139</v>
      </c>
      <c r="BA61" s="3">
        <v>7.5839999999999748</v>
      </c>
      <c r="BB61" s="3">
        <v>7.7590000000000146</v>
      </c>
      <c r="BC61" s="105">
        <f t="shared" si="7"/>
        <v>57.29245410635707</v>
      </c>
    </row>
    <row r="62" spans="1:55" ht="15" thickBot="1" x14ac:dyDescent="0.35">
      <c r="A62" t="s">
        <v>102</v>
      </c>
      <c r="B62">
        <v>2023</v>
      </c>
      <c r="C62" s="9">
        <v>45142</v>
      </c>
      <c r="D62" t="s">
        <v>13</v>
      </c>
      <c r="E62" s="51" t="s">
        <v>454</v>
      </c>
      <c r="F62">
        <v>2</v>
      </c>
      <c r="G62" t="s">
        <v>27</v>
      </c>
      <c r="H62" t="s">
        <v>216</v>
      </c>
      <c r="I62" t="s">
        <v>463</v>
      </c>
      <c r="J62" t="s">
        <v>432</v>
      </c>
      <c r="K62" t="s">
        <v>433</v>
      </c>
      <c r="L62" s="50">
        <f>(C62-VLOOKUP(H62,Riders!$A$2:$C$3501,2,FALSE))/365</f>
        <v>24.490410958904111</v>
      </c>
      <c r="M62" s="50">
        <f>(C62-VLOOKUP(I62,Riders!$A$2:$C$3501,2,FALSE))/365</f>
        <v>21.67945205479452</v>
      </c>
      <c r="N62" s="50">
        <f>(C62-VLOOKUP(J62,Riders!$A$2:$C$3501,2,FALSE))/365</f>
        <v>28.358904109589041</v>
      </c>
      <c r="O62" s="50">
        <f>(C62-VLOOKUP(K62,Riders!$A$2:$C$3501,2,FALSE))/365</f>
        <v>24.093150684931508</v>
      </c>
      <c r="P62">
        <v>2</v>
      </c>
      <c r="Q62" s="104">
        <f t="shared" si="0"/>
        <v>266.50700000000001</v>
      </c>
      <c r="R62" s="104">
        <f t="shared" si="1"/>
        <v>22.888000000000002</v>
      </c>
      <c r="S62" s="104">
        <f t="shared" si="2"/>
        <v>69.284999999999997</v>
      </c>
      <c r="T62" s="104">
        <f t="shared" si="3"/>
        <v>61.709000000000003</v>
      </c>
      <c r="U62" s="104">
        <f t="shared" si="4"/>
        <v>64.183999999999997</v>
      </c>
      <c r="V62" s="104">
        <f t="shared" si="5"/>
        <v>71.329000000000008</v>
      </c>
      <c r="W62" s="38">
        <v>14.507999999999999</v>
      </c>
      <c r="X62" s="3">
        <v>8.3800000000000026</v>
      </c>
      <c r="Y62" s="3">
        <v>7.9199999999999982</v>
      </c>
      <c r="Z62" s="3">
        <v>7.722999999999999</v>
      </c>
      <c r="AA62" s="3">
        <v>7.7899999999999991</v>
      </c>
      <c r="AB62" s="3">
        <v>7.5930000000000035</v>
      </c>
      <c r="AC62" s="3">
        <v>7.6039999999999992</v>
      </c>
      <c r="AD62" s="3">
        <v>7.7669999999999959</v>
      </c>
      <c r="AE62" s="3">
        <v>7.6490000000000009</v>
      </c>
      <c r="AF62" s="3">
        <v>7.7049999999999841</v>
      </c>
      <c r="AG62" s="3">
        <v>7.7660000000000338</v>
      </c>
      <c r="AH62" s="3">
        <v>7.9039999999999822</v>
      </c>
      <c r="AI62" s="3">
        <v>7.679000000000002</v>
      </c>
      <c r="AJ62" s="3">
        <v>7.6370000000000147</v>
      </c>
      <c r="AK62" s="3">
        <v>7.6149999999999665</v>
      </c>
      <c r="AL62" s="3">
        <v>7.7540000000000191</v>
      </c>
      <c r="AM62" s="3">
        <v>7.7630000000000052</v>
      </c>
      <c r="AN62" s="3">
        <v>7.9540000000000077</v>
      </c>
      <c r="AO62" s="3">
        <v>7.8609999999999616</v>
      </c>
      <c r="AP62" s="3">
        <v>8.0430000000000632</v>
      </c>
      <c r="AQ62" s="3">
        <v>8.0149999999999579</v>
      </c>
      <c r="AR62" s="3">
        <v>8.1009999999999991</v>
      </c>
      <c r="AS62" s="3">
        <v>8.2129999999999939</v>
      </c>
      <c r="AT62" s="3">
        <v>8.2340000000000089</v>
      </c>
      <c r="AU62" s="3">
        <v>8.5120000000000005</v>
      </c>
      <c r="AV62" s="3">
        <v>8.6239999999999952</v>
      </c>
      <c r="AW62" s="3">
        <v>8.9480000000000075</v>
      </c>
      <c r="AX62" s="3">
        <v>9.1589999999999918</v>
      </c>
      <c r="AY62" s="3">
        <v>9.0670000000000073</v>
      </c>
      <c r="AZ62" s="3">
        <v>8.9500000000000171</v>
      </c>
      <c r="BA62" s="3">
        <v>8.9910000000000139</v>
      </c>
      <c r="BB62" s="3">
        <v>9.0779999999999745</v>
      </c>
      <c r="BC62" s="105">
        <f t="shared" si="7"/>
        <v>54.032351870682568</v>
      </c>
    </row>
    <row r="63" spans="1:55" ht="15" thickBot="1" x14ac:dyDescent="0.35">
      <c r="A63" t="s">
        <v>102</v>
      </c>
      <c r="B63">
        <v>2023</v>
      </c>
      <c r="C63" s="9">
        <v>45142</v>
      </c>
      <c r="D63" t="s">
        <v>13</v>
      </c>
      <c r="E63" s="51" t="s">
        <v>454</v>
      </c>
      <c r="F63">
        <v>3</v>
      </c>
      <c r="G63" t="s">
        <v>29</v>
      </c>
      <c r="H63" t="s">
        <v>217</v>
      </c>
      <c r="I63" t="s">
        <v>274</v>
      </c>
      <c r="J63" t="s">
        <v>417</v>
      </c>
      <c r="K63" t="s">
        <v>416</v>
      </c>
      <c r="L63" s="50">
        <f>(C63-VLOOKUP(H63,Riders!$A$2:$C$3501,2,FALSE))/365</f>
        <v>25.347945205479451</v>
      </c>
      <c r="M63" s="50">
        <f>(C63-VLOOKUP(I63,Riders!$A$2:$C$3501,2,FALSE))/365</f>
        <v>22.594520547945205</v>
      </c>
      <c r="N63" s="50">
        <f>(C63-VLOOKUP(J63,Riders!$A$2:$C$3501,2,FALSE))/365</f>
        <v>24.460273972602739</v>
      </c>
      <c r="O63" s="50">
        <f>(C63-VLOOKUP(K63,Riders!$A$2:$C$3501,2,FALSE))/365</f>
        <v>25.764383561643836</v>
      </c>
      <c r="P63">
        <v>1</v>
      </c>
      <c r="Q63" s="104">
        <f t="shared" si="0"/>
        <v>250.25200000000004</v>
      </c>
      <c r="R63" s="104">
        <f t="shared" si="1"/>
        <v>22.413</v>
      </c>
      <c r="S63" s="104">
        <f t="shared" si="2"/>
        <v>67.119</v>
      </c>
      <c r="T63" s="104">
        <f t="shared" si="3"/>
        <v>60.113000000000028</v>
      </c>
      <c r="U63" s="104">
        <f t="shared" si="4"/>
        <v>60.685999999999979</v>
      </c>
      <c r="V63" s="104">
        <f t="shared" si="5"/>
        <v>62.334000000000032</v>
      </c>
      <c r="W63" s="38">
        <v>14.21</v>
      </c>
      <c r="X63" s="3">
        <v>8.2029999999999994</v>
      </c>
      <c r="Y63" s="3">
        <v>7.6099999999999994</v>
      </c>
      <c r="Z63" s="3">
        <v>7.4109999999999978</v>
      </c>
      <c r="AA63" s="3">
        <v>7.4740000000000038</v>
      </c>
      <c r="AB63" s="3">
        <v>7.338000000000001</v>
      </c>
      <c r="AC63" s="3">
        <v>7.4540000000000006</v>
      </c>
      <c r="AD63" s="3">
        <v>7.4189999999999969</v>
      </c>
      <c r="AE63" s="3">
        <v>7.4569999999999936</v>
      </c>
      <c r="AF63" s="3">
        <v>7.5020000000000095</v>
      </c>
      <c r="AG63" s="3">
        <v>7.5369999999999777</v>
      </c>
      <c r="AH63" s="3">
        <v>7.6940000000000168</v>
      </c>
      <c r="AI63" s="3">
        <v>7.4939999999999856</v>
      </c>
      <c r="AJ63" s="3">
        <v>7.4560000000000031</v>
      </c>
      <c r="AK63" s="3">
        <v>7.4650000000000318</v>
      </c>
      <c r="AL63" s="3">
        <v>7.5080000000000098</v>
      </c>
      <c r="AM63" s="3">
        <v>7.5059999999999434</v>
      </c>
      <c r="AN63" s="3">
        <v>7.6730000000000587</v>
      </c>
      <c r="AO63" s="3">
        <v>7.4709999999999468</v>
      </c>
      <c r="AP63" s="3">
        <v>7.4820000000000277</v>
      </c>
      <c r="AQ63" s="3">
        <v>7.5600000000000307</v>
      </c>
      <c r="AR63" s="3">
        <v>7.6979999999999507</v>
      </c>
      <c r="AS63" s="3">
        <v>7.6880000000000166</v>
      </c>
      <c r="AT63" s="3">
        <v>7.6080000000000041</v>
      </c>
      <c r="AU63" s="3">
        <v>7.73599999999999</v>
      </c>
      <c r="AV63" s="3">
        <v>7.8440000000000225</v>
      </c>
      <c r="AW63" s="3">
        <v>7.9419999999999789</v>
      </c>
      <c r="AX63" s="3">
        <v>7.7050000000000125</v>
      </c>
      <c r="AY63" s="3">
        <v>7.6769999999999925</v>
      </c>
      <c r="AZ63" s="3">
        <v>7.7210000000000036</v>
      </c>
      <c r="BA63" s="3">
        <v>7.8979999999999961</v>
      </c>
      <c r="BB63" s="3">
        <v>7.8110000000000355</v>
      </c>
      <c r="BC63" s="105">
        <f t="shared" si="7"/>
        <v>57.541997666352309</v>
      </c>
    </row>
    <row r="64" spans="1:55" ht="15" thickBot="1" x14ac:dyDescent="0.35">
      <c r="A64" t="s">
        <v>102</v>
      </c>
      <c r="B64">
        <v>2023</v>
      </c>
      <c r="C64" s="9">
        <v>45142</v>
      </c>
      <c r="D64" t="s">
        <v>13</v>
      </c>
      <c r="E64" s="51" t="s">
        <v>454</v>
      </c>
      <c r="F64">
        <v>3</v>
      </c>
      <c r="G64" t="s">
        <v>67</v>
      </c>
      <c r="H64" t="s">
        <v>214</v>
      </c>
      <c r="I64" t="s">
        <v>271</v>
      </c>
      <c r="J64" t="s">
        <v>3731</v>
      </c>
      <c r="K64" t="s">
        <v>520</v>
      </c>
      <c r="L64" s="50">
        <f>(C64-VLOOKUP(H64,Riders!$A$2:$C$3501,2,FALSE))/365</f>
        <v>28.63013698630137</v>
      </c>
      <c r="M64" s="50">
        <f>(C64-VLOOKUP(I64,Riders!$A$2:$C$3501,2,FALSE))/365</f>
        <v>29.13150684931507</v>
      </c>
      <c r="N64" s="50">
        <f>(C64-VLOOKUP(J64,Riders!$A$2:$C$3501,2,FALSE))/365</f>
        <v>20.008219178082193</v>
      </c>
      <c r="O64" s="50">
        <f>(C64-VLOOKUP(K64,Riders!$A$2:$C$3501,2,FALSE))/365</f>
        <v>26.605479452054794</v>
      </c>
      <c r="P64">
        <v>2</v>
      </c>
      <c r="Q64" s="104">
        <f t="shared" si="0"/>
        <v>252.684</v>
      </c>
      <c r="R64" s="104">
        <f t="shared" si="1"/>
        <v>22.898</v>
      </c>
      <c r="S64" s="104">
        <f t="shared" si="2"/>
        <v>69.542999999999992</v>
      </c>
      <c r="T64" s="104">
        <f t="shared" si="3"/>
        <v>60.708999999999989</v>
      </c>
      <c r="U64" s="104">
        <f t="shared" si="4"/>
        <v>61.600000000000023</v>
      </c>
      <c r="V64" s="104">
        <f t="shared" si="5"/>
        <v>60.831999999999994</v>
      </c>
      <c r="W64" s="38">
        <v>14.506</v>
      </c>
      <c r="X64" s="3">
        <v>8.3919999999999995</v>
      </c>
      <c r="Y64" s="3">
        <v>7.8440000000000012</v>
      </c>
      <c r="Z64" s="3">
        <v>7.8009999999999984</v>
      </c>
      <c r="AA64" s="3">
        <v>7.6480000000000032</v>
      </c>
      <c r="AB64" s="3">
        <v>7.6679999999999993</v>
      </c>
      <c r="AC64" s="3">
        <v>7.9639999999999986</v>
      </c>
      <c r="AD64" s="3">
        <v>7.7199999999999918</v>
      </c>
      <c r="AE64" s="3">
        <v>7.6540000000000106</v>
      </c>
      <c r="AF64" s="3">
        <v>7.728999999999985</v>
      </c>
      <c r="AG64" s="3">
        <v>7.5820000000000078</v>
      </c>
      <c r="AH64" s="3">
        <v>7.548000000000016</v>
      </c>
      <c r="AI64" s="3">
        <v>7.5289999999999822</v>
      </c>
      <c r="AJ64" s="3">
        <v>7.5559999999999974</v>
      </c>
      <c r="AK64" s="3">
        <v>7.5360000000000156</v>
      </c>
      <c r="AL64" s="3">
        <v>7.5749999999999744</v>
      </c>
      <c r="AM64" s="3">
        <v>7.9759999999999991</v>
      </c>
      <c r="AN64" s="3">
        <v>7.7110000000000412</v>
      </c>
      <c r="AO64" s="3">
        <v>7.7680000000000007</v>
      </c>
      <c r="AP64" s="3">
        <v>7.8009999999999877</v>
      </c>
      <c r="AQ64" s="3">
        <v>7.5659999999999741</v>
      </c>
      <c r="AR64" s="3">
        <v>7.5380000000000109</v>
      </c>
      <c r="AS64" s="3">
        <v>7.5910000000000366</v>
      </c>
      <c r="AT64" s="3">
        <v>7.6489999999999725</v>
      </c>
      <c r="AU64" s="3">
        <v>7.8659999999999854</v>
      </c>
      <c r="AV64" s="3">
        <v>7.6240000000000236</v>
      </c>
      <c r="AW64" s="3">
        <v>7.5139999999999816</v>
      </c>
      <c r="AX64" s="3">
        <v>7.4749999999999943</v>
      </c>
      <c r="AY64" s="3">
        <v>7.4830000000000325</v>
      </c>
      <c r="AZ64" s="3">
        <v>7.5339999999999918</v>
      </c>
      <c r="BA64" s="3">
        <v>7.6259999999999764</v>
      </c>
      <c r="BB64" s="3">
        <v>7.710000000000008</v>
      </c>
      <c r="BC64" s="105">
        <f t="shared" si="7"/>
        <v>56.988174953697111</v>
      </c>
    </row>
    <row r="65" spans="1:55" ht="15" thickBot="1" x14ac:dyDescent="0.35">
      <c r="A65" t="s">
        <v>102</v>
      </c>
      <c r="B65">
        <v>2023</v>
      </c>
      <c r="C65" s="9">
        <v>45142</v>
      </c>
      <c r="D65" t="s">
        <v>13</v>
      </c>
      <c r="E65" s="51" t="s">
        <v>454</v>
      </c>
      <c r="F65">
        <v>4</v>
      </c>
      <c r="G65" t="s">
        <v>25</v>
      </c>
      <c r="H65" t="s">
        <v>343</v>
      </c>
      <c r="I65" t="s">
        <v>457</v>
      </c>
      <c r="J65" t="s">
        <v>418</v>
      </c>
      <c r="K65" t="s">
        <v>419</v>
      </c>
      <c r="L65" s="50">
        <f>(C65-VLOOKUP(H65,Riders!$A$2:$C$3501,2,FALSE))/365</f>
        <v>28.926027397260274</v>
      </c>
      <c r="M65" s="50">
        <f>(C65-VLOOKUP(I65,Riders!$A$2:$C$3501,2,FALSE))/365</f>
        <v>25.986301369863014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4">
        <f t="shared" si="0"/>
        <v>249.67099999999999</v>
      </c>
      <c r="R65" s="104">
        <f t="shared" si="1"/>
        <v>22.31</v>
      </c>
      <c r="S65" s="104">
        <f t="shared" si="2"/>
        <v>67.631000000000014</v>
      </c>
      <c r="T65" s="104">
        <f t="shared" si="3"/>
        <v>59.557999999999964</v>
      </c>
      <c r="U65" s="104">
        <f t="shared" si="4"/>
        <v>60.994000000000014</v>
      </c>
      <c r="V65" s="104">
        <f t="shared" si="5"/>
        <v>61.488</v>
      </c>
      <c r="W65" s="38">
        <v>14.055999999999999</v>
      </c>
      <c r="X65" s="3">
        <v>8.2539999999999996</v>
      </c>
      <c r="Y65" s="3">
        <v>7.6310000000000002</v>
      </c>
      <c r="Z65" s="3">
        <v>7.5310000000000024</v>
      </c>
      <c r="AA65" s="3">
        <v>7.5859999999999985</v>
      </c>
      <c r="AB65" s="3">
        <v>7.5020000000000024</v>
      </c>
      <c r="AC65" s="3">
        <v>7.5189999999999912</v>
      </c>
      <c r="AD65" s="3">
        <v>7.5520000000000209</v>
      </c>
      <c r="AE65" s="3">
        <v>7.4049999999999869</v>
      </c>
      <c r="AF65" s="3">
        <v>7.3390000000000128</v>
      </c>
      <c r="AG65" s="3">
        <v>7.3839999999999861</v>
      </c>
      <c r="AH65" s="3">
        <v>7.5270000000000152</v>
      </c>
      <c r="AI65" s="3">
        <v>7.45799999999997</v>
      </c>
      <c r="AJ65" s="3">
        <v>7.4650000000000318</v>
      </c>
      <c r="AK65" s="3">
        <v>7.4229999999999876</v>
      </c>
      <c r="AL65" s="3">
        <v>7.5569999999999737</v>
      </c>
      <c r="AM65" s="3">
        <v>7.4560000000000031</v>
      </c>
      <c r="AN65" s="3">
        <v>7.5480000000000018</v>
      </c>
      <c r="AO65" s="3">
        <v>7.5280000000000484</v>
      </c>
      <c r="AP65" s="3">
        <v>7.65199999999993</v>
      </c>
      <c r="AQ65" s="3">
        <v>7.8150000000000261</v>
      </c>
      <c r="AR65" s="3">
        <v>7.6730000000000018</v>
      </c>
      <c r="AS65" s="3">
        <v>7.6619999999999777</v>
      </c>
      <c r="AT65" s="3">
        <v>7.660000000000025</v>
      </c>
      <c r="AU65" s="3">
        <v>7.8689999999999998</v>
      </c>
      <c r="AV65" s="3">
        <v>7.6230000000000189</v>
      </c>
      <c r="AW65" s="3">
        <v>7.6679999999999779</v>
      </c>
      <c r="AX65" s="3">
        <v>7.6189999999999998</v>
      </c>
      <c r="AY65" s="3">
        <v>7.674000000000035</v>
      </c>
      <c r="AZ65" s="3">
        <v>7.6779999999999688</v>
      </c>
      <c r="BA65" s="3">
        <v>7.6980000000000359</v>
      </c>
      <c r="BB65" s="3">
        <v>7.6589999999999634</v>
      </c>
      <c r="BC65" s="105">
        <f t="shared" si="7"/>
        <v>57.675901486356047</v>
      </c>
    </row>
    <row r="66" spans="1:55" ht="15" thickBot="1" x14ac:dyDescent="0.35">
      <c r="A66" t="s">
        <v>102</v>
      </c>
      <c r="B66">
        <v>2023</v>
      </c>
      <c r="C66" s="9">
        <v>45142</v>
      </c>
      <c r="D66" t="s">
        <v>13</v>
      </c>
      <c r="E66" s="51" t="s">
        <v>454</v>
      </c>
      <c r="F66">
        <v>4</v>
      </c>
      <c r="G66" t="s">
        <v>17</v>
      </c>
      <c r="H66" t="s">
        <v>423</v>
      </c>
      <c r="I66" t="s">
        <v>422</v>
      </c>
      <c r="J66" t="s">
        <v>215</v>
      </c>
      <c r="K66" t="s">
        <v>530</v>
      </c>
      <c r="L66" s="50">
        <f>(C66-VLOOKUP(H66,Riders!$A$2:$C$3501,2,FALSE))/365</f>
        <v>25.709589041095889</v>
      </c>
      <c r="M66" s="50">
        <f>(C66-VLOOKUP(I66,Riders!$A$2:$C$3501,2,FALSE))/365</f>
        <v>24.295890410958904</v>
      </c>
      <c r="N66" s="50">
        <f>(C66-VLOOKUP(J66,Riders!$A$2:$C$3501,2,FALSE))/365</f>
        <v>24.575342465753426</v>
      </c>
      <c r="O66" s="50">
        <f>(C66-VLOOKUP(K66,Riders!$A$2:$C$3501,2,FALSE))/365</f>
        <v>23.539726027397261</v>
      </c>
      <c r="P66">
        <v>2</v>
      </c>
      <c r="Q66" s="104">
        <f t="shared" ref="Q66:Q129" si="8">IF(COUNT(W66:BB66)=32,SUM(W66:BB66),"")</f>
        <v>252.52500000000001</v>
      </c>
      <c r="R66" s="104">
        <f t="shared" ref="R66:R129" si="9">IF(COUNT(W66:X66)=2,SUM(W66:X66),"")</f>
        <v>22.51</v>
      </c>
      <c r="S66" s="104">
        <f t="shared" ref="S66:S129" si="10">IF(COUNT(W66:AD66)=8,SUM(W66:AD66),"")</f>
        <v>67.941000000000003</v>
      </c>
      <c r="T66" s="104">
        <f t="shared" ref="T66:T129" si="11">IF(COUNT(AE66:AL66)=8,SUM(AE66:AL66),"")</f>
        <v>60.917000000000002</v>
      </c>
      <c r="U66" s="104">
        <f t="shared" ref="U66:U129" si="12">IF(COUNT(AM66:AT66)=8,SUM(AM66:AT66),"")</f>
        <v>61.000999999999976</v>
      </c>
      <c r="V66" s="104">
        <f t="shared" ref="V66:V129" si="13">IF(COUNT(AU66:BB66)=8,SUM(AU66:BB66),"")</f>
        <v>62.666000000000025</v>
      </c>
      <c r="W66" s="38">
        <v>14.201000000000001</v>
      </c>
      <c r="X66" s="3">
        <v>8.3090000000000011</v>
      </c>
      <c r="Y66" s="3">
        <v>7.7399999999999984</v>
      </c>
      <c r="Z66" s="3">
        <v>7.5030000000000001</v>
      </c>
      <c r="AA66" s="3">
        <v>7.4870000000000019</v>
      </c>
      <c r="AB66" s="3">
        <v>7.6219999999999999</v>
      </c>
      <c r="AC66" s="3">
        <v>7.5170000000000101</v>
      </c>
      <c r="AD66" s="3">
        <v>7.5619999999999905</v>
      </c>
      <c r="AE66" s="3">
        <v>7.5809999999999889</v>
      </c>
      <c r="AF66" s="3">
        <v>7.7180000000000035</v>
      </c>
      <c r="AG66" s="3">
        <v>7.5240000000000009</v>
      </c>
      <c r="AH66" s="3">
        <v>7.4980000000000189</v>
      </c>
      <c r="AI66" s="3">
        <v>7.5229999999999819</v>
      </c>
      <c r="AJ66" s="3">
        <v>7.6260000000000048</v>
      </c>
      <c r="AK66" s="3">
        <v>7.8030000000000115</v>
      </c>
      <c r="AL66" s="3">
        <v>7.6439999999999912</v>
      </c>
      <c r="AM66" s="3">
        <v>7.5929999999999609</v>
      </c>
      <c r="AN66" s="3">
        <v>7.5870000000000175</v>
      </c>
      <c r="AO66" s="3">
        <v>7.5520000000000209</v>
      </c>
      <c r="AP66" s="3">
        <v>7.6049999999999898</v>
      </c>
      <c r="AQ66" s="3">
        <v>7.6629999999999825</v>
      </c>
      <c r="AR66" s="3">
        <v>7.8120000000000118</v>
      </c>
      <c r="AS66" s="3">
        <v>7.6210000000000377</v>
      </c>
      <c r="AT66" s="3">
        <v>7.5679999999999552</v>
      </c>
      <c r="AU66" s="3">
        <v>7.5430000000000348</v>
      </c>
      <c r="AV66" s="3">
        <v>8.7369999999999948</v>
      </c>
      <c r="AW66" s="3">
        <v>6.8640000000000043</v>
      </c>
      <c r="AX66" s="3">
        <v>7.9469999999999743</v>
      </c>
      <c r="AY66" s="3">
        <v>8.0860000000000127</v>
      </c>
      <c r="AZ66" s="3">
        <v>7.7930000000000064</v>
      </c>
      <c r="BA66" s="3">
        <v>7.8309999999999889</v>
      </c>
      <c r="BB66" s="3">
        <v>7.8650000000000091</v>
      </c>
      <c r="BC66" s="105">
        <f t="shared" si="7"/>
        <v>57.024057024057022</v>
      </c>
    </row>
    <row r="67" spans="1:55" ht="15" thickBot="1" x14ac:dyDescent="0.35">
      <c r="A67" t="s">
        <v>102</v>
      </c>
      <c r="B67">
        <v>2023</v>
      </c>
      <c r="C67" s="9">
        <v>45142</v>
      </c>
      <c r="D67" t="s">
        <v>13</v>
      </c>
      <c r="E67" s="51" t="s">
        <v>204</v>
      </c>
      <c r="F67" t="s">
        <v>205</v>
      </c>
      <c r="G67" t="s">
        <v>25</v>
      </c>
      <c r="H67" t="s">
        <v>269</v>
      </c>
      <c r="I67" t="s">
        <v>343</v>
      </c>
      <c r="J67" t="s">
        <v>418</v>
      </c>
      <c r="K67" t="s">
        <v>419</v>
      </c>
      <c r="L67" s="50">
        <f>(C67-VLOOKUP(H67,Riders!$A$2:$C$3501,2,FALSE))/365</f>
        <v>29.416438356164385</v>
      </c>
      <c r="M67" s="50">
        <f>(C67-VLOOKUP(I67,Riders!$A$2:$C$3501,2,FALSE))/365</f>
        <v>28.926027397260274</v>
      </c>
      <c r="N67" s="50">
        <f>(C67-VLOOKUP(J67,Riders!$A$2:$C$3501,2,FALSE))/365</f>
        <v>26.367123287671234</v>
      </c>
      <c r="O67" s="50">
        <f>(C67-VLOOKUP(K67,Riders!$A$2:$C$3501,2,FALSE))/365</f>
        <v>28.161643835616438</v>
      </c>
      <c r="P67">
        <v>1</v>
      </c>
      <c r="Q67" s="104">
        <f t="shared" si="8"/>
        <v>248.77099999999999</v>
      </c>
      <c r="R67" s="104">
        <f t="shared" si="9"/>
        <v>22.297999999999998</v>
      </c>
      <c r="S67" s="104">
        <f t="shared" si="10"/>
        <v>67.397999999999996</v>
      </c>
      <c r="T67" s="104">
        <f t="shared" si="11"/>
        <v>59.925000000000026</v>
      </c>
      <c r="U67" s="104">
        <f t="shared" si="12"/>
        <v>60.09999999999998</v>
      </c>
      <c r="V67" s="104">
        <f t="shared" si="13"/>
        <v>61.347999999999985</v>
      </c>
      <c r="W67" s="38">
        <v>14.031000000000001</v>
      </c>
      <c r="X67" s="3">
        <v>8.2669999999999977</v>
      </c>
      <c r="Y67" s="3">
        <v>7.6660000000000004</v>
      </c>
      <c r="Z67" s="3">
        <v>7.472999999999999</v>
      </c>
      <c r="AA67" s="3">
        <v>7.5360000000000014</v>
      </c>
      <c r="AB67" s="3">
        <v>7.4500000000000028</v>
      </c>
      <c r="AC67" s="3">
        <v>7.421999999999997</v>
      </c>
      <c r="AD67" s="3">
        <v>7.5529999999999973</v>
      </c>
      <c r="AE67" s="3">
        <v>7.4579999999999984</v>
      </c>
      <c r="AF67" s="3">
        <v>7.453000000000003</v>
      </c>
      <c r="AG67" s="3">
        <v>7.4819999999999993</v>
      </c>
      <c r="AH67" s="3">
        <v>7.5890000000000128</v>
      </c>
      <c r="AI67" s="3">
        <v>7.4999999999999858</v>
      </c>
      <c r="AJ67" s="3">
        <v>7.4770000000000039</v>
      </c>
      <c r="AK67" s="3">
        <v>7.416000000000011</v>
      </c>
      <c r="AL67" s="3">
        <v>7.5500000000000114</v>
      </c>
      <c r="AM67" s="3">
        <v>7.4100000000000108</v>
      </c>
      <c r="AN67" s="3">
        <v>7.5819999999999652</v>
      </c>
      <c r="AO67" s="3">
        <v>7.4519999999999982</v>
      </c>
      <c r="AP67" s="3">
        <v>7.4080000000000155</v>
      </c>
      <c r="AQ67" s="3">
        <v>7.4039999999999679</v>
      </c>
      <c r="AR67" s="3">
        <v>7.5840000000000032</v>
      </c>
      <c r="AS67" s="3">
        <v>7.546999999999997</v>
      </c>
      <c r="AT67" s="3">
        <v>7.7130000000000223</v>
      </c>
      <c r="AU67" s="3">
        <v>7.6169999999999902</v>
      </c>
      <c r="AV67" s="3">
        <v>7.617999999999995</v>
      </c>
      <c r="AW67" s="3">
        <v>7.6350000000000193</v>
      </c>
      <c r="AX67" s="3">
        <v>7.6359999999999957</v>
      </c>
      <c r="AY67" s="3">
        <v>7.6399999999999579</v>
      </c>
      <c r="AZ67" s="3">
        <v>7.6260000000000332</v>
      </c>
      <c r="BA67" s="3">
        <v>7.7430000000000234</v>
      </c>
      <c r="BB67" s="3">
        <v>7.83299999999997</v>
      </c>
      <c r="BC67" s="105">
        <f t="shared" si="7"/>
        <v>57.88456049941513</v>
      </c>
    </row>
    <row r="68" spans="1:55" ht="15" thickBot="1" x14ac:dyDescent="0.35">
      <c r="A68" t="s">
        <v>102</v>
      </c>
      <c r="B68">
        <v>2023</v>
      </c>
      <c r="C68" s="9">
        <v>45142</v>
      </c>
      <c r="D68" t="s">
        <v>13</v>
      </c>
      <c r="E68" s="51" t="s">
        <v>204</v>
      </c>
      <c r="F68" t="s">
        <v>205</v>
      </c>
      <c r="G68" t="s">
        <v>29</v>
      </c>
      <c r="H68" t="s">
        <v>217</v>
      </c>
      <c r="I68" t="s">
        <v>274</v>
      </c>
      <c r="J68" t="s">
        <v>417</v>
      </c>
      <c r="K68" t="s">
        <v>416</v>
      </c>
      <c r="L68" s="50">
        <f>(C68-VLOOKUP(H68,Riders!$A$2:$C$3501,2,FALSE))/365</f>
        <v>25.347945205479451</v>
      </c>
      <c r="M68" s="50">
        <f>(C68-VLOOKUP(I68,Riders!$A$2:$C$3501,2,FALSE))/365</f>
        <v>22.594520547945205</v>
      </c>
      <c r="N68" s="50">
        <f>(C68-VLOOKUP(J68,Riders!$A$2:$C$3501,2,FALSE))/365</f>
        <v>24.460273972602739</v>
      </c>
      <c r="O68" s="50">
        <f>(C68-VLOOKUP(K68,Riders!$A$2:$C$3501,2,FALSE))/365</f>
        <v>25.764383561643836</v>
      </c>
      <c r="P68">
        <v>2</v>
      </c>
      <c r="Q68" s="104">
        <f t="shared" si="8"/>
        <v>253.31299999999999</v>
      </c>
      <c r="R68" s="104">
        <f t="shared" si="9"/>
        <v>22.312000000000001</v>
      </c>
      <c r="S68" s="104">
        <f t="shared" si="10"/>
        <v>67.272000000000006</v>
      </c>
      <c r="T68" s="104">
        <f t="shared" si="11"/>
        <v>60.230000000000004</v>
      </c>
      <c r="U68" s="104">
        <f t="shared" si="12"/>
        <v>62.007000000000005</v>
      </c>
      <c r="V68" s="104">
        <f t="shared" si="13"/>
        <v>63.803999999999974</v>
      </c>
      <c r="W68" s="38">
        <v>14.084</v>
      </c>
      <c r="X68" s="3">
        <v>8.2280000000000015</v>
      </c>
      <c r="Y68" s="3">
        <v>7.6459999999999972</v>
      </c>
      <c r="Z68" s="3">
        <v>7.4560000000000031</v>
      </c>
      <c r="AA68" s="3">
        <v>7.5069999999999979</v>
      </c>
      <c r="AB68" s="3">
        <v>7.4070000000000036</v>
      </c>
      <c r="AC68" s="3">
        <v>7.3959999999999937</v>
      </c>
      <c r="AD68" s="3">
        <v>7.5480000000000089</v>
      </c>
      <c r="AE68" s="3">
        <v>7.4529999999999887</v>
      </c>
      <c r="AF68" s="3">
        <v>7.5139999999999958</v>
      </c>
      <c r="AG68" s="3">
        <v>7.5150000000000148</v>
      </c>
      <c r="AH68" s="3">
        <v>7.4979999999999905</v>
      </c>
      <c r="AI68" s="3">
        <v>7.637999999999991</v>
      </c>
      <c r="AJ68" s="3">
        <v>7.5210000000000292</v>
      </c>
      <c r="AK68" s="3">
        <v>7.5439999999999969</v>
      </c>
      <c r="AL68" s="3">
        <v>7.546999999999997</v>
      </c>
      <c r="AM68" s="3">
        <v>7.7090000000000032</v>
      </c>
      <c r="AN68" s="3">
        <v>7.5729999999999791</v>
      </c>
      <c r="AO68" s="3">
        <v>7.7060000000000173</v>
      </c>
      <c r="AP68" s="3">
        <v>7.8839999999999861</v>
      </c>
      <c r="AQ68" s="3">
        <v>7.6520000000000152</v>
      </c>
      <c r="AR68" s="3">
        <v>7.8199999999999932</v>
      </c>
      <c r="AS68" s="3">
        <v>7.9329999999999927</v>
      </c>
      <c r="AT68" s="3">
        <v>7.7300000000000182</v>
      </c>
      <c r="AU68" s="3">
        <v>7.7349999999999852</v>
      </c>
      <c r="AV68" s="3">
        <v>7.9550000000000125</v>
      </c>
      <c r="AW68" s="3">
        <v>7.8309999999999889</v>
      </c>
      <c r="AX68" s="3">
        <v>7.9559999999999889</v>
      </c>
      <c r="AY68" s="3">
        <v>8.1539999999999964</v>
      </c>
      <c r="AZ68" s="3">
        <v>7.9449999999999932</v>
      </c>
      <c r="BA68" s="3">
        <v>8.0330000000000155</v>
      </c>
      <c r="BB68" s="3">
        <v>8.1949999999999932</v>
      </c>
      <c r="BC68" s="105">
        <f t="shared" si="7"/>
        <v>56.846667956243856</v>
      </c>
    </row>
    <row r="69" spans="1:55" ht="15" thickBot="1" x14ac:dyDescent="0.35">
      <c r="A69" t="s">
        <v>102</v>
      </c>
      <c r="B69">
        <v>2023</v>
      </c>
      <c r="C69" s="9">
        <v>45142</v>
      </c>
      <c r="D69" t="s">
        <v>13</v>
      </c>
      <c r="E69" s="51" t="s">
        <v>204</v>
      </c>
      <c r="F69" t="s">
        <v>206</v>
      </c>
      <c r="G69" t="s">
        <v>17</v>
      </c>
      <c r="H69" t="s">
        <v>423</v>
      </c>
      <c r="I69" t="s">
        <v>422</v>
      </c>
      <c r="J69" t="s">
        <v>215</v>
      </c>
      <c r="K69" t="s">
        <v>530</v>
      </c>
      <c r="L69" s="50">
        <f>(C69-VLOOKUP(H69,Riders!$A$2:$C$3501,2,FALSE))/365</f>
        <v>25.709589041095889</v>
      </c>
      <c r="M69" s="50">
        <f>(C69-VLOOKUP(I69,Riders!$A$2:$C$3501,2,FALSE))/365</f>
        <v>24.295890410958904</v>
      </c>
      <c r="N69" s="50">
        <f>(C69-VLOOKUP(J69,Riders!$A$2:$C$3501,2,FALSE))/365</f>
        <v>24.575342465753426</v>
      </c>
      <c r="O69" s="50">
        <f>(C69-VLOOKUP(K69,Riders!$A$2:$C$3501,2,FALSE))/365</f>
        <v>23.539726027397261</v>
      </c>
      <c r="P69">
        <v>3</v>
      </c>
      <c r="Q69" s="104">
        <f t="shared" si="8"/>
        <v>253.05900000000003</v>
      </c>
      <c r="R69" s="104">
        <f t="shared" si="9"/>
        <v>22.681000000000001</v>
      </c>
      <c r="S69" s="104">
        <f t="shared" si="10"/>
        <v>68.768000000000001</v>
      </c>
      <c r="T69" s="104">
        <f t="shared" si="11"/>
        <v>60.693000000000012</v>
      </c>
      <c r="U69" s="104">
        <f t="shared" si="12"/>
        <v>61.495999999999981</v>
      </c>
      <c r="V69" s="104">
        <f t="shared" si="13"/>
        <v>62.102000000000032</v>
      </c>
      <c r="W69" s="38">
        <v>14.034000000000001</v>
      </c>
      <c r="X69" s="3">
        <v>8.6470000000000002</v>
      </c>
      <c r="Y69" s="3">
        <v>8.0579999999999998</v>
      </c>
      <c r="Z69" s="3">
        <v>7.764999999999997</v>
      </c>
      <c r="AA69" s="3">
        <v>7.615000000000002</v>
      </c>
      <c r="AB69" s="3">
        <v>7.7310000000000016</v>
      </c>
      <c r="AC69" s="3">
        <v>7.4410000000000025</v>
      </c>
      <c r="AD69" s="3">
        <v>7.4769999999999968</v>
      </c>
      <c r="AE69" s="3">
        <v>7.5100000000000051</v>
      </c>
      <c r="AF69" s="3">
        <v>7.554000000000002</v>
      </c>
      <c r="AG69" s="3">
        <v>7.7249999999999943</v>
      </c>
      <c r="AH69" s="3">
        <v>7.4969999999999999</v>
      </c>
      <c r="AI69" s="3">
        <v>7.4949999999999903</v>
      </c>
      <c r="AJ69" s="3">
        <v>7.5260000000000105</v>
      </c>
      <c r="AK69" s="3">
        <v>7.5829999999999984</v>
      </c>
      <c r="AL69" s="3">
        <v>7.8030000000000115</v>
      </c>
      <c r="AM69" s="3">
        <v>7.6689999999999827</v>
      </c>
      <c r="AN69" s="3">
        <v>7.6419999999999959</v>
      </c>
      <c r="AO69" s="3">
        <v>7.6210000000000093</v>
      </c>
      <c r="AP69" s="3">
        <v>7.6289999999999907</v>
      </c>
      <c r="AQ69" s="3">
        <v>7.6350000000000193</v>
      </c>
      <c r="AR69" s="3">
        <v>7.7189999999999657</v>
      </c>
      <c r="AS69" s="3">
        <v>7.8830000000000098</v>
      </c>
      <c r="AT69" s="3">
        <v>7.6980000000000075</v>
      </c>
      <c r="AU69" s="3">
        <v>7.6200000000000045</v>
      </c>
      <c r="AV69" s="3">
        <v>7.7160000000000082</v>
      </c>
      <c r="AW69" s="3">
        <v>7.5559999999999832</v>
      </c>
      <c r="AX69" s="3">
        <v>7.7150000000000034</v>
      </c>
      <c r="AY69" s="3">
        <v>7.6299999999999955</v>
      </c>
      <c r="AZ69" s="3">
        <v>7.9490000000000407</v>
      </c>
      <c r="BA69" s="3">
        <v>8.0719999999999743</v>
      </c>
      <c r="BB69" s="3">
        <v>7.8440000000000225</v>
      </c>
      <c r="BC69" s="105">
        <f t="shared" si="7"/>
        <v>56.903726008559261</v>
      </c>
    </row>
    <row r="70" spans="1:55" ht="15" thickBot="1" x14ac:dyDescent="0.35">
      <c r="A70" t="s">
        <v>102</v>
      </c>
      <c r="B70">
        <v>2023</v>
      </c>
      <c r="C70" s="9">
        <v>45142</v>
      </c>
      <c r="D70" t="s">
        <v>13</v>
      </c>
      <c r="E70" s="51" t="s">
        <v>204</v>
      </c>
      <c r="F70" t="s">
        <v>206</v>
      </c>
      <c r="G70" t="s">
        <v>53</v>
      </c>
      <c r="H70" t="s">
        <v>298</v>
      </c>
      <c r="I70" t="s">
        <v>389</v>
      </c>
      <c r="J70" t="s">
        <v>456</v>
      </c>
      <c r="K70" t="s">
        <v>316</v>
      </c>
      <c r="L70" s="50">
        <f>(C70-VLOOKUP(H70,Riders!$A$2:$C$3501,2,FALSE))/365</f>
        <v>24.052054794520547</v>
      </c>
      <c r="M70" s="50">
        <f>(C70-VLOOKUP(I70,Riders!$A$2:$C$3501,2,FALSE))/365</f>
        <v>23.761643835616439</v>
      </c>
      <c r="N70" s="50">
        <f>(C70-VLOOKUP(J70,Riders!$A$2:$C$3501,2,FALSE))/365</f>
        <v>24.12876712328767</v>
      </c>
      <c r="O70" s="50">
        <f>(C70-VLOOKUP(K70,Riders!$A$2:$C$3501,2,FALSE))/365</f>
        <v>22.61917808219178</v>
      </c>
      <c r="P70">
        <v>4</v>
      </c>
      <c r="Q70" s="104">
        <f t="shared" si="8"/>
        <v>253.33400000000003</v>
      </c>
      <c r="R70" s="104">
        <f t="shared" si="9"/>
        <v>22.016999999999999</v>
      </c>
      <c r="S70" s="104">
        <f t="shared" si="10"/>
        <v>67.871000000000009</v>
      </c>
      <c r="T70" s="104">
        <f t="shared" si="11"/>
        <v>60.91</v>
      </c>
      <c r="U70" s="104">
        <f t="shared" si="12"/>
        <v>61.945999999999998</v>
      </c>
      <c r="V70" s="104">
        <f t="shared" si="13"/>
        <v>62.607000000000028</v>
      </c>
      <c r="W70" s="38">
        <v>13.896000000000001</v>
      </c>
      <c r="X70" s="3">
        <v>8.1209999999999987</v>
      </c>
      <c r="Y70" s="3">
        <v>7.73</v>
      </c>
      <c r="Z70" s="3">
        <v>7.5810000000000031</v>
      </c>
      <c r="AA70" s="3">
        <v>7.6859999999999999</v>
      </c>
      <c r="AB70" s="3">
        <v>7.597999999999999</v>
      </c>
      <c r="AC70" s="3">
        <v>7.6699999999999946</v>
      </c>
      <c r="AD70" s="3">
        <v>7.5890000000000128</v>
      </c>
      <c r="AE70" s="3">
        <v>7.8070000000000022</v>
      </c>
      <c r="AF70" s="3">
        <v>7.5689999999999884</v>
      </c>
      <c r="AG70" s="3">
        <v>7.4999999999999858</v>
      </c>
      <c r="AH70" s="3">
        <v>7.4200000000000159</v>
      </c>
      <c r="AI70" s="3">
        <v>7.583999999999989</v>
      </c>
      <c r="AJ70" s="3">
        <v>7.5939999999999941</v>
      </c>
      <c r="AK70" s="3">
        <v>7.6970000000000312</v>
      </c>
      <c r="AL70" s="3">
        <v>7.7389999999999901</v>
      </c>
      <c r="AM70" s="3">
        <v>7.9379999999999882</v>
      </c>
      <c r="AN70" s="3">
        <v>7.7839999999999634</v>
      </c>
      <c r="AO70" s="3">
        <v>7.6970000000000312</v>
      </c>
      <c r="AP70" s="3">
        <v>7.7059999999999889</v>
      </c>
      <c r="AQ70" s="3">
        <v>7.8429999999999893</v>
      </c>
      <c r="AR70" s="3">
        <v>7.7090000000000316</v>
      </c>
      <c r="AS70" s="3">
        <v>7.6269999999999811</v>
      </c>
      <c r="AT70" s="3">
        <v>7.6420000000000243</v>
      </c>
      <c r="AU70" s="3">
        <v>7.8170000000000073</v>
      </c>
      <c r="AV70" s="3">
        <v>7.6529999999999916</v>
      </c>
      <c r="AW70" s="3">
        <v>7.7220000000000084</v>
      </c>
      <c r="AX70" s="3">
        <v>7.7159999999999513</v>
      </c>
      <c r="AY70" s="3">
        <v>7.8930000000000007</v>
      </c>
      <c r="AZ70" s="3">
        <v>7.8689999999999998</v>
      </c>
      <c r="BA70" s="3">
        <v>8.1110000000000468</v>
      </c>
      <c r="BB70" s="3">
        <v>7.8260000000000218</v>
      </c>
      <c r="BC70" s="105">
        <f t="shared" si="7"/>
        <v>56.841955679063993</v>
      </c>
    </row>
    <row r="71" spans="1:55" ht="15" thickBot="1" x14ac:dyDescent="0.35">
      <c r="A71" s="51" t="s">
        <v>93</v>
      </c>
      <c r="B71" s="51">
        <v>2023</v>
      </c>
      <c r="C71" s="52">
        <v>45037</v>
      </c>
      <c r="D71" s="51" t="s">
        <v>72</v>
      </c>
      <c r="E71" s="51" t="s">
        <v>379</v>
      </c>
      <c r="F71" s="51" t="s">
        <v>379</v>
      </c>
      <c r="G71" t="s">
        <v>25</v>
      </c>
      <c r="H71" t="s">
        <v>269</v>
      </c>
      <c r="I71" t="s">
        <v>457</v>
      </c>
      <c r="J71" t="s">
        <v>418</v>
      </c>
      <c r="K71" t="s">
        <v>420</v>
      </c>
      <c r="L71" s="50">
        <f>(C71-VLOOKUP(H71,Riders!$A$2:$C$3501,2,FALSE))/365</f>
        <v>29.12876712328767</v>
      </c>
      <c r="M71" s="50">
        <f>(C71-VLOOKUP(I71,Riders!$A$2:$C$3501,2,FALSE))/365</f>
        <v>25.698630136986303</v>
      </c>
      <c r="N71" s="50">
        <f>(C71-VLOOKUP(J71,Riders!$A$2:$C$3501,2,FALSE))/365</f>
        <v>26.079452054794519</v>
      </c>
      <c r="O71" s="50">
        <f>(C71-VLOOKUP(K71,Riders!$A$2:$C$3501,2,FALSE))/365</f>
        <v>24.043835616438358</v>
      </c>
      <c r="P71">
        <v>1</v>
      </c>
      <c r="Q71" s="104">
        <f t="shared" si="8"/>
        <v>254.82400000000004</v>
      </c>
      <c r="R71" s="104">
        <f t="shared" si="9"/>
        <v>22.536999999999999</v>
      </c>
      <c r="S71" s="104">
        <f t="shared" si="10"/>
        <v>68.621999999999986</v>
      </c>
      <c r="T71" s="104">
        <f t="shared" si="11"/>
        <v>61.112999999999971</v>
      </c>
      <c r="U71" s="104">
        <f t="shared" si="12"/>
        <v>61.935000000000059</v>
      </c>
      <c r="V71" s="104">
        <f t="shared" si="13"/>
        <v>63.154000000000025</v>
      </c>
      <c r="W71" s="38">
        <v>14.082000000000001</v>
      </c>
      <c r="X71" s="3">
        <v>8.4549999999999983</v>
      </c>
      <c r="Y71" s="3">
        <v>7.8290000000000006</v>
      </c>
      <c r="Z71" s="3">
        <v>7.5300000000000011</v>
      </c>
      <c r="AA71" s="3">
        <v>7.6469999999999985</v>
      </c>
      <c r="AB71" s="3">
        <v>7.5919999999999987</v>
      </c>
      <c r="AC71" s="3">
        <v>7.673000000000016</v>
      </c>
      <c r="AD71" s="3">
        <v>7.8139999999999716</v>
      </c>
      <c r="AE71" s="3">
        <v>7.6390000000000242</v>
      </c>
      <c r="AF71" s="3">
        <v>7.6149999999999949</v>
      </c>
      <c r="AG71" s="3">
        <v>7.742999999999995</v>
      </c>
      <c r="AH71" s="3">
        <v>7.6079999999999899</v>
      </c>
      <c r="AI71" s="3">
        <v>7.6090000000000089</v>
      </c>
      <c r="AJ71" s="3">
        <v>7.6020000000000039</v>
      </c>
      <c r="AK71" s="3">
        <v>7.7439999999999998</v>
      </c>
      <c r="AL71" s="3">
        <v>7.5529999999999546</v>
      </c>
      <c r="AM71" s="3">
        <v>7.5940000000000509</v>
      </c>
      <c r="AN71" s="3">
        <v>7.6269999999999811</v>
      </c>
      <c r="AO71" s="3">
        <v>7.7810000000000059</v>
      </c>
      <c r="AP71" s="3">
        <v>7.6750000000000114</v>
      </c>
      <c r="AQ71" s="3">
        <v>7.6979999999999791</v>
      </c>
      <c r="AR71" s="3">
        <v>7.8670000000000471</v>
      </c>
      <c r="AS71" s="3">
        <v>7.7349999999999568</v>
      </c>
      <c r="AT71" s="3">
        <v>7.9580000000000268</v>
      </c>
      <c r="AU71" s="3">
        <v>7.8639999999999475</v>
      </c>
      <c r="AV71" s="3">
        <v>7.9170000000000584</v>
      </c>
      <c r="AW71" s="3">
        <v>8.0319999999999538</v>
      </c>
      <c r="AX71" s="3">
        <v>7.7860000000000014</v>
      </c>
      <c r="AY71" s="3">
        <v>7.7190000000000509</v>
      </c>
      <c r="AZ71" s="3">
        <v>7.7859999999999729</v>
      </c>
      <c r="BA71" s="3">
        <v>7.9370000000000687</v>
      </c>
      <c r="BB71" s="3">
        <v>8.1129999999999711</v>
      </c>
      <c r="BC71" s="105">
        <f t="shared" si="7"/>
        <v>56.509590933350069</v>
      </c>
    </row>
    <row r="72" spans="1:55" ht="15" thickBot="1" x14ac:dyDescent="0.35">
      <c r="A72" s="51" t="s">
        <v>93</v>
      </c>
      <c r="B72" s="51">
        <v>2023</v>
      </c>
      <c r="C72" s="52">
        <v>45037</v>
      </c>
      <c r="D72" s="51" t="s">
        <v>72</v>
      </c>
      <c r="E72" s="51" t="s">
        <v>379</v>
      </c>
      <c r="F72" s="51" t="s">
        <v>379</v>
      </c>
      <c r="G72" t="s">
        <v>67</v>
      </c>
      <c r="H72" t="s">
        <v>214</v>
      </c>
      <c r="I72" t="s">
        <v>271</v>
      </c>
      <c r="J72" t="s">
        <v>520</v>
      </c>
      <c r="K72" t="s">
        <v>464</v>
      </c>
      <c r="L72" s="50">
        <f>(C72-VLOOKUP(H72,Riders!$A$2:$C$3501,2,FALSE))/365</f>
        <v>28.342465753424658</v>
      </c>
      <c r="M72" s="50">
        <f>(C72-VLOOKUP(I72,Riders!$A$2:$C$3501,2,FALSE))/365</f>
        <v>28.843835616438355</v>
      </c>
      <c r="N72" s="50">
        <f>(C72-VLOOKUP(J72,Riders!$A$2:$C$3501,2,FALSE))/365</f>
        <v>26.317808219178083</v>
      </c>
      <c r="O72" s="50">
        <f>(C72-VLOOKUP(K72,Riders!$A$2:$C$3501,2,FALSE))/365</f>
        <v>21.238356164383561</v>
      </c>
      <c r="P72">
        <v>2</v>
      </c>
      <c r="Q72" s="104">
        <f t="shared" si="8"/>
        <v>255.32500000000002</v>
      </c>
      <c r="R72" s="104">
        <f t="shared" si="9"/>
        <v>22.530999999999999</v>
      </c>
      <c r="S72" s="104">
        <f t="shared" si="10"/>
        <v>69.900999999999982</v>
      </c>
      <c r="T72" s="104">
        <f t="shared" si="11"/>
        <v>61.894000000000034</v>
      </c>
      <c r="U72" s="104">
        <f t="shared" si="12"/>
        <v>62.34899999999999</v>
      </c>
      <c r="V72" s="104">
        <f t="shared" si="13"/>
        <v>61.181000000000012</v>
      </c>
      <c r="W72" s="38">
        <v>14.234</v>
      </c>
      <c r="X72" s="3">
        <v>8.2969999999999988</v>
      </c>
      <c r="Y72" s="3">
        <v>8.0460000000000029</v>
      </c>
      <c r="Z72" s="3">
        <v>8.093</v>
      </c>
      <c r="AA72" s="3">
        <v>7.8329999999999984</v>
      </c>
      <c r="AB72" s="3">
        <v>7.8320000000000007</v>
      </c>
      <c r="AC72" s="3">
        <v>7.732999999999997</v>
      </c>
      <c r="AD72" s="3">
        <v>7.8329999999999842</v>
      </c>
      <c r="AE72" s="3">
        <v>7.7410000000000139</v>
      </c>
      <c r="AF72" s="3">
        <v>7.6800000000000068</v>
      </c>
      <c r="AG72" s="3">
        <v>7.7399999999999949</v>
      </c>
      <c r="AH72" s="3">
        <v>7.894999999999996</v>
      </c>
      <c r="AI72" s="3">
        <v>7.7080000000000126</v>
      </c>
      <c r="AJ72" s="3">
        <v>7.6789999999999878</v>
      </c>
      <c r="AK72" s="3">
        <v>7.7020000000000124</v>
      </c>
      <c r="AL72" s="3">
        <v>7.7490000000000094</v>
      </c>
      <c r="AM72" s="3">
        <v>7.6789999999999736</v>
      </c>
      <c r="AN72" s="3">
        <v>7.75</v>
      </c>
      <c r="AO72" s="3">
        <v>7.695999999999998</v>
      </c>
      <c r="AP72" s="3">
        <v>7.7510000000000332</v>
      </c>
      <c r="AQ72" s="3">
        <v>8.0069999999999766</v>
      </c>
      <c r="AR72" s="3">
        <v>7.8010000000000161</v>
      </c>
      <c r="AS72" s="3">
        <v>7.8489999999999895</v>
      </c>
      <c r="AT72" s="3">
        <v>7.8160000000000025</v>
      </c>
      <c r="AU72" s="3">
        <v>7.9819999999999993</v>
      </c>
      <c r="AV72" s="3">
        <v>7.7719999999999914</v>
      </c>
      <c r="AW72" s="3">
        <v>7.6820000000000164</v>
      </c>
      <c r="AX72" s="3">
        <v>7.5869999999999891</v>
      </c>
      <c r="AY72" s="3">
        <v>7.5530000000000257</v>
      </c>
      <c r="AZ72" s="3">
        <v>7.4959999999999241</v>
      </c>
      <c r="BA72" s="3">
        <v>7.509000000000043</v>
      </c>
      <c r="BB72" s="3">
        <v>7.6000000000000227</v>
      </c>
      <c r="BC72" s="105">
        <f t="shared" si="7"/>
        <v>56.398707529619109</v>
      </c>
    </row>
    <row r="73" spans="1:55" ht="15" thickBot="1" x14ac:dyDescent="0.35">
      <c r="A73" s="51" t="s">
        <v>93</v>
      </c>
      <c r="B73" s="51">
        <v>2023</v>
      </c>
      <c r="C73" s="52">
        <v>45037</v>
      </c>
      <c r="D73" s="51" t="s">
        <v>72</v>
      </c>
      <c r="E73" s="51" t="s">
        <v>379</v>
      </c>
      <c r="F73" s="51" t="s">
        <v>379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50">
        <f>(C73-VLOOKUP(H73,Riders!$A$2:$C$3501,2,FALSE))/365</f>
        <v>22.446575342465753</v>
      </c>
      <c r="M73" s="50">
        <f>(C73-VLOOKUP(I73,Riders!$A$2:$C$3501,2,FALSE))/365</f>
        <v>24.432876712328767</v>
      </c>
      <c r="N73" s="50">
        <f>(C73-VLOOKUP(J73,Riders!$A$2:$C$3501,2,FALSE))/365</f>
        <v>29.778082191780822</v>
      </c>
      <c r="O73" s="50">
        <f>(C73-VLOOKUP(K73,Riders!$A$2:$C$3501,2,FALSE))/365</f>
        <v>26.172602739726027</v>
      </c>
      <c r="P73">
        <v>3</v>
      </c>
      <c r="Q73" s="104">
        <f t="shared" si="8"/>
        <v>255.67999999999998</v>
      </c>
      <c r="R73" s="104">
        <f t="shared" si="9"/>
        <v>22.434000000000001</v>
      </c>
      <c r="S73" s="104">
        <f t="shared" si="10"/>
        <v>68.408999999999992</v>
      </c>
      <c r="T73" s="104">
        <f t="shared" si="11"/>
        <v>62.893000000000001</v>
      </c>
      <c r="U73" s="104">
        <f t="shared" si="12"/>
        <v>62.766999999999996</v>
      </c>
      <c r="V73" s="104">
        <f t="shared" si="13"/>
        <v>61.61099999999999</v>
      </c>
      <c r="W73" s="38">
        <v>14.167999999999999</v>
      </c>
      <c r="X73" s="3">
        <v>8.2660000000000018</v>
      </c>
      <c r="Y73" s="3">
        <v>7.722999999999999</v>
      </c>
      <c r="Z73" s="3">
        <v>7.6130000000000031</v>
      </c>
      <c r="AA73" s="3">
        <v>7.570999999999998</v>
      </c>
      <c r="AB73" s="3">
        <v>7.597999999999999</v>
      </c>
      <c r="AC73" s="3">
        <v>7.7690000000000055</v>
      </c>
      <c r="AD73" s="3">
        <v>7.7009999999999863</v>
      </c>
      <c r="AE73" s="3">
        <v>7.7390000000000185</v>
      </c>
      <c r="AF73" s="3">
        <v>7.8169999999999931</v>
      </c>
      <c r="AG73" s="3">
        <v>8.0460000000000207</v>
      </c>
      <c r="AH73" s="3">
        <v>7.8659999999999854</v>
      </c>
      <c r="AI73" s="3">
        <v>7.8709999999999951</v>
      </c>
      <c r="AJ73" s="3">
        <v>7.853999999999985</v>
      </c>
      <c r="AK73" s="3">
        <v>7.8440000000000367</v>
      </c>
      <c r="AL73" s="3">
        <v>7.8559999999999661</v>
      </c>
      <c r="AM73" s="3">
        <v>7.9250000000000114</v>
      </c>
      <c r="AN73" s="3">
        <v>7.8369999999999891</v>
      </c>
      <c r="AO73" s="3">
        <v>7.8089999999999975</v>
      </c>
      <c r="AP73" s="3">
        <v>7.7870000000000061</v>
      </c>
      <c r="AQ73" s="3">
        <v>7.7830000000000155</v>
      </c>
      <c r="AR73" s="3">
        <v>7.8629999999999711</v>
      </c>
      <c r="AS73" s="3">
        <v>7.8760000000000048</v>
      </c>
      <c r="AT73" s="3">
        <v>7.8870000000000005</v>
      </c>
      <c r="AU73" s="3">
        <v>7.8410000000000082</v>
      </c>
      <c r="AV73" s="3">
        <v>7.8230000000000075</v>
      </c>
      <c r="AW73" s="3">
        <v>7.8749999999999716</v>
      </c>
      <c r="AX73" s="3">
        <v>7.7120000000000175</v>
      </c>
      <c r="AY73" s="3">
        <v>7.6239999999999952</v>
      </c>
      <c r="AZ73" s="3">
        <v>7.5760000000000218</v>
      </c>
      <c r="BA73" s="3">
        <v>7.56899999999996</v>
      </c>
      <c r="BB73" s="3">
        <v>7.5910000000000082</v>
      </c>
      <c r="BC73" s="105">
        <f t="shared" si="7"/>
        <v>56.320400500625787</v>
      </c>
    </row>
    <row r="74" spans="1:55" ht="15" thickBot="1" x14ac:dyDescent="0.35">
      <c r="A74" s="51" t="s">
        <v>93</v>
      </c>
      <c r="B74" s="51">
        <v>2023</v>
      </c>
      <c r="C74" s="52">
        <v>45037</v>
      </c>
      <c r="D74" s="51" t="s">
        <v>72</v>
      </c>
      <c r="E74" s="51" t="s">
        <v>379</v>
      </c>
      <c r="F74" s="51" t="s">
        <v>379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50">
        <f>(C74-VLOOKUP(H74,Riders!$A$2:$C$3501,2,FALSE))/365</f>
        <v>21.391780821917809</v>
      </c>
      <c r="M74" s="50">
        <f>(C74-VLOOKUP(I74,Riders!$A$2:$C$3501,2,FALSE))/365</f>
        <v>24.202739726027396</v>
      </c>
      <c r="N74" s="50">
        <f>(C74-VLOOKUP(J74,Riders!$A$2:$C$3501,2,FALSE))/365</f>
        <v>24.126027397260273</v>
      </c>
      <c r="O74" s="50">
        <f>(C74-VLOOKUP(K74,Riders!$A$2:$C$3501,2,FALSE))/365</f>
        <v>28.07123287671233</v>
      </c>
      <c r="P74">
        <v>4</v>
      </c>
      <c r="Q74" s="104">
        <f t="shared" si="8"/>
        <v>257.14699999999999</v>
      </c>
      <c r="R74" s="104">
        <f t="shared" si="9"/>
        <v>22.988</v>
      </c>
      <c r="S74" s="104">
        <f t="shared" si="10"/>
        <v>69.709999999999994</v>
      </c>
      <c r="T74" s="104">
        <f t="shared" si="11"/>
        <v>61.606000000000037</v>
      </c>
      <c r="U74" s="104">
        <f t="shared" si="12"/>
        <v>61.890999999999963</v>
      </c>
      <c r="V74" s="104">
        <f t="shared" si="13"/>
        <v>63.94</v>
      </c>
      <c r="W74" s="38">
        <v>14.483000000000001</v>
      </c>
      <c r="X74" s="3">
        <v>8.504999999999999</v>
      </c>
      <c r="Y74" s="3">
        <v>7.9600000000000009</v>
      </c>
      <c r="Z74" s="3">
        <v>7.7989999999999995</v>
      </c>
      <c r="AA74" s="3">
        <v>7.7989999999999995</v>
      </c>
      <c r="AB74" s="3">
        <v>7.6880000000000024</v>
      </c>
      <c r="AC74" s="3">
        <v>7.6969999999999956</v>
      </c>
      <c r="AD74" s="3">
        <v>7.7789999999999964</v>
      </c>
      <c r="AE74" s="3">
        <v>7.9150000000000063</v>
      </c>
      <c r="AF74" s="3">
        <v>7.7339999999999947</v>
      </c>
      <c r="AG74" s="3">
        <v>7.6850000000000165</v>
      </c>
      <c r="AH74" s="3">
        <v>7.6319999999999908</v>
      </c>
      <c r="AI74" s="3">
        <v>7.6670000000000016</v>
      </c>
      <c r="AJ74" s="3">
        <v>7.6560000000000201</v>
      </c>
      <c r="AK74" s="3">
        <v>7.6549999999999727</v>
      </c>
      <c r="AL74" s="3">
        <v>7.6620000000000346</v>
      </c>
      <c r="AM74" s="3">
        <v>7.7889999999999873</v>
      </c>
      <c r="AN74" s="3">
        <v>7.6569999999999823</v>
      </c>
      <c r="AO74" s="3">
        <v>7.6299999999999955</v>
      </c>
      <c r="AP74" s="3">
        <v>7.6710000000000207</v>
      </c>
      <c r="AQ74" s="3">
        <v>7.8009999999999877</v>
      </c>
      <c r="AR74" s="3">
        <v>7.72199999999998</v>
      </c>
      <c r="AS74" s="3">
        <v>7.7570000000000334</v>
      </c>
      <c r="AT74" s="3">
        <v>7.8639999999999759</v>
      </c>
      <c r="AU74" s="3">
        <v>7.6960000000000264</v>
      </c>
      <c r="AV74" s="3">
        <v>7.7179999999999893</v>
      </c>
      <c r="AW74" s="3">
        <v>7.7390000000000043</v>
      </c>
      <c r="AX74" s="3">
        <v>8.0579999999999927</v>
      </c>
      <c r="AY74" s="3">
        <v>8.0830000000000268</v>
      </c>
      <c r="AZ74" s="3">
        <v>8.1559999999999775</v>
      </c>
      <c r="BA74" s="3">
        <v>8.1899999999999977</v>
      </c>
      <c r="BB74" s="3">
        <v>8.2999999999999829</v>
      </c>
      <c r="BC74" s="105">
        <f t="shared" si="7"/>
        <v>55.99909779231335</v>
      </c>
    </row>
    <row r="75" spans="1:55" ht="15" thickBot="1" x14ac:dyDescent="0.35">
      <c r="A75" s="51" t="s">
        <v>93</v>
      </c>
      <c r="B75" s="51">
        <v>2023</v>
      </c>
      <c r="C75" s="52">
        <v>45037</v>
      </c>
      <c r="D75" s="51" t="s">
        <v>72</v>
      </c>
      <c r="E75" s="51" t="s">
        <v>379</v>
      </c>
      <c r="F75" s="51" t="s">
        <v>379</v>
      </c>
      <c r="G75" t="s">
        <v>53</v>
      </c>
      <c r="H75" t="s">
        <v>227</v>
      </c>
      <c r="I75" t="s">
        <v>389</v>
      </c>
      <c r="J75" t="s">
        <v>272</v>
      </c>
      <c r="K75" t="s">
        <v>456</v>
      </c>
      <c r="L75" s="50">
        <f>(C75-VLOOKUP(H75,Riders!$A$2:$C$3501,2,FALSE))/365</f>
        <v>25.161643835616438</v>
      </c>
      <c r="M75" s="50">
        <f>(C75-VLOOKUP(I75,Riders!$A$2:$C$3501,2,FALSE))/365</f>
        <v>23.473972602739725</v>
      </c>
      <c r="N75" s="50">
        <f>(C75-VLOOKUP(J75,Riders!$A$2:$C$3501,2,FALSE))/365</f>
        <v>26.17808219178082</v>
      </c>
      <c r="O75" s="50">
        <f>(C75-VLOOKUP(K75,Riders!$A$2:$C$3501,2,FALSE))/365</f>
        <v>23.841095890410958</v>
      </c>
      <c r="P75">
        <v>5</v>
      </c>
      <c r="Q75" s="104">
        <f t="shared" si="8"/>
        <v>258.06200000000001</v>
      </c>
      <c r="R75" s="104">
        <f t="shared" si="9"/>
        <v>22.693999999999999</v>
      </c>
      <c r="S75" s="104">
        <f t="shared" si="10"/>
        <v>70.153000000000006</v>
      </c>
      <c r="T75" s="104">
        <f t="shared" si="11"/>
        <v>62.742999999999981</v>
      </c>
      <c r="U75" s="104">
        <f t="shared" si="12"/>
        <v>62.539000000000044</v>
      </c>
      <c r="V75" s="104">
        <f t="shared" si="13"/>
        <v>62.626999999999981</v>
      </c>
      <c r="W75" s="38">
        <v>14.257</v>
      </c>
      <c r="X75" s="3">
        <v>8.4369999999999994</v>
      </c>
      <c r="Y75" s="3">
        <v>8.1370000000000005</v>
      </c>
      <c r="Z75" s="3">
        <v>7.9760000000000026</v>
      </c>
      <c r="AA75" s="3">
        <v>8.0439999999999969</v>
      </c>
      <c r="AB75" s="3">
        <v>7.82</v>
      </c>
      <c r="AC75" s="3">
        <v>7.8000000000000043</v>
      </c>
      <c r="AD75" s="3">
        <v>7.6820000000000022</v>
      </c>
      <c r="AE75" s="3">
        <v>7.8419999999999845</v>
      </c>
      <c r="AF75" s="3">
        <v>7.777000000000001</v>
      </c>
      <c r="AG75" s="3">
        <v>7.8270000000000124</v>
      </c>
      <c r="AH75" s="3">
        <v>7.9579999999999984</v>
      </c>
      <c r="AI75" s="3">
        <v>7.8249999999999886</v>
      </c>
      <c r="AJ75" s="3">
        <v>7.8120000000000118</v>
      </c>
      <c r="AK75" s="3">
        <v>7.8599999999999852</v>
      </c>
      <c r="AL75" s="3">
        <v>7.8419999999999987</v>
      </c>
      <c r="AM75" s="3">
        <v>7.9469999999999743</v>
      </c>
      <c r="AN75" s="3">
        <v>7.8050000000000068</v>
      </c>
      <c r="AO75" s="3">
        <v>7.8590000000000373</v>
      </c>
      <c r="AP75" s="3">
        <v>7.8349999999999795</v>
      </c>
      <c r="AQ75" s="3">
        <v>7.8329999999999984</v>
      </c>
      <c r="AR75" s="3">
        <v>7.9190000000000396</v>
      </c>
      <c r="AS75" s="3">
        <v>7.714999999999975</v>
      </c>
      <c r="AT75" s="3">
        <v>7.6260000000000332</v>
      </c>
      <c r="AU75" s="3">
        <v>7.8879999999999484</v>
      </c>
      <c r="AV75" s="3">
        <v>7.9870000000000232</v>
      </c>
      <c r="AW75" s="3">
        <v>8.1020000000000323</v>
      </c>
      <c r="AX75" s="3">
        <v>7.8249999999999886</v>
      </c>
      <c r="AY75" s="3">
        <v>7.7509999999999764</v>
      </c>
      <c r="AZ75" s="3">
        <v>7.6589999999999918</v>
      </c>
      <c r="BA75" s="3">
        <v>7.679000000000002</v>
      </c>
      <c r="BB75" s="3">
        <v>7.7360000000000184</v>
      </c>
      <c r="BC75" s="105">
        <f t="shared" si="7"/>
        <v>55.800544055304535</v>
      </c>
    </row>
    <row r="76" spans="1:55" ht="15" thickBot="1" x14ac:dyDescent="0.35">
      <c r="A76" s="51" t="s">
        <v>93</v>
      </c>
      <c r="B76" s="51">
        <v>2023</v>
      </c>
      <c r="C76" s="52">
        <v>45037</v>
      </c>
      <c r="D76" s="51" t="s">
        <v>72</v>
      </c>
      <c r="E76" s="51" t="s">
        <v>379</v>
      </c>
      <c r="F76" s="51" t="s">
        <v>379</v>
      </c>
      <c r="G76" t="s">
        <v>56</v>
      </c>
      <c r="H76" t="s">
        <v>291</v>
      </c>
      <c r="I76" t="s">
        <v>233</v>
      </c>
      <c r="J76" t="s">
        <v>427</v>
      </c>
      <c r="K76" t="s">
        <v>428</v>
      </c>
      <c r="L76" s="50">
        <f>(C76-VLOOKUP(H76,Riders!$A$2:$C$3501,2,FALSE))/365</f>
        <v>22.013698630136986</v>
      </c>
      <c r="M76" s="50">
        <f>(C76-VLOOKUP(I76,Riders!$A$2:$C$3501,2,FALSE))/365</f>
        <v>27.638356164383563</v>
      </c>
      <c r="N76" s="50">
        <f>(C76-VLOOKUP(J76,Riders!$A$2:$C$3501,2,FALSE))/365</f>
        <v>28.986301369863014</v>
      </c>
      <c r="O76" s="50">
        <f>(C76-VLOOKUP(K76,Riders!$A$2:$C$3501,2,FALSE))/365</f>
        <v>33.484931506849314</v>
      </c>
      <c r="P76">
        <v>6</v>
      </c>
      <c r="Q76" s="104">
        <f t="shared" si="8"/>
        <v>262.40499999999997</v>
      </c>
      <c r="R76" s="104">
        <f t="shared" si="9"/>
        <v>23.128</v>
      </c>
      <c r="S76" s="104">
        <f t="shared" si="10"/>
        <v>70.222999999999999</v>
      </c>
      <c r="T76" s="104">
        <f t="shared" si="11"/>
        <v>63.629000000000005</v>
      </c>
      <c r="U76" s="104">
        <f t="shared" si="12"/>
        <v>64.061999999999983</v>
      </c>
      <c r="V76" s="104">
        <f t="shared" si="13"/>
        <v>64.490999999999985</v>
      </c>
      <c r="W76" s="38">
        <v>14.592000000000001</v>
      </c>
      <c r="X76" s="3">
        <v>8.5359999999999996</v>
      </c>
      <c r="Y76" s="3">
        <v>7.8939999999999984</v>
      </c>
      <c r="Z76" s="3">
        <v>7.8150000000000048</v>
      </c>
      <c r="AA76" s="3">
        <v>7.9849999999999994</v>
      </c>
      <c r="AB76" s="3">
        <v>7.7759999999999962</v>
      </c>
      <c r="AC76" s="3">
        <v>7.7220000000000013</v>
      </c>
      <c r="AD76" s="3">
        <v>7.9029999999999987</v>
      </c>
      <c r="AE76" s="3">
        <v>7.7740000000000009</v>
      </c>
      <c r="AF76" s="3">
        <v>7.9009999999999962</v>
      </c>
      <c r="AG76" s="3">
        <v>8.0270000000000152</v>
      </c>
      <c r="AH76" s="3">
        <v>8.2009999999999934</v>
      </c>
      <c r="AI76" s="3">
        <v>7.9439999999999884</v>
      </c>
      <c r="AJ76" s="3">
        <v>7.9200000000000017</v>
      </c>
      <c r="AK76" s="3">
        <v>7.8430000000000035</v>
      </c>
      <c r="AL76" s="3">
        <v>8.0190000000000055</v>
      </c>
      <c r="AM76" s="3">
        <v>7.8970000000000198</v>
      </c>
      <c r="AN76" s="3">
        <v>7.9409999999999741</v>
      </c>
      <c r="AO76" s="3">
        <v>8.1200000000000045</v>
      </c>
      <c r="AP76" s="3">
        <v>8.0300000000000296</v>
      </c>
      <c r="AQ76" s="3">
        <v>7.9979999999999905</v>
      </c>
      <c r="AR76" s="3">
        <v>8.08299999999997</v>
      </c>
      <c r="AS76" s="3">
        <v>7.9980000000000189</v>
      </c>
      <c r="AT76" s="3">
        <v>7.9949999999999761</v>
      </c>
      <c r="AU76" s="3">
        <v>7.9910000000000139</v>
      </c>
      <c r="AV76" s="3">
        <v>8.1090000000000089</v>
      </c>
      <c r="AW76" s="3">
        <v>7.9969999999999857</v>
      </c>
      <c r="AX76" s="3">
        <v>8.1020000000000323</v>
      </c>
      <c r="AY76" s="3">
        <v>8.0679999999999552</v>
      </c>
      <c r="AZ76" s="3">
        <v>8.0370000000000346</v>
      </c>
      <c r="BA76" s="3">
        <v>8.1169999999999618</v>
      </c>
      <c r="BB76" s="3">
        <v>8.0699999999999932</v>
      </c>
      <c r="BC76" s="105">
        <f t="shared" si="7"/>
        <v>54.877003105885947</v>
      </c>
    </row>
    <row r="77" spans="1:55" ht="15" thickBot="1" x14ac:dyDescent="0.35">
      <c r="A77" s="51" t="s">
        <v>93</v>
      </c>
      <c r="B77" s="51">
        <v>2023</v>
      </c>
      <c r="C77" s="52">
        <v>45037</v>
      </c>
      <c r="D77" s="51" t="s">
        <v>72</v>
      </c>
      <c r="E77" s="51" t="s">
        <v>379</v>
      </c>
      <c r="F77" s="51" t="s">
        <v>379</v>
      </c>
      <c r="G77" t="s">
        <v>36</v>
      </c>
      <c r="H77" t="s">
        <v>455</v>
      </c>
      <c r="I77" t="s">
        <v>458</v>
      </c>
      <c r="J77" t="s">
        <v>486</v>
      </c>
      <c r="K77" t="s">
        <v>3565</v>
      </c>
      <c r="L77" s="50">
        <f>(C77-VLOOKUP(H77,Riders!$A$2:$C$3501,2,FALSE))/365</f>
        <v>23.167123287671235</v>
      </c>
      <c r="M77" s="50">
        <f>(C77-VLOOKUP(I77,Riders!$A$2:$C$3501,2,FALSE))/365</f>
        <v>24.443835616438356</v>
      </c>
      <c r="N77" s="50">
        <f>(C77-VLOOKUP(J77,Riders!$A$2:$C$3501,2,FALSE))/365</f>
        <v>20.227397260273971</v>
      </c>
      <c r="O77" s="50">
        <f>(C77-VLOOKUP(K77,Riders!$A$2:$C$3501,2,FALSE))/365</f>
        <v>37.169863013698631</v>
      </c>
      <c r="P77">
        <v>7</v>
      </c>
      <c r="Q77" s="104">
        <f t="shared" si="8"/>
        <v>263.68700000000001</v>
      </c>
      <c r="R77" s="104">
        <f t="shared" si="9"/>
        <v>22.465</v>
      </c>
      <c r="S77" s="104">
        <f t="shared" si="10"/>
        <v>70.22399999999999</v>
      </c>
      <c r="T77" s="104">
        <f t="shared" si="11"/>
        <v>64.150000000000006</v>
      </c>
      <c r="U77" s="104">
        <f t="shared" si="12"/>
        <v>63.638999999999982</v>
      </c>
      <c r="V77" s="104">
        <f t="shared" si="13"/>
        <v>65.674000000000035</v>
      </c>
      <c r="W77" s="38">
        <v>14.337999999999999</v>
      </c>
      <c r="X77" s="3">
        <v>8.1270000000000007</v>
      </c>
      <c r="Y77" s="3">
        <v>7.8969999999999985</v>
      </c>
      <c r="Z77" s="3">
        <v>7.7579999999999991</v>
      </c>
      <c r="AA77" s="3">
        <v>7.9680000000000035</v>
      </c>
      <c r="AB77" s="3">
        <v>7.9750000000000014</v>
      </c>
      <c r="AC77" s="3">
        <v>8.0919999999999916</v>
      </c>
      <c r="AD77" s="3">
        <v>8.0689999999999955</v>
      </c>
      <c r="AE77" s="3">
        <v>8.2100000000000222</v>
      </c>
      <c r="AF77" s="3">
        <v>8.0099999999999767</v>
      </c>
      <c r="AG77" s="3">
        <v>7.8810000000000144</v>
      </c>
      <c r="AH77" s="3">
        <v>7.8770000000000095</v>
      </c>
      <c r="AI77" s="3">
        <v>7.9509999999999934</v>
      </c>
      <c r="AJ77" s="3">
        <v>8.1749999999999829</v>
      </c>
      <c r="AK77" s="3">
        <v>8.0460000000000349</v>
      </c>
      <c r="AL77" s="3">
        <v>7.9999999999999716</v>
      </c>
      <c r="AM77" s="3">
        <v>8.0450000000000159</v>
      </c>
      <c r="AN77" s="3">
        <v>8.0389999999999873</v>
      </c>
      <c r="AO77" s="3">
        <v>8.1930000000000121</v>
      </c>
      <c r="AP77" s="3">
        <v>7.9110000000000014</v>
      </c>
      <c r="AQ77" s="3">
        <v>7.8460000000000036</v>
      </c>
      <c r="AR77" s="3">
        <v>7.9299999999999784</v>
      </c>
      <c r="AS77" s="3">
        <v>7.8169999999999789</v>
      </c>
      <c r="AT77" s="3">
        <v>7.8580000000000041</v>
      </c>
      <c r="AU77" s="3">
        <v>8.1650000000000489</v>
      </c>
      <c r="AV77" s="3">
        <v>8.296999999999997</v>
      </c>
      <c r="AW77" s="3">
        <v>8.2539999999999623</v>
      </c>
      <c r="AX77" s="3">
        <v>8.3680000000000518</v>
      </c>
      <c r="AY77" s="3">
        <v>8.5669999999999504</v>
      </c>
      <c r="AZ77" s="3">
        <v>8.0769999999999982</v>
      </c>
      <c r="BA77" s="3">
        <v>7.8919999999999959</v>
      </c>
      <c r="BB77" s="3">
        <v>8.0540000000000305</v>
      </c>
      <c r="BC77" s="105">
        <f t="shared" si="7"/>
        <v>54.610200730411435</v>
      </c>
    </row>
    <row r="78" spans="1:55" ht="15" thickBot="1" x14ac:dyDescent="0.35">
      <c r="A78" s="51" t="s">
        <v>93</v>
      </c>
      <c r="B78" s="51">
        <v>2023</v>
      </c>
      <c r="C78" s="52">
        <v>45037</v>
      </c>
      <c r="D78" s="51" t="s">
        <v>72</v>
      </c>
      <c r="E78" s="51" t="s">
        <v>379</v>
      </c>
      <c r="F78" s="51" t="s">
        <v>379</v>
      </c>
      <c r="G78" t="s">
        <v>27</v>
      </c>
      <c r="H78" t="s">
        <v>312</v>
      </c>
      <c r="I78" t="s">
        <v>613</v>
      </c>
      <c r="J78" t="s">
        <v>2180</v>
      </c>
      <c r="K78" t="s">
        <v>487</v>
      </c>
      <c r="L78" s="50">
        <f>(C78-VLOOKUP(H78,Riders!$A$2:$C$3501,2,FALSE))/365</f>
        <v>24.769863013698629</v>
      </c>
      <c r="M78" s="50">
        <f>(C78-VLOOKUP(I78,Riders!$A$2:$C$3501,2,FALSE))/365</f>
        <v>21.016438356164382</v>
      </c>
      <c r="N78" s="50">
        <f>(C78-VLOOKUP(J78,Riders!$A$2:$C$3501,2,FALSE))/365</f>
        <v>18.876712328767123</v>
      </c>
      <c r="O78" s="50">
        <f>(C78-VLOOKUP(K78,Riders!$A$2:$C$3501,2,FALSE))/365</f>
        <v>25.473972602739725</v>
      </c>
      <c r="P78">
        <v>8</v>
      </c>
      <c r="Q78" s="104">
        <f t="shared" si="8"/>
        <v>264.18099999999998</v>
      </c>
      <c r="R78" s="104">
        <f t="shared" si="9"/>
        <v>23.033000000000001</v>
      </c>
      <c r="S78" s="104">
        <f t="shared" si="10"/>
        <v>71.042000000000002</v>
      </c>
      <c r="T78" s="104">
        <f t="shared" si="11"/>
        <v>64.604000000000013</v>
      </c>
      <c r="U78" s="104">
        <f t="shared" si="12"/>
        <v>64.461999999999961</v>
      </c>
      <c r="V78" s="104">
        <f t="shared" si="13"/>
        <v>64.073000000000008</v>
      </c>
      <c r="W78" s="38">
        <v>14.472</v>
      </c>
      <c r="X78" s="3">
        <v>8.5610000000000017</v>
      </c>
      <c r="Y78" s="3">
        <v>8.107999999999997</v>
      </c>
      <c r="Z78" s="3">
        <v>8.0420000000000016</v>
      </c>
      <c r="AA78" s="3">
        <v>7.9720000000000013</v>
      </c>
      <c r="AB78" s="3">
        <v>7.9529999999999959</v>
      </c>
      <c r="AC78" s="3">
        <v>7.9430000000000049</v>
      </c>
      <c r="AD78" s="3">
        <v>7.9909999999999997</v>
      </c>
      <c r="AE78" s="3">
        <v>8.063999999999993</v>
      </c>
      <c r="AF78" s="3">
        <v>8.277000000000001</v>
      </c>
      <c r="AG78" s="3">
        <v>8.0880000000000081</v>
      </c>
      <c r="AH78" s="3">
        <v>8.0779999999999887</v>
      </c>
      <c r="AI78" s="3">
        <v>8.0549999999999926</v>
      </c>
      <c r="AJ78" s="3">
        <v>8.1740000000000066</v>
      </c>
      <c r="AK78" s="3">
        <v>7.9550000000000125</v>
      </c>
      <c r="AL78" s="3">
        <v>7.9130000000000109</v>
      </c>
      <c r="AM78" s="3">
        <v>7.9409999999999741</v>
      </c>
      <c r="AN78" s="3">
        <v>8.1450000000000102</v>
      </c>
      <c r="AO78" s="3">
        <v>7.9950000000000045</v>
      </c>
      <c r="AP78" s="3">
        <v>7.9569999999999936</v>
      </c>
      <c r="AQ78" s="3">
        <v>7.9779999999999802</v>
      </c>
      <c r="AR78" s="3">
        <v>8.2240000000000464</v>
      </c>
      <c r="AS78" s="3">
        <v>8.1109999999999616</v>
      </c>
      <c r="AT78" s="3">
        <v>8.11099999999999</v>
      </c>
      <c r="AU78" s="3">
        <v>8.1340000000000146</v>
      </c>
      <c r="AV78" s="3">
        <v>8.1120000000000232</v>
      </c>
      <c r="AW78" s="3">
        <v>8.1810000000000116</v>
      </c>
      <c r="AX78" s="3">
        <v>7.9069999999999823</v>
      </c>
      <c r="AY78" s="3">
        <v>7.9689999999999941</v>
      </c>
      <c r="AZ78" s="3">
        <v>7.9489999999999839</v>
      </c>
      <c r="BA78" s="3">
        <v>7.8300000000000125</v>
      </c>
      <c r="BB78" s="3">
        <v>7.9909999999999854</v>
      </c>
      <c r="BC78" s="105">
        <f t="shared" si="7"/>
        <v>54.508083473073391</v>
      </c>
    </row>
    <row r="79" spans="1:55" ht="15" thickBot="1" x14ac:dyDescent="0.35">
      <c r="A79" s="51" t="s">
        <v>93</v>
      </c>
      <c r="B79" s="51">
        <v>2023</v>
      </c>
      <c r="C79" s="52">
        <v>45037</v>
      </c>
      <c r="D79" s="51" t="s">
        <v>72</v>
      </c>
      <c r="E79" s="51" t="s">
        <v>379</v>
      </c>
      <c r="F79" s="51" t="s">
        <v>379</v>
      </c>
      <c r="G79" t="s">
        <v>47</v>
      </c>
      <c r="H79" t="s">
        <v>268</v>
      </c>
      <c r="I79" t="s">
        <v>470</v>
      </c>
      <c r="J79" t="s">
        <v>240</v>
      </c>
      <c r="K79" t="s">
        <v>469</v>
      </c>
      <c r="L79" s="50">
        <f>(C79-VLOOKUP(H79,Riders!$A$2:$C$3501,2,FALSE))/365</f>
        <v>26.304109589041097</v>
      </c>
      <c r="M79" s="50">
        <f>(C79-VLOOKUP(I79,Riders!$A$2:$C$3501,2,FALSE))/365</f>
        <v>24.865753424657534</v>
      </c>
      <c r="N79" s="50">
        <f>(C79-VLOOKUP(J79,Riders!$A$2:$C$3501,2,FALSE))/365</f>
        <v>30.764383561643836</v>
      </c>
      <c r="O79" s="50">
        <f>(C79-VLOOKUP(K79,Riders!$A$2:$C$3501,2,FALSE))/365</f>
        <v>24.030136986301368</v>
      </c>
      <c r="P79">
        <v>9</v>
      </c>
      <c r="Q79" s="104">
        <f t="shared" si="8"/>
        <v>264.22499999999997</v>
      </c>
      <c r="R79" s="104">
        <f t="shared" si="9"/>
        <v>23.975999999999999</v>
      </c>
      <c r="S79" s="104">
        <f t="shared" si="10"/>
        <v>72.257000000000005</v>
      </c>
      <c r="T79" s="104">
        <f t="shared" si="11"/>
        <v>63.063999999999993</v>
      </c>
      <c r="U79" s="104">
        <f t="shared" si="12"/>
        <v>64.387</v>
      </c>
      <c r="V79" s="104">
        <f t="shared" si="13"/>
        <v>64.516999999999967</v>
      </c>
      <c r="W79" s="38">
        <v>15.273</v>
      </c>
      <c r="X79" s="3">
        <v>8.7029999999999994</v>
      </c>
      <c r="Y79" s="3">
        <v>8.2019999999999982</v>
      </c>
      <c r="Z79" s="3">
        <v>8.0680000000000049</v>
      </c>
      <c r="AA79" s="3">
        <v>8.1980000000000004</v>
      </c>
      <c r="AB79" s="3">
        <v>8.0379999999999967</v>
      </c>
      <c r="AC79" s="3">
        <v>7.9059999999999917</v>
      </c>
      <c r="AD79" s="3">
        <v>7.869000000000014</v>
      </c>
      <c r="AE79" s="3">
        <v>7.9719999999999942</v>
      </c>
      <c r="AF79" s="3">
        <v>7.8470000000000084</v>
      </c>
      <c r="AG79" s="3">
        <v>7.8009999999999877</v>
      </c>
      <c r="AH79" s="3">
        <v>7.8640000000000043</v>
      </c>
      <c r="AI79" s="3">
        <v>8.0159999999999911</v>
      </c>
      <c r="AJ79" s="3">
        <v>7.8200000000000216</v>
      </c>
      <c r="AK79" s="3">
        <v>7.8039999999999736</v>
      </c>
      <c r="AL79" s="3">
        <v>7.9400000000000119</v>
      </c>
      <c r="AM79" s="3">
        <v>7.9190000000000111</v>
      </c>
      <c r="AN79" s="3">
        <v>7.9779999999999518</v>
      </c>
      <c r="AO79" s="3">
        <v>8.1280000000000427</v>
      </c>
      <c r="AP79" s="3">
        <v>7.9119999999999777</v>
      </c>
      <c r="AQ79" s="3">
        <v>8.061000000000007</v>
      </c>
      <c r="AR79" s="3">
        <v>7.9980000000000189</v>
      </c>
      <c r="AS79" s="3">
        <v>8.11099999999999</v>
      </c>
      <c r="AT79" s="3">
        <v>8.2800000000000011</v>
      </c>
      <c r="AU79" s="3">
        <v>7.9979999999999905</v>
      </c>
      <c r="AV79" s="3">
        <v>8.1280000000000143</v>
      </c>
      <c r="AW79" s="3">
        <v>7.9630000000000223</v>
      </c>
      <c r="AX79" s="3">
        <v>7.9989999999999668</v>
      </c>
      <c r="AY79" s="3">
        <v>8.1869999999999834</v>
      </c>
      <c r="AZ79" s="3">
        <v>7.9670000000000414</v>
      </c>
      <c r="BA79" s="3">
        <v>8.1749999999999829</v>
      </c>
      <c r="BB79" s="3">
        <v>8.0999999999999659</v>
      </c>
      <c r="BC79" s="105">
        <f t="shared" si="7"/>
        <v>54.499006528526827</v>
      </c>
    </row>
    <row r="80" spans="1:55" ht="15" thickBot="1" x14ac:dyDescent="0.35">
      <c r="A80" s="51" t="s">
        <v>93</v>
      </c>
      <c r="B80" s="51">
        <v>2023</v>
      </c>
      <c r="C80" s="52">
        <v>45037</v>
      </c>
      <c r="D80" s="51" t="s">
        <v>72</v>
      </c>
      <c r="E80" s="51" t="s">
        <v>379</v>
      </c>
      <c r="F80" s="51" t="s">
        <v>379</v>
      </c>
      <c r="G80" t="s">
        <v>40</v>
      </c>
      <c r="H80" t="s">
        <v>221</v>
      </c>
      <c r="I80" t="s">
        <v>431</v>
      </c>
      <c r="J80" t="s">
        <v>430</v>
      </c>
      <c r="K80" t="s">
        <v>429</v>
      </c>
      <c r="L80" s="50">
        <f>(C80-VLOOKUP(H80,Riders!$A$2:$C$3501,2,FALSE))/365</f>
        <v>26.046575342465754</v>
      </c>
      <c r="M80" s="50">
        <f>(C80-VLOOKUP(I80,Riders!$A$2:$C$3501,2,FALSE))/365</f>
        <v>18.361643835616437</v>
      </c>
      <c r="N80" s="50">
        <f>(C80-VLOOKUP(J80,Riders!$A$2:$C$3501,2,FALSE))/365</f>
        <v>21.282191780821918</v>
      </c>
      <c r="O80" s="50">
        <f>(C80-VLOOKUP(K80,Riders!$A$2:$C$3501,2,FALSE))/365</f>
        <v>18.717808219178082</v>
      </c>
      <c r="P80">
        <v>10</v>
      </c>
      <c r="Q80" s="104">
        <f t="shared" si="8"/>
        <v>264.50799999999998</v>
      </c>
      <c r="R80" s="104">
        <f t="shared" si="9"/>
        <v>23.425999999999998</v>
      </c>
      <c r="S80" s="104">
        <f t="shared" si="10"/>
        <v>71.082000000000008</v>
      </c>
      <c r="T80" s="104">
        <f t="shared" si="11"/>
        <v>64.301000000000002</v>
      </c>
      <c r="U80" s="104">
        <f t="shared" si="12"/>
        <v>64.520999999999987</v>
      </c>
      <c r="V80" s="104">
        <f t="shared" si="13"/>
        <v>64.603999999999985</v>
      </c>
      <c r="W80" s="38">
        <v>14.632</v>
      </c>
      <c r="X80" s="3">
        <v>8.7939999999999987</v>
      </c>
      <c r="Y80" s="3">
        <v>8.0690000000000026</v>
      </c>
      <c r="Z80" s="3">
        <v>7.9740000000000002</v>
      </c>
      <c r="AA80" s="3">
        <v>7.7939999999999969</v>
      </c>
      <c r="AB80" s="3">
        <v>7.8160000000000025</v>
      </c>
      <c r="AC80" s="3">
        <v>8.0210000000000008</v>
      </c>
      <c r="AD80" s="3">
        <v>7.9820000000000064</v>
      </c>
      <c r="AE80" s="3">
        <v>8.0639999999999787</v>
      </c>
      <c r="AF80" s="3">
        <v>7.9540000000000077</v>
      </c>
      <c r="AG80" s="3">
        <v>7.9200000000000159</v>
      </c>
      <c r="AH80" s="3">
        <v>8.0739999999999981</v>
      </c>
      <c r="AI80" s="3">
        <v>7.8909999999999911</v>
      </c>
      <c r="AJ80" s="3">
        <v>8.1740000000000066</v>
      </c>
      <c r="AK80" s="3">
        <v>8.1199999999999903</v>
      </c>
      <c r="AL80" s="3">
        <v>8.1040000000000134</v>
      </c>
      <c r="AM80" s="3">
        <v>8.125</v>
      </c>
      <c r="AN80" s="3">
        <v>8.1230000000000189</v>
      </c>
      <c r="AO80" s="3">
        <v>8.2329999999999757</v>
      </c>
      <c r="AP80" s="3">
        <v>8.0819999999999936</v>
      </c>
      <c r="AQ80" s="3">
        <v>8.007000000000005</v>
      </c>
      <c r="AR80" s="3">
        <v>7.86099999999999</v>
      </c>
      <c r="AS80" s="3">
        <v>8.0529999999999973</v>
      </c>
      <c r="AT80" s="3">
        <v>8.0370000000000061</v>
      </c>
      <c r="AU80" s="3">
        <v>8.1869999999999834</v>
      </c>
      <c r="AV80" s="3">
        <v>8.0060000000000286</v>
      </c>
      <c r="AW80" s="3">
        <v>8.1630000000000109</v>
      </c>
      <c r="AX80" s="3">
        <v>7.9749999999999659</v>
      </c>
      <c r="AY80" s="3">
        <v>8.1610000000000014</v>
      </c>
      <c r="AZ80" s="3">
        <v>8.0519999999999925</v>
      </c>
      <c r="BA80" s="3">
        <v>8.0409999999999968</v>
      </c>
      <c r="BB80" s="3">
        <v>8.0190000000000055</v>
      </c>
      <c r="BC80" s="105">
        <f t="shared" si="7"/>
        <v>54.44069744582395</v>
      </c>
    </row>
    <row r="81" spans="1:55" ht="15" thickBot="1" x14ac:dyDescent="0.35">
      <c r="A81" s="51" t="s">
        <v>93</v>
      </c>
      <c r="B81" s="51">
        <v>2023</v>
      </c>
      <c r="C81" s="52">
        <v>45037</v>
      </c>
      <c r="D81" s="51" t="s">
        <v>72</v>
      </c>
      <c r="E81" s="51" t="s">
        <v>379</v>
      </c>
      <c r="F81" s="51" t="s">
        <v>379</v>
      </c>
      <c r="G81" t="s">
        <v>38</v>
      </c>
      <c r="H81" t="s">
        <v>244</v>
      </c>
      <c r="I81" t="s">
        <v>466</v>
      </c>
      <c r="J81" t="s">
        <v>467</v>
      </c>
      <c r="K81" t="s">
        <v>468</v>
      </c>
      <c r="L81" s="50">
        <f>(C81-VLOOKUP(H81,Riders!$A$2:$C$3501,2,FALSE))/365</f>
        <v>29.06027397260274</v>
      </c>
      <c r="M81" s="50">
        <f>(C81-VLOOKUP(I81,Riders!$A$2:$C$3501,2,FALSE))/365</f>
        <v>26.824657534246576</v>
      </c>
      <c r="N81" s="50">
        <f>(C81-VLOOKUP(J81,Riders!$A$2:$C$3501,2,FALSE))/365</f>
        <v>22.087671232876712</v>
      </c>
      <c r="O81" s="50">
        <f>(C81-VLOOKUP(K81,Riders!$A$2:$C$3501,2,FALSE))/365</f>
        <v>27.350684931506848</v>
      </c>
      <c r="P81">
        <v>11</v>
      </c>
      <c r="Q81" s="104">
        <f t="shared" si="8"/>
        <v>265.96199999999999</v>
      </c>
      <c r="R81" s="104">
        <f t="shared" si="9"/>
        <v>22.65</v>
      </c>
      <c r="S81" s="104">
        <f t="shared" si="10"/>
        <v>70.454000000000008</v>
      </c>
      <c r="T81" s="104">
        <f t="shared" si="11"/>
        <v>64.263999999999982</v>
      </c>
      <c r="U81" s="104">
        <f t="shared" si="12"/>
        <v>65.268000000000029</v>
      </c>
      <c r="V81" s="104">
        <f t="shared" si="13"/>
        <v>65.975999999999971</v>
      </c>
      <c r="W81" s="38">
        <v>14.340999999999999</v>
      </c>
      <c r="X81" s="3">
        <v>8.3089999999999993</v>
      </c>
      <c r="Y81" s="3">
        <v>7.9150000000000027</v>
      </c>
      <c r="Z81" s="3">
        <v>7.8079999999999963</v>
      </c>
      <c r="AA81" s="3">
        <v>7.9810000000000016</v>
      </c>
      <c r="AB81" s="3">
        <v>7.9680000000000035</v>
      </c>
      <c r="AC81" s="3">
        <v>7.9919999999999902</v>
      </c>
      <c r="AD81" s="3">
        <v>8.1400000000000148</v>
      </c>
      <c r="AE81" s="3">
        <v>7.953000000000003</v>
      </c>
      <c r="AF81" s="3">
        <v>7.9239999999999924</v>
      </c>
      <c r="AG81" s="3">
        <v>7.9469999999999885</v>
      </c>
      <c r="AH81" s="3">
        <v>8.126000000000019</v>
      </c>
      <c r="AI81" s="3">
        <v>7.9989999999999952</v>
      </c>
      <c r="AJ81" s="3">
        <v>8.041000000000011</v>
      </c>
      <c r="AK81" s="3">
        <v>8.062999999999974</v>
      </c>
      <c r="AL81" s="3">
        <v>8.2109999999999985</v>
      </c>
      <c r="AM81" s="3">
        <v>8.0949999999999989</v>
      </c>
      <c r="AN81" s="3">
        <v>8.2110000000000127</v>
      </c>
      <c r="AO81" s="3">
        <v>8.3600000000000136</v>
      </c>
      <c r="AP81" s="3">
        <v>8.4759999999999991</v>
      </c>
      <c r="AQ81" s="3">
        <v>8.0729999999999791</v>
      </c>
      <c r="AR81" s="3">
        <v>7.9449999999999932</v>
      </c>
      <c r="AS81" s="3">
        <v>8.1030000000000086</v>
      </c>
      <c r="AT81" s="3">
        <v>8.0050000000000239</v>
      </c>
      <c r="AU81" s="3">
        <v>8.0550000000000068</v>
      </c>
      <c r="AV81" s="3">
        <v>8.1219999999999857</v>
      </c>
      <c r="AW81" s="3">
        <v>8.2989999999999782</v>
      </c>
      <c r="AX81" s="3">
        <v>8.2529999999999859</v>
      </c>
      <c r="AY81" s="3">
        <v>8.4010000000000389</v>
      </c>
      <c r="AZ81" s="3">
        <v>8.2589999999999861</v>
      </c>
      <c r="BA81" s="3">
        <v>8.2420000000000186</v>
      </c>
      <c r="BB81" s="3">
        <v>8.3449999999999704</v>
      </c>
      <c r="BC81" s="105">
        <f t="shared" si="7"/>
        <v>54.143073070589033</v>
      </c>
    </row>
    <row r="82" spans="1:55" ht="15" thickBot="1" x14ac:dyDescent="0.35">
      <c r="A82" s="51" t="s">
        <v>93</v>
      </c>
      <c r="B82" s="51">
        <v>2023</v>
      </c>
      <c r="C82" s="52">
        <v>45037</v>
      </c>
      <c r="D82" s="51" t="s">
        <v>72</v>
      </c>
      <c r="E82" s="51" t="s">
        <v>379</v>
      </c>
      <c r="F82" s="51" t="s">
        <v>379</v>
      </c>
      <c r="G82" t="s">
        <v>67</v>
      </c>
      <c r="H82" t="s">
        <v>438</v>
      </c>
      <c r="I82" t="s">
        <v>2816</v>
      </c>
      <c r="J82" t="s">
        <v>439</v>
      </c>
      <c r="K82" t="s">
        <v>2477</v>
      </c>
      <c r="L82" s="50">
        <f>(C82-VLOOKUP(H82,Riders!$A$2:$C$3501,2,FALSE))/365</f>
        <v>24.780821917808218</v>
      </c>
      <c r="M82" s="50">
        <f>(C82-VLOOKUP(I82,Riders!$A$2:$C$3501,2,FALSE))/365</f>
        <v>26.583561643835615</v>
      </c>
      <c r="N82" s="50">
        <f>(C82-VLOOKUP(J82,Riders!$A$2:$C$3501,2,FALSE))/365</f>
        <v>29.301369863013697</v>
      </c>
      <c r="O82" s="50">
        <f>(C82-VLOOKUP(K82,Riders!$A$2:$C$3501,2,FALSE))/365</f>
        <v>21.372602739726027</v>
      </c>
      <c r="P82">
        <v>12</v>
      </c>
      <c r="Q82" s="104">
        <f t="shared" si="8"/>
        <v>270.14400000000001</v>
      </c>
      <c r="R82" s="104">
        <f t="shared" si="9"/>
        <v>23.13</v>
      </c>
      <c r="S82" s="104">
        <f t="shared" si="10"/>
        <v>71.634</v>
      </c>
      <c r="T82" s="104">
        <f t="shared" si="11"/>
        <v>66.14800000000001</v>
      </c>
      <c r="U82" s="104">
        <f t="shared" si="12"/>
        <v>65.638000000000005</v>
      </c>
      <c r="V82" s="104">
        <f t="shared" si="13"/>
        <v>66.72399999999999</v>
      </c>
      <c r="W82" s="38">
        <v>14.464</v>
      </c>
      <c r="X82" s="3">
        <v>8.6659999999999986</v>
      </c>
      <c r="Y82" s="3">
        <v>8.1880000000000024</v>
      </c>
      <c r="Z82" s="3">
        <v>8.1619999999999955</v>
      </c>
      <c r="AA82" s="3">
        <v>8.0890000000000057</v>
      </c>
      <c r="AB82" s="3">
        <v>8.1559999999999988</v>
      </c>
      <c r="AC82" s="3">
        <v>7.9489999999999981</v>
      </c>
      <c r="AD82" s="3">
        <v>7.9600000000000009</v>
      </c>
      <c r="AE82" s="3">
        <v>8.1869999999999976</v>
      </c>
      <c r="AF82" s="3">
        <v>8.0829999999999984</v>
      </c>
      <c r="AG82" s="3">
        <v>8.3359999999999985</v>
      </c>
      <c r="AH82" s="3">
        <v>8.2650000000000006</v>
      </c>
      <c r="AI82" s="3">
        <v>8.2770000000000152</v>
      </c>
      <c r="AJ82" s="3">
        <v>8.23599999999999</v>
      </c>
      <c r="AK82" s="3">
        <v>8.4129999999999825</v>
      </c>
      <c r="AL82" s="3">
        <v>8.3510000000000275</v>
      </c>
      <c r="AM82" s="3">
        <v>8.5609999999999786</v>
      </c>
      <c r="AN82" s="3">
        <v>8.2189999999999941</v>
      </c>
      <c r="AO82" s="3">
        <v>8.0850000000000364</v>
      </c>
      <c r="AP82" s="3">
        <v>8.0269999999999584</v>
      </c>
      <c r="AQ82" s="3">
        <v>8.0140000000000384</v>
      </c>
      <c r="AR82" s="3">
        <v>8.2349999999999852</v>
      </c>
      <c r="AS82" s="3">
        <v>8.1819999999999879</v>
      </c>
      <c r="AT82" s="3">
        <v>8.3150000000000261</v>
      </c>
      <c r="AU82" s="3">
        <v>8.34699999999998</v>
      </c>
      <c r="AV82" s="3">
        <v>8.5800000000000125</v>
      </c>
      <c r="AW82" s="3">
        <v>8.36099999999999</v>
      </c>
      <c r="AX82" s="3">
        <v>8.3489999999999895</v>
      </c>
      <c r="AY82" s="3">
        <v>8.2900000000000205</v>
      </c>
      <c r="AZ82" s="3">
        <v>8.4339999999999691</v>
      </c>
      <c r="BA82" s="3">
        <v>8.1530000000000484</v>
      </c>
      <c r="BB82" s="3">
        <v>8.2099999999999795</v>
      </c>
      <c r="BC82" s="105">
        <f t="shared" si="7"/>
        <v>53.304904051172706</v>
      </c>
    </row>
    <row r="83" spans="1:55" ht="15" thickBot="1" x14ac:dyDescent="0.35">
      <c r="A83" s="51" t="s">
        <v>93</v>
      </c>
      <c r="B83" s="51">
        <v>2023</v>
      </c>
      <c r="C83" s="52">
        <v>45037</v>
      </c>
      <c r="D83" s="51" t="s">
        <v>72</v>
      </c>
      <c r="E83" s="51" t="s">
        <v>379</v>
      </c>
      <c r="F83" s="51" t="s">
        <v>379</v>
      </c>
      <c r="G83" t="s">
        <v>232</v>
      </c>
      <c r="H83" t="s">
        <v>231</v>
      </c>
      <c r="I83" t="s">
        <v>290</v>
      </c>
      <c r="J83" t="s">
        <v>2472</v>
      </c>
      <c r="K83" t="s">
        <v>853</v>
      </c>
      <c r="L83" s="50">
        <f>(C83-VLOOKUP(H83,Riders!$A$2:$C$3501,2,FALSE))/365</f>
        <v>26.18904109589041</v>
      </c>
      <c r="M83" s="50">
        <f>(C83-VLOOKUP(I83,Riders!$A$2:$C$3501,2,FALSE))/365</f>
        <v>24.632876712328766</v>
      </c>
      <c r="N83" s="50">
        <f>(C83-VLOOKUP(J83,Riders!$A$2:$C$3501,2,FALSE))/365</f>
        <v>18.487671232876714</v>
      </c>
      <c r="O83" s="50">
        <f>(C83-VLOOKUP(K83,Riders!$A$2:$C$3501,2,FALSE))/365</f>
        <v>20.545205479452054</v>
      </c>
      <c r="P83">
        <v>13</v>
      </c>
      <c r="Q83" s="104">
        <f t="shared" si="8"/>
        <v>271.06299999999999</v>
      </c>
      <c r="R83" s="104">
        <f t="shared" si="9"/>
        <v>23.43</v>
      </c>
      <c r="S83" s="104">
        <f t="shared" si="10"/>
        <v>72.426000000000002</v>
      </c>
      <c r="T83" s="104">
        <f t="shared" si="11"/>
        <v>66.325000000000031</v>
      </c>
      <c r="U83" s="104">
        <f t="shared" si="12"/>
        <v>65.612999999999943</v>
      </c>
      <c r="V83" s="104">
        <f t="shared" si="13"/>
        <v>66.699000000000012</v>
      </c>
      <c r="W83" s="38">
        <v>14.532</v>
      </c>
      <c r="X83" s="3">
        <v>8.8979999999999997</v>
      </c>
      <c r="Y83" s="3">
        <v>8.3840000000000003</v>
      </c>
      <c r="Z83" s="3">
        <v>8.0559999999999974</v>
      </c>
      <c r="AA83" s="3">
        <v>8.1550000000000011</v>
      </c>
      <c r="AB83" s="3">
        <v>8.0480000000000018</v>
      </c>
      <c r="AC83" s="3">
        <v>8.2310000000000016</v>
      </c>
      <c r="AD83" s="3">
        <v>8.1219999999999999</v>
      </c>
      <c r="AE83" s="3">
        <v>8.1650000000000063</v>
      </c>
      <c r="AF83" s="3">
        <v>8.262999999999991</v>
      </c>
      <c r="AG83" s="3">
        <v>8.2639999999999958</v>
      </c>
      <c r="AH83" s="3">
        <v>8.4939999999999998</v>
      </c>
      <c r="AI83" s="3">
        <v>8.3210000000000264</v>
      </c>
      <c r="AJ83" s="3">
        <v>8.379999999999967</v>
      </c>
      <c r="AK83" s="3">
        <v>8.2070000000000221</v>
      </c>
      <c r="AL83" s="3">
        <v>8.231000000000023</v>
      </c>
      <c r="AM83" s="3">
        <v>8.3199999999999648</v>
      </c>
      <c r="AN83" s="3">
        <v>8.046999999999997</v>
      </c>
      <c r="AO83" s="3">
        <v>8.0760000000000218</v>
      </c>
      <c r="AP83" s="3">
        <v>7.9759999999999991</v>
      </c>
      <c r="AQ83" s="3">
        <v>8.2529999999999859</v>
      </c>
      <c r="AR83" s="3">
        <v>8.2509999999999764</v>
      </c>
      <c r="AS83" s="3">
        <v>8.4980000000000473</v>
      </c>
      <c r="AT83" s="3">
        <v>8.1919999999999504</v>
      </c>
      <c r="AU83" s="3">
        <v>8.0340000000000487</v>
      </c>
      <c r="AV83" s="3">
        <v>8.1609999999999729</v>
      </c>
      <c r="AW83" s="3">
        <v>8.0420000000000016</v>
      </c>
      <c r="AX83" s="3">
        <v>8.1260000000000048</v>
      </c>
      <c r="AY83" s="3">
        <v>8.4819999999999993</v>
      </c>
      <c r="AZ83" s="3">
        <v>8.8129999999999882</v>
      </c>
      <c r="BA83" s="3">
        <v>8.4890000000000327</v>
      </c>
      <c r="BB83" s="3">
        <v>8.5519999999999641</v>
      </c>
      <c r="BC83" s="105">
        <f t="shared" si="7"/>
        <v>53.124181463349849</v>
      </c>
    </row>
    <row r="84" spans="1:55" ht="15" thickBot="1" x14ac:dyDescent="0.35">
      <c r="A84" s="51" t="s">
        <v>93</v>
      </c>
      <c r="B84" s="51">
        <v>2023</v>
      </c>
      <c r="C84" s="52">
        <v>45037</v>
      </c>
      <c r="D84" s="51" t="s">
        <v>72</v>
      </c>
      <c r="E84" s="51" t="s">
        <v>379</v>
      </c>
      <c r="F84" s="51" t="s">
        <v>379</v>
      </c>
      <c r="G84" t="s">
        <v>61</v>
      </c>
      <c r="H84" t="s">
        <v>444</v>
      </c>
      <c r="I84" t="s">
        <v>139</v>
      </c>
      <c r="J84" t="s">
        <v>471</v>
      </c>
      <c r="K84" t="s">
        <v>445</v>
      </c>
      <c r="L84" s="50">
        <f>(C84-VLOOKUP(H84,Riders!$A$2:$C$3501,2,FALSE))/365</f>
        <v>23.772602739726029</v>
      </c>
      <c r="M84" s="50">
        <f>(C84-VLOOKUP(I84,Riders!$A$2:$C$3501,2,FALSE))/365</f>
        <v>30.865753424657534</v>
      </c>
      <c r="N84" s="50">
        <f>(C84-VLOOKUP(J84,Riders!$A$2:$C$3501,2,FALSE))/365</f>
        <v>19.81917808219178</v>
      </c>
      <c r="O84" s="50">
        <f>(C84-VLOOKUP(K84,Riders!$A$2:$C$3501,2,FALSE))/365</f>
        <v>24.550684931506851</v>
      </c>
      <c r="P84">
        <v>14</v>
      </c>
      <c r="Q84" s="104">
        <f t="shared" si="8"/>
        <v>271.98500000000001</v>
      </c>
      <c r="R84" s="104">
        <f t="shared" si="9"/>
        <v>23.157</v>
      </c>
      <c r="S84" s="104">
        <f t="shared" si="10"/>
        <v>72.117000000000004</v>
      </c>
      <c r="T84" s="104">
        <f t="shared" si="11"/>
        <v>65.601000000000013</v>
      </c>
      <c r="U84" s="104">
        <f t="shared" si="12"/>
        <v>65.456999999999965</v>
      </c>
      <c r="V84" s="104">
        <f t="shared" si="13"/>
        <v>68.810000000000031</v>
      </c>
      <c r="W84" s="38">
        <v>14.534000000000001</v>
      </c>
      <c r="X84" s="3">
        <v>8.6229999999999993</v>
      </c>
      <c r="Y84" s="3">
        <v>8.0829999999999984</v>
      </c>
      <c r="Z84" s="3">
        <v>8.0430000000000028</v>
      </c>
      <c r="AA84" s="3">
        <v>8.0349999999999966</v>
      </c>
      <c r="AB84" s="3">
        <v>8.1709999999999994</v>
      </c>
      <c r="AC84" s="3">
        <v>8.3610000000000113</v>
      </c>
      <c r="AD84" s="3">
        <v>8.2669999999999959</v>
      </c>
      <c r="AE84" s="3">
        <v>8.242999999999995</v>
      </c>
      <c r="AF84" s="3">
        <v>8.2319999999999993</v>
      </c>
      <c r="AG84" s="3">
        <v>8.3419999999999987</v>
      </c>
      <c r="AH84" s="3">
        <v>8.1589999999999918</v>
      </c>
      <c r="AI84" s="3">
        <v>8.1440000000000197</v>
      </c>
      <c r="AJ84" s="3">
        <v>8.1329999999999956</v>
      </c>
      <c r="AK84" s="3">
        <v>8.2779999999999916</v>
      </c>
      <c r="AL84" s="3">
        <v>8.0700000000000216</v>
      </c>
      <c r="AM84" s="3">
        <v>8.1119999999999948</v>
      </c>
      <c r="AN84" s="3">
        <v>8.0789999999999793</v>
      </c>
      <c r="AO84" s="3">
        <v>8.0040000000000191</v>
      </c>
      <c r="AP84" s="3">
        <v>7.9169999999999732</v>
      </c>
      <c r="AQ84" s="3">
        <v>8.2480000000000189</v>
      </c>
      <c r="AR84" s="3">
        <v>8.2150000000000034</v>
      </c>
      <c r="AS84" s="3">
        <v>8.3220000000000027</v>
      </c>
      <c r="AT84" s="3">
        <v>8.5599999999999739</v>
      </c>
      <c r="AU84" s="3">
        <v>8.9209999999999923</v>
      </c>
      <c r="AV84" s="3">
        <v>8.771000000000015</v>
      </c>
      <c r="AW84" s="3">
        <v>8.7439999999999998</v>
      </c>
      <c r="AX84" s="3">
        <v>8.6720000000000255</v>
      </c>
      <c r="AY84" s="3">
        <v>8.5289999999999964</v>
      </c>
      <c r="AZ84" s="3">
        <v>8.5989999999999895</v>
      </c>
      <c r="BA84" s="3">
        <v>8.2620000000000005</v>
      </c>
      <c r="BB84" s="3">
        <v>8.3120000000000118</v>
      </c>
      <c r="BC84" s="105">
        <f t="shared" si="7"/>
        <v>52.944096181774725</v>
      </c>
    </row>
    <row r="85" spans="1:55" ht="15" thickBot="1" x14ac:dyDescent="0.35">
      <c r="A85" s="51" t="s">
        <v>93</v>
      </c>
      <c r="B85" s="51">
        <v>2023</v>
      </c>
      <c r="C85" s="52">
        <v>45037</v>
      </c>
      <c r="D85" s="51" t="s">
        <v>72</v>
      </c>
      <c r="E85" s="51" t="s">
        <v>454</v>
      </c>
      <c r="F85">
        <v>1</v>
      </c>
      <c r="G85" t="s">
        <v>36</v>
      </c>
      <c r="H85" t="s">
        <v>455</v>
      </c>
      <c r="I85" t="s">
        <v>458</v>
      </c>
      <c r="J85" t="s">
        <v>486</v>
      </c>
      <c r="K85" t="s">
        <v>3565</v>
      </c>
      <c r="L85" s="50">
        <f>(C85-VLOOKUP(H85,Riders!$A$2:$C$3501,2,FALSE))/365</f>
        <v>23.167123287671235</v>
      </c>
      <c r="M85" s="50">
        <f>(C85-VLOOKUP(I85,Riders!$A$2:$C$3501,2,FALSE))/365</f>
        <v>24.443835616438356</v>
      </c>
      <c r="N85" s="50">
        <f>(C85-VLOOKUP(J85,Riders!$A$2:$C$3501,2,FALSE))/365</f>
        <v>20.227397260273971</v>
      </c>
      <c r="O85" s="50">
        <f>(C85-VLOOKUP(K85,Riders!$A$2:$C$3501,2,FALSE))/365</f>
        <v>37.169863013698631</v>
      </c>
      <c r="P85">
        <v>1</v>
      </c>
      <c r="Q85" s="104">
        <f t="shared" si="8"/>
        <v>261.88099999999997</v>
      </c>
      <c r="R85" s="104">
        <f t="shared" si="9"/>
        <v>22.597000000000001</v>
      </c>
      <c r="S85" s="104">
        <f t="shared" si="10"/>
        <v>69.234999999999999</v>
      </c>
      <c r="T85" s="104">
        <f t="shared" si="11"/>
        <v>62.988000000000014</v>
      </c>
      <c r="U85" s="104">
        <f t="shared" si="12"/>
        <v>65.222999999999985</v>
      </c>
      <c r="V85" s="104">
        <f t="shared" si="13"/>
        <v>64.434999999999974</v>
      </c>
      <c r="W85" s="38">
        <v>14.407</v>
      </c>
      <c r="X85" s="3">
        <v>8.1900000000000013</v>
      </c>
      <c r="Y85" s="3">
        <v>7.9599999999999973</v>
      </c>
      <c r="Z85" s="3">
        <v>7.8570000000000029</v>
      </c>
      <c r="AA85" s="3">
        <v>7.8399999999999963</v>
      </c>
      <c r="AB85" s="3">
        <v>7.57</v>
      </c>
      <c r="AC85" s="3">
        <v>7.6699999999999946</v>
      </c>
      <c r="AD85" s="3">
        <v>7.7410000000000068</v>
      </c>
      <c r="AE85" s="3">
        <v>8.0560000000000116</v>
      </c>
      <c r="AF85" s="3">
        <v>7.8669999999999902</v>
      </c>
      <c r="AG85" s="3">
        <v>7.7169999999999845</v>
      </c>
      <c r="AH85" s="3">
        <v>7.9040000000000106</v>
      </c>
      <c r="AI85" s="3">
        <v>7.7060000000000031</v>
      </c>
      <c r="AJ85" s="3">
        <v>7.7989999999999782</v>
      </c>
      <c r="AK85" s="3">
        <v>8.009000000000043</v>
      </c>
      <c r="AL85" s="3">
        <v>7.9299999999999926</v>
      </c>
      <c r="AM85" s="3">
        <v>8.1219999999999857</v>
      </c>
      <c r="AN85" s="3">
        <v>8.3300000000000125</v>
      </c>
      <c r="AO85" s="3">
        <v>8.0699999999999648</v>
      </c>
      <c r="AP85" s="3">
        <v>8.0060000000000286</v>
      </c>
      <c r="AQ85" s="3">
        <v>8.0670000000000073</v>
      </c>
      <c r="AR85" s="3">
        <v>8.1319999999999766</v>
      </c>
      <c r="AS85" s="3">
        <v>8.3459999999999752</v>
      </c>
      <c r="AT85" s="3">
        <v>8.1500000000000341</v>
      </c>
      <c r="AU85" s="3">
        <v>8.1419999999999959</v>
      </c>
      <c r="AV85" s="3">
        <v>8.2599999999999909</v>
      </c>
      <c r="AW85" s="3">
        <v>8.039999999999992</v>
      </c>
      <c r="AX85" s="3">
        <v>8.0330000000000155</v>
      </c>
      <c r="AY85" s="3">
        <v>7.9990000000000236</v>
      </c>
      <c r="AZ85" s="3">
        <v>8.0040000000000191</v>
      </c>
      <c r="BA85" s="3">
        <v>7.9129999999999541</v>
      </c>
      <c r="BB85" s="3">
        <v>8.0439999999999827</v>
      </c>
      <c r="BC85" s="105">
        <f t="shared" si="7"/>
        <v>54.986806984851903</v>
      </c>
    </row>
    <row r="86" spans="1:55" ht="15" thickBot="1" x14ac:dyDescent="0.35">
      <c r="A86" s="51" t="s">
        <v>93</v>
      </c>
      <c r="B86" s="51">
        <v>2023</v>
      </c>
      <c r="C86" s="52">
        <v>45037</v>
      </c>
      <c r="D86" s="51" t="s">
        <v>72</v>
      </c>
      <c r="E86" s="51" t="s">
        <v>454</v>
      </c>
      <c r="F86">
        <v>1</v>
      </c>
      <c r="G86" t="s">
        <v>56</v>
      </c>
      <c r="H86" t="s">
        <v>291</v>
      </c>
      <c r="I86" t="s">
        <v>233</v>
      </c>
      <c r="J86" t="s">
        <v>427</v>
      </c>
      <c r="K86" t="s">
        <v>428</v>
      </c>
      <c r="L86" s="50">
        <f>(C86-VLOOKUP(H86,Riders!$A$2:$C$3501,2,FALSE))/365</f>
        <v>22.013698630136986</v>
      </c>
      <c r="M86" s="50">
        <f>(C86-VLOOKUP(I86,Riders!$A$2:$C$3501,2,FALSE))/365</f>
        <v>27.638356164383563</v>
      </c>
      <c r="N86" s="50">
        <f>(C86-VLOOKUP(J86,Riders!$A$2:$C$3501,2,FALSE))/365</f>
        <v>28.986301369863014</v>
      </c>
      <c r="O86" s="50">
        <f>(C86-VLOOKUP(K86,Riders!$A$2:$C$3501,2,FALSE))/365</f>
        <v>33.484931506849314</v>
      </c>
      <c r="P86">
        <v>2</v>
      </c>
      <c r="Q86" s="104">
        <f t="shared" si="8"/>
        <v>262.32500000000005</v>
      </c>
      <c r="R86" s="104">
        <f t="shared" si="9"/>
        <v>23.120999999999999</v>
      </c>
      <c r="S86" s="104">
        <f t="shared" si="10"/>
        <v>70.236000000000004</v>
      </c>
      <c r="T86" s="104">
        <f t="shared" si="11"/>
        <v>63.208000000000013</v>
      </c>
      <c r="U86" s="104">
        <f t="shared" si="12"/>
        <v>64.34</v>
      </c>
      <c r="V86" s="104">
        <f t="shared" si="13"/>
        <v>64.541000000000025</v>
      </c>
      <c r="W86" s="38">
        <v>14.585000000000001</v>
      </c>
      <c r="X86" s="3">
        <v>8.5359999999999978</v>
      </c>
      <c r="Y86" s="3">
        <v>7.9190000000000005</v>
      </c>
      <c r="Z86" s="3">
        <v>7.8089999999999975</v>
      </c>
      <c r="AA86" s="3">
        <v>7.9150000000000063</v>
      </c>
      <c r="AB86" s="3">
        <v>7.8079999999999998</v>
      </c>
      <c r="AC86" s="3">
        <v>7.7959999999999994</v>
      </c>
      <c r="AD86" s="3">
        <v>7.8680000000000021</v>
      </c>
      <c r="AE86" s="3">
        <v>7.7780000000000058</v>
      </c>
      <c r="AF86" s="3">
        <v>7.7809999999999775</v>
      </c>
      <c r="AG86" s="3">
        <v>7.9070000000000249</v>
      </c>
      <c r="AH86" s="3">
        <v>7.7719999999999914</v>
      </c>
      <c r="AI86" s="3">
        <v>7.8559999999999803</v>
      </c>
      <c r="AJ86" s="3">
        <v>8.0690000000000168</v>
      </c>
      <c r="AK86" s="3">
        <v>7.9630000000000081</v>
      </c>
      <c r="AL86" s="3">
        <v>8.0820000000000078</v>
      </c>
      <c r="AM86" s="3">
        <v>8.2309999999999945</v>
      </c>
      <c r="AN86" s="3">
        <v>8.0139999999999816</v>
      </c>
      <c r="AO86" s="3">
        <v>8.0769999999999982</v>
      </c>
      <c r="AP86" s="3">
        <v>8.1750000000000114</v>
      </c>
      <c r="AQ86" s="3">
        <v>7.9749999999999943</v>
      </c>
      <c r="AR86" s="3">
        <v>7.9650000000000318</v>
      </c>
      <c r="AS86" s="3">
        <v>7.9249999999999829</v>
      </c>
      <c r="AT86" s="3">
        <v>7.9780000000000086</v>
      </c>
      <c r="AU86" s="3">
        <v>8.186000000000007</v>
      </c>
      <c r="AV86" s="3">
        <v>7.9959999999999809</v>
      </c>
      <c r="AW86" s="3">
        <v>8.1379999999999768</v>
      </c>
      <c r="AX86" s="3">
        <v>7.9070000000000107</v>
      </c>
      <c r="AY86" s="3">
        <v>8.0840000000000032</v>
      </c>
      <c r="AZ86" s="3">
        <v>8.0550000000000068</v>
      </c>
      <c r="BA86" s="3">
        <v>8.1070000000000277</v>
      </c>
      <c r="BB86" s="3">
        <v>8.0680000000000121</v>
      </c>
      <c r="BC86" s="105">
        <f t="shared" si="7"/>
        <v>54.89373868293147</v>
      </c>
    </row>
    <row r="87" spans="1:55" ht="15" thickBot="1" x14ac:dyDescent="0.35">
      <c r="A87" s="51" t="s">
        <v>93</v>
      </c>
      <c r="B87" s="51">
        <v>2023</v>
      </c>
      <c r="C87" s="52">
        <v>45037</v>
      </c>
      <c r="D87" s="51" t="s">
        <v>72</v>
      </c>
      <c r="E87" s="51" t="s">
        <v>454</v>
      </c>
      <c r="F87">
        <v>2</v>
      </c>
      <c r="G87" t="s">
        <v>53</v>
      </c>
      <c r="H87" t="s">
        <v>227</v>
      </c>
      <c r="I87" t="s">
        <v>389</v>
      </c>
      <c r="J87" t="s">
        <v>478</v>
      </c>
      <c r="K87" t="s">
        <v>456</v>
      </c>
      <c r="L87" s="50">
        <f>(C87-VLOOKUP(H87,Riders!$A$2:$C$3501,2,FALSE))/365</f>
        <v>25.161643835616438</v>
      </c>
      <c r="M87" s="50">
        <f>(C87-VLOOKUP(I87,Riders!$A$2:$C$3501,2,FALSE))/365</f>
        <v>23.473972602739725</v>
      </c>
      <c r="N87" s="50">
        <f>(C87-VLOOKUP(J87,Riders!$A$2:$C$3501,2,FALSE))/365</f>
        <v>26.208219178082192</v>
      </c>
      <c r="O87" s="50">
        <f>(C87-VLOOKUP(K87,Riders!$A$2:$C$3501,2,FALSE))/365</f>
        <v>23.841095890410958</v>
      </c>
      <c r="P87">
        <v>1</v>
      </c>
      <c r="Q87" s="104">
        <f t="shared" si="8"/>
        <v>256.18700000000001</v>
      </c>
      <c r="R87" s="104">
        <f t="shared" si="9"/>
        <v>23.164000000000001</v>
      </c>
      <c r="S87" s="104">
        <f t="shared" si="10"/>
        <v>70.2</v>
      </c>
      <c r="T87" s="104">
        <f t="shared" si="11"/>
        <v>62.320000000000007</v>
      </c>
      <c r="U87" s="104">
        <f t="shared" si="12"/>
        <v>62.19399999999996</v>
      </c>
      <c r="V87" s="104">
        <f t="shared" si="13"/>
        <v>61.47300000000007</v>
      </c>
      <c r="W87" s="38">
        <v>14.561</v>
      </c>
      <c r="X87" s="3">
        <v>8.6030000000000015</v>
      </c>
      <c r="Y87" s="3">
        <v>8.213000000000001</v>
      </c>
      <c r="Z87" s="3">
        <v>7.9189999999999969</v>
      </c>
      <c r="AA87" s="3">
        <v>7.9320000000000022</v>
      </c>
      <c r="AB87" s="3">
        <v>7.7049999999999983</v>
      </c>
      <c r="AC87" s="3">
        <v>7.6340000000000074</v>
      </c>
      <c r="AD87" s="3">
        <v>7.6329999999999956</v>
      </c>
      <c r="AE87" s="3">
        <v>7.7789999999999822</v>
      </c>
      <c r="AF87" s="3">
        <v>7.6820000000000306</v>
      </c>
      <c r="AG87" s="3">
        <v>7.7469999999999715</v>
      </c>
      <c r="AH87" s="3">
        <v>7.8630000000000138</v>
      </c>
      <c r="AI87" s="3">
        <v>7.8089999999999975</v>
      </c>
      <c r="AJ87" s="3">
        <v>7.8130000000000024</v>
      </c>
      <c r="AK87" s="3">
        <v>7.8279999999999887</v>
      </c>
      <c r="AL87" s="3">
        <v>7.7990000000000208</v>
      </c>
      <c r="AM87" s="3">
        <v>7.9000000000000057</v>
      </c>
      <c r="AN87" s="3">
        <v>7.728999999999985</v>
      </c>
      <c r="AO87" s="3">
        <v>7.7650000000000148</v>
      </c>
      <c r="AP87" s="3">
        <v>7.7229999999999563</v>
      </c>
      <c r="AQ87" s="3">
        <v>7.863000000000028</v>
      </c>
      <c r="AR87" s="3">
        <v>7.7460000000000093</v>
      </c>
      <c r="AS87" s="3">
        <v>7.7330000000000041</v>
      </c>
      <c r="AT87" s="3">
        <v>7.7349999999999568</v>
      </c>
      <c r="AU87" s="3">
        <v>7.9160000000000252</v>
      </c>
      <c r="AV87" s="3">
        <v>7.9500000000000171</v>
      </c>
      <c r="AW87" s="3">
        <v>7.6169999999999902</v>
      </c>
      <c r="AX87" s="3">
        <v>7.5929999999999893</v>
      </c>
      <c r="AY87" s="3">
        <v>7.5180000000000575</v>
      </c>
      <c r="AZ87" s="3">
        <v>7.570999999999998</v>
      </c>
      <c r="BA87" s="3">
        <v>7.6389999999999816</v>
      </c>
      <c r="BB87" s="3">
        <v>7.6690000000000111</v>
      </c>
      <c r="BC87" s="105">
        <f t="shared" ref="BC87:BC150" si="14">IF(COUNT(W87:BB87)=32,3.6*4000/Q87,"")</f>
        <v>56.208941125037569</v>
      </c>
    </row>
    <row r="88" spans="1:55" ht="15" thickBot="1" x14ac:dyDescent="0.35">
      <c r="A88" s="51" t="s">
        <v>93</v>
      </c>
      <c r="B88" s="51">
        <v>2023</v>
      </c>
      <c r="C88" s="52">
        <v>45037</v>
      </c>
      <c r="D88" s="51" t="s">
        <v>72</v>
      </c>
      <c r="E88" s="51" t="s">
        <v>454</v>
      </c>
      <c r="F88">
        <v>2</v>
      </c>
      <c r="G88" t="s">
        <v>27</v>
      </c>
      <c r="H88" t="s">
        <v>312</v>
      </c>
      <c r="I88" t="s">
        <v>613</v>
      </c>
      <c r="J88" t="s">
        <v>2180</v>
      </c>
      <c r="K88" t="s">
        <v>487</v>
      </c>
      <c r="L88" s="50">
        <f>(C88-VLOOKUP(H88,Riders!$A$2:$C$3501,2,FALSE))/365</f>
        <v>24.769863013698629</v>
      </c>
      <c r="M88" s="50">
        <f>(C88-VLOOKUP(I88,Riders!$A$2:$C$3501,2,FALSE))/365</f>
        <v>21.016438356164382</v>
      </c>
      <c r="N88" s="50">
        <f>(C88-VLOOKUP(J88,Riders!$A$2:$C$3501,2,FALSE))/365</f>
        <v>18.876712328767123</v>
      </c>
      <c r="O88" s="50">
        <f>(C88-VLOOKUP(K88,Riders!$A$2:$C$3501,2,FALSE))/365</f>
        <v>25.473972602739725</v>
      </c>
      <c r="P88">
        <v>2</v>
      </c>
      <c r="Q88" s="104">
        <f t="shared" si="8"/>
        <v>265.584</v>
      </c>
      <c r="R88" s="104">
        <f t="shared" si="9"/>
        <v>22.698999999999998</v>
      </c>
      <c r="S88" s="104">
        <f t="shared" si="10"/>
        <v>70.44</v>
      </c>
      <c r="T88" s="104">
        <f t="shared" si="11"/>
        <v>63.808999999999969</v>
      </c>
      <c r="U88" s="104">
        <f t="shared" si="12"/>
        <v>64.470000000000027</v>
      </c>
      <c r="V88" s="104">
        <f t="shared" si="13"/>
        <v>66.865000000000038</v>
      </c>
      <c r="W88" s="38">
        <v>14.417999999999999</v>
      </c>
      <c r="X88" s="3">
        <v>8.2809999999999988</v>
      </c>
      <c r="Y88" s="3">
        <v>7.968</v>
      </c>
      <c r="Z88" s="3">
        <v>7.9199999999999982</v>
      </c>
      <c r="AA88" s="3">
        <v>7.9230000000000018</v>
      </c>
      <c r="AB88" s="3">
        <v>7.9420000000000002</v>
      </c>
      <c r="AC88" s="3">
        <v>7.9770000000000039</v>
      </c>
      <c r="AD88" s="3">
        <v>8.0109999999999957</v>
      </c>
      <c r="AE88" s="3">
        <v>8.2189999999999941</v>
      </c>
      <c r="AF88" s="3">
        <v>7.9570000000000221</v>
      </c>
      <c r="AG88" s="3">
        <v>7.8969999999999914</v>
      </c>
      <c r="AH88" s="3">
        <v>7.9650000000000034</v>
      </c>
      <c r="AI88" s="3">
        <v>7.8649999999999807</v>
      </c>
      <c r="AJ88" s="3">
        <v>7.8920000000000243</v>
      </c>
      <c r="AK88" s="3">
        <v>7.9109999999999872</v>
      </c>
      <c r="AL88" s="3">
        <v>8.102999999999966</v>
      </c>
      <c r="AM88" s="3">
        <v>7.9520000000000266</v>
      </c>
      <c r="AN88" s="3">
        <v>7.9230000000000018</v>
      </c>
      <c r="AO88" s="3">
        <v>8.0239999999999725</v>
      </c>
      <c r="AP88" s="3">
        <v>8.054000000000002</v>
      </c>
      <c r="AQ88" s="3">
        <v>8.3790000000000191</v>
      </c>
      <c r="AR88" s="3">
        <v>8.0640000000000214</v>
      </c>
      <c r="AS88" s="3">
        <v>8.070999999999998</v>
      </c>
      <c r="AT88" s="3">
        <v>8.0029999999999859</v>
      </c>
      <c r="AU88" s="3">
        <v>8.0240000000000293</v>
      </c>
      <c r="AV88" s="3">
        <v>8.1370000000000005</v>
      </c>
      <c r="AW88" s="3">
        <v>8.0719999999999743</v>
      </c>
      <c r="AX88" s="3">
        <v>8.2040000000000077</v>
      </c>
      <c r="AY88" s="3">
        <v>8.4869999999999948</v>
      </c>
      <c r="AZ88" s="3">
        <v>8.5970000000000084</v>
      </c>
      <c r="BA88" s="3">
        <v>8.6759999999999593</v>
      </c>
      <c r="BB88" s="3">
        <v>8.6680000000000632</v>
      </c>
      <c r="BC88" s="105">
        <f t="shared" si="14"/>
        <v>54.220133742996566</v>
      </c>
    </row>
    <row r="89" spans="1:55" ht="15" thickBot="1" x14ac:dyDescent="0.35">
      <c r="A89" s="51" t="s">
        <v>93</v>
      </c>
      <c r="B89" s="51">
        <v>2023</v>
      </c>
      <c r="C89" s="52">
        <v>45037</v>
      </c>
      <c r="D89" s="51" t="s">
        <v>72</v>
      </c>
      <c r="E89" s="51" t="s">
        <v>454</v>
      </c>
      <c r="F89">
        <v>3</v>
      </c>
      <c r="G89" t="s">
        <v>15</v>
      </c>
      <c r="H89" t="s">
        <v>440</v>
      </c>
      <c r="I89" t="s">
        <v>459</v>
      </c>
      <c r="J89" t="s">
        <v>460</v>
      </c>
      <c r="K89" t="s">
        <v>492</v>
      </c>
      <c r="L89" s="50">
        <f>(C89-VLOOKUP(H89,Riders!$A$2:$C$3501,2,FALSE))/365</f>
        <v>22.446575342465753</v>
      </c>
      <c r="M89" s="50">
        <f>(C89-VLOOKUP(I89,Riders!$A$2:$C$3501,2,FALSE))/365</f>
        <v>24.432876712328767</v>
      </c>
      <c r="N89" s="50">
        <f>(C89-VLOOKUP(J89,Riders!$A$2:$C$3501,2,FALSE))/365</f>
        <v>29.778082191780822</v>
      </c>
      <c r="O89" s="50">
        <f>(C89-VLOOKUP(K89,Riders!$A$2:$C$3501,2,FALSE))/365</f>
        <v>26.172602739726027</v>
      </c>
      <c r="P89">
        <v>1</v>
      </c>
      <c r="Q89" s="104">
        <f t="shared" si="8"/>
        <v>252.58699999999996</v>
      </c>
      <c r="R89" s="104">
        <f t="shared" si="9"/>
        <v>22.347999999999999</v>
      </c>
      <c r="S89" s="104">
        <f t="shared" si="10"/>
        <v>68.08</v>
      </c>
      <c r="T89" s="104">
        <f t="shared" si="11"/>
        <v>61.749999999999986</v>
      </c>
      <c r="U89" s="104">
        <f t="shared" si="12"/>
        <v>61.830000000000013</v>
      </c>
      <c r="V89" s="104">
        <f t="shared" si="13"/>
        <v>60.926999999999964</v>
      </c>
      <c r="W89" s="38">
        <v>14.125</v>
      </c>
      <c r="X89" s="3">
        <v>8.222999999999999</v>
      </c>
      <c r="Y89" s="3">
        <v>7.6580000000000013</v>
      </c>
      <c r="Z89" s="3">
        <v>7.5200000000000031</v>
      </c>
      <c r="AA89" s="3">
        <v>7.5449999999999946</v>
      </c>
      <c r="AB89" s="3">
        <v>7.6280000000000001</v>
      </c>
      <c r="AC89" s="3">
        <v>7.7420000000000115</v>
      </c>
      <c r="AD89" s="3">
        <v>7.6389999999999887</v>
      </c>
      <c r="AE89" s="3">
        <v>7.6060000000000088</v>
      </c>
      <c r="AF89" s="3">
        <v>7.6499999999999915</v>
      </c>
      <c r="AG89" s="3">
        <v>7.8179999999999978</v>
      </c>
      <c r="AH89" s="3">
        <v>7.6989999999999981</v>
      </c>
      <c r="AI89" s="3">
        <v>7.7290000000000134</v>
      </c>
      <c r="AJ89" s="3">
        <v>7.7139999999999844</v>
      </c>
      <c r="AK89" s="3">
        <v>7.7620000000000005</v>
      </c>
      <c r="AL89" s="3">
        <v>7.7719999999999914</v>
      </c>
      <c r="AM89" s="3">
        <v>7.9120000000000061</v>
      </c>
      <c r="AN89" s="3">
        <v>7.7459999999999809</v>
      </c>
      <c r="AO89" s="3">
        <v>7.724000000000018</v>
      </c>
      <c r="AP89" s="3">
        <v>7.6660000000000252</v>
      </c>
      <c r="AQ89" s="3">
        <v>7.6999999999999886</v>
      </c>
      <c r="AR89" s="3">
        <v>7.6559999999999775</v>
      </c>
      <c r="AS89" s="3">
        <v>7.6970000000000027</v>
      </c>
      <c r="AT89" s="3">
        <v>7.7290000000000134</v>
      </c>
      <c r="AU89" s="3">
        <v>7.7330000000000325</v>
      </c>
      <c r="AV89" s="3">
        <v>7.7949999999999591</v>
      </c>
      <c r="AW89" s="3">
        <v>7.5670000000000357</v>
      </c>
      <c r="AX89" s="3">
        <v>7.5209999999999866</v>
      </c>
      <c r="AY89" s="3">
        <v>7.4839999999999804</v>
      </c>
      <c r="AZ89" s="3">
        <v>7.5100000000000193</v>
      </c>
      <c r="BA89" s="3">
        <v>7.6030000000000086</v>
      </c>
      <c r="BB89" s="3">
        <v>7.7139999999999418</v>
      </c>
      <c r="BC89" s="105">
        <f t="shared" si="14"/>
        <v>57.010059900153223</v>
      </c>
    </row>
    <row r="90" spans="1:55" ht="15" thickBot="1" x14ac:dyDescent="0.35">
      <c r="A90" s="51" t="s">
        <v>93</v>
      </c>
      <c r="B90" s="51">
        <v>2023</v>
      </c>
      <c r="C90" s="52">
        <v>45037</v>
      </c>
      <c r="D90" s="51" t="s">
        <v>72</v>
      </c>
      <c r="E90" s="51" t="s">
        <v>454</v>
      </c>
      <c r="F90">
        <v>3</v>
      </c>
      <c r="G90" t="s">
        <v>67</v>
      </c>
      <c r="H90" t="s">
        <v>214</v>
      </c>
      <c r="I90" t="s">
        <v>271</v>
      </c>
      <c r="J90" t="s">
        <v>3731</v>
      </c>
      <c r="K90" t="s">
        <v>520</v>
      </c>
      <c r="L90" s="50">
        <f>(C90-VLOOKUP(H90,Riders!$A$2:$C$3501,2,FALSE))/365</f>
        <v>28.342465753424658</v>
      </c>
      <c r="M90" s="50">
        <f>(C90-VLOOKUP(I90,Riders!$A$2:$C$3501,2,FALSE))/365</f>
        <v>28.843835616438355</v>
      </c>
      <c r="N90" s="50">
        <f>(C90-VLOOKUP(J90,Riders!$A$2:$C$3501,2,FALSE))/365</f>
        <v>19.720547945205478</v>
      </c>
      <c r="O90" s="50">
        <f>(C90-VLOOKUP(K90,Riders!$A$2:$C$3501,2,FALSE))/365</f>
        <v>26.317808219178083</v>
      </c>
      <c r="P90">
        <v>2</v>
      </c>
      <c r="Q90" s="104">
        <f t="shared" si="8"/>
        <v>253.70699999999997</v>
      </c>
      <c r="R90" s="104">
        <f t="shared" si="9"/>
        <v>22.347999999999999</v>
      </c>
      <c r="S90" s="104">
        <f t="shared" si="10"/>
        <v>68.504999999999995</v>
      </c>
      <c r="T90" s="104">
        <f t="shared" si="11"/>
        <v>61.674000000000007</v>
      </c>
      <c r="U90" s="104">
        <f t="shared" si="12"/>
        <v>62.556000000000012</v>
      </c>
      <c r="V90" s="104">
        <f t="shared" si="13"/>
        <v>60.971999999999952</v>
      </c>
      <c r="W90" s="38">
        <v>14.137</v>
      </c>
      <c r="X90" s="3">
        <v>8.2109999999999985</v>
      </c>
      <c r="Y90" s="3">
        <v>7.7920000000000016</v>
      </c>
      <c r="Z90" s="3">
        <v>7.7610000000000028</v>
      </c>
      <c r="AA90" s="3">
        <v>7.5719999999999956</v>
      </c>
      <c r="AB90" s="3">
        <v>7.5739999999999981</v>
      </c>
      <c r="AC90" s="3">
        <v>7.6310000000000073</v>
      </c>
      <c r="AD90" s="3">
        <v>7.8269999999999911</v>
      </c>
      <c r="AE90" s="3">
        <v>7.7469999999999999</v>
      </c>
      <c r="AF90" s="3">
        <v>7.7670000000000101</v>
      </c>
      <c r="AG90" s="3">
        <v>7.804000000000002</v>
      </c>
      <c r="AH90" s="3">
        <v>7.9649999999999892</v>
      </c>
      <c r="AI90" s="3">
        <v>7.724000000000018</v>
      </c>
      <c r="AJ90" s="3">
        <v>7.6079999999999757</v>
      </c>
      <c r="AK90" s="3">
        <v>7.5680000000000121</v>
      </c>
      <c r="AL90" s="3">
        <v>7.4909999999999997</v>
      </c>
      <c r="AM90" s="3">
        <v>7.5380000000000109</v>
      </c>
      <c r="AN90" s="3">
        <v>7.6220000000000141</v>
      </c>
      <c r="AO90" s="3">
        <v>8.0889999999999702</v>
      </c>
      <c r="AP90" s="3">
        <v>7.7560000000000002</v>
      </c>
      <c r="AQ90" s="3">
        <v>7.7950000000000159</v>
      </c>
      <c r="AR90" s="3">
        <v>7.9659999999999798</v>
      </c>
      <c r="AS90" s="3">
        <v>7.8909999999999911</v>
      </c>
      <c r="AT90" s="3">
        <v>7.8990000000000293</v>
      </c>
      <c r="AU90" s="3">
        <v>8.0029999999999859</v>
      </c>
      <c r="AV90" s="3">
        <v>7.7069999999999652</v>
      </c>
      <c r="AW90" s="3">
        <v>7.5840000000000316</v>
      </c>
      <c r="AX90" s="3">
        <v>7.5550000000000068</v>
      </c>
      <c r="AY90" s="3">
        <v>7.4919999999999902</v>
      </c>
      <c r="AZ90" s="3">
        <v>7.4809999999999945</v>
      </c>
      <c r="BA90" s="3">
        <v>7.5460000000000207</v>
      </c>
      <c r="BB90" s="3">
        <v>7.6039999999999566</v>
      </c>
      <c r="BC90" s="105">
        <f t="shared" si="14"/>
        <v>56.758386642859683</v>
      </c>
    </row>
    <row r="91" spans="1:55" ht="15" thickBot="1" x14ac:dyDescent="0.35">
      <c r="A91" s="51" t="s">
        <v>93</v>
      </c>
      <c r="B91" s="51">
        <v>2023</v>
      </c>
      <c r="C91" s="52">
        <v>45037</v>
      </c>
      <c r="D91" s="51" t="s">
        <v>72</v>
      </c>
      <c r="E91" s="51" t="s">
        <v>454</v>
      </c>
      <c r="F91">
        <v>4</v>
      </c>
      <c r="G91" t="s">
        <v>25</v>
      </c>
      <c r="H91" t="s">
        <v>269</v>
      </c>
      <c r="I91" t="s">
        <v>457</v>
      </c>
      <c r="J91" t="s">
        <v>418</v>
      </c>
      <c r="K91" t="s">
        <v>420</v>
      </c>
      <c r="L91" s="50">
        <f>(C91-VLOOKUP(H91,Riders!$A$2:$C$3501,2,FALSE))/365</f>
        <v>29.12876712328767</v>
      </c>
      <c r="M91" s="50">
        <f>(C91-VLOOKUP(I91,Riders!$A$2:$C$3501,2,FALSE))/365</f>
        <v>25.698630136986303</v>
      </c>
      <c r="N91" s="50">
        <f>(C91-VLOOKUP(J91,Riders!$A$2:$C$3501,2,FALSE))/365</f>
        <v>26.079452054794519</v>
      </c>
      <c r="O91" s="50">
        <f>(C91-VLOOKUP(K91,Riders!$A$2:$C$3501,2,FALSE))/365</f>
        <v>24.043835616438358</v>
      </c>
      <c r="P91">
        <v>1</v>
      </c>
      <c r="Q91" s="104">
        <f t="shared" si="8"/>
        <v>253.40900000000005</v>
      </c>
      <c r="R91" s="104">
        <f t="shared" si="9"/>
        <v>22.956</v>
      </c>
      <c r="S91" s="104">
        <f t="shared" si="10"/>
        <v>69.259</v>
      </c>
      <c r="T91" s="104">
        <f t="shared" si="11"/>
        <v>61.069999999999993</v>
      </c>
      <c r="U91" s="104">
        <f t="shared" si="12"/>
        <v>61.130000000000024</v>
      </c>
      <c r="V91" s="104">
        <f t="shared" si="13"/>
        <v>61.950000000000017</v>
      </c>
      <c r="W91" s="38">
        <v>14.449</v>
      </c>
      <c r="X91" s="3">
        <v>8.5069999999999997</v>
      </c>
      <c r="Y91" s="3">
        <v>7.9860000000000007</v>
      </c>
      <c r="Z91" s="3">
        <v>7.7689999999999984</v>
      </c>
      <c r="AA91" s="3">
        <v>7.7340000000000018</v>
      </c>
      <c r="AB91" s="3">
        <v>7.580999999999996</v>
      </c>
      <c r="AC91" s="3">
        <v>7.5500000000000043</v>
      </c>
      <c r="AD91" s="3">
        <v>7.6829999999999998</v>
      </c>
      <c r="AE91" s="3">
        <v>7.5510000000000019</v>
      </c>
      <c r="AF91" s="3">
        <v>7.6159999999999997</v>
      </c>
      <c r="AG91" s="3">
        <v>7.7600000000000051</v>
      </c>
      <c r="AH91" s="3">
        <v>7.6239999999999952</v>
      </c>
      <c r="AI91" s="3">
        <v>7.5749999999999886</v>
      </c>
      <c r="AJ91" s="3">
        <v>7.6340000000000288</v>
      </c>
      <c r="AK91" s="3">
        <v>7.7299999999999756</v>
      </c>
      <c r="AL91" s="3">
        <v>7.5799999999999983</v>
      </c>
      <c r="AM91" s="3">
        <v>7.6290000000000191</v>
      </c>
      <c r="AN91" s="3">
        <v>7.6379999999999768</v>
      </c>
      <c r="AO91" s="3">
        <v>7.6260000000000048</v>
      </c>
      <c r="AP91" s="3">
        <v>7.6539999999999964</v>
      </c>
      <c r="AQ91" s="3">
        <v>7.7379999999999995</v>
      </c>
      <c r="AR91" s="3">
        <v>7.546999999999997</v>
      </c>
      <c r="AS91" s="3">
        <v>7.5540000000000305</v>
      </c>
      <c r="AT91" s="3">
        <v>7.7439999999999998</v>
      </c>
      <c r="AU91" s="3">
        <v>7.8309999999999604</v>
      </c>
      <c r="AV91" s="3">
        <v>7.7870000000000346</v>
      </c>
      <c r="AW91" s="3">
        <v>7.6899999999999977</v>
      </c>
      <c r="AX91" s="3">
        <v>7.7609999999999673</v>
      </c>
      <c r="AY91" s="3">
        <v>7.8780000000000712</v>
      </c>
      <c r="AZ91" s="3">
        <v>7.6859999999999786</v>
      </c>
      <c r="BA91" s="3">
        <v>7.6679999999999495</v>
      </c>
      <c r="BB91" s="3">
        <v>7.6490000000000578</v>
      </c>
      <c r="BC91" s="105">
        <f t="shared" si="14"/>
        <v>56.825132493321064</v>
      </c>
    </row>
    <row r="92" spans="1:55" ht="15" thickBot="1" x14ac:dyDescent="0.35">
      <c r="A92" s="51" t="s">
        <v>93</v>
      </c>
      <c r="B92" s="51">
        <v>2023</v>
      </c>
      <c r="C92" s="52">
        <v>45037</v>
      </c>
      <c r="D92" s="51" t="s">
        <v>72</v>
      </c>
      <c r="E92" s="51" t="s">
        <v>454</v>
      </c>
      <c r="F92">
        <v>4</v>
      </c>
      <c r="G92" t="s">
        <v>27</v>
      </c>
      <c r="H92" t="s">
        <v>463</v>
      </c>
      <c r="I92" t="s">
        <v>216</v>
      </c>
      <c r="J92" t="s">
        <v>396</v>
      </c>
      <c r="K92" t="s">
        <v>432</v>
      </c>
      <c r="L92" s="50">
        <f>(C92-VLOOKUP(H92,Riders!$A$2:$C$3501,2,FALSE))/365</f>
        <v>21.391780821917809</v>
      </c>
      <c r="M92" s="50">
        <f>(C92-VLOOKUP(I92,Riders!$A$2:$C$3501,2,FALSE))/365</f>
        <v>24.202739726027396</v>
      </c>
      <c r="N92" s="50">
        <f>(C92-VLOOKUP(J92,Riders!$A$2:$C$3501,2,FALSE))/365</f>
        <v>24.126027397260273</v>
      </c>
      <c r="O92" s="50">
        <f>(C92-VLOOKUP(K92,Riders!$A$2:$C$3501,2,FALSE))/365</f>
        <v>28.07123287671233</v>
      </c>
      <c r="P92">
        <v>2</v>
      </c>
      <c r="Q92" s="104">
        <f t="shared" si="8"/>
        <v>255.54200000000003</v>
      </c>
      <c r="R92" s="104">
        <f t="shared" si="9"/>
        <v>22.527000000000001</v>
      </c>
      <c r="S92" s="104">
        <f t="shared" si="10"/>
        <v>68.966999999999985</v>
      </c>
      <c r="T92" s="104">
        <f t="shared" si="11"/>
        <v>61.821999999999989</v>
      </c>
      <c r="U92" s="104">
        <f t="shared" si="12"/>
        <v>61.53</v>
      </c>
      <c r="V92" s="104">
        <f t="shared" si="13"/>
        <v>63.223000000000042</v>
      </c>
      <c r="W92" s="38">
        <v>14.095000000000001</v>
      </c>
      <c r="X92" s="3">
        <v>8.4320000000000004</v>
      </c>
      <c r="Y92" s="3">
        <v>7.9250000000000007</v>
      </c>
      <c r="Z92" s="3">
        <v>7.7679999999999971</v>
      </c>
      <c r="AA92" s="3">
        <v>7.7970000000000041</v>
      </c>
      <c r="AB92" s="3">
        <v>7.6319999999999979</v>
      </c>
      <c r="AC92" s="3">
        <v>7.6659999999999968</v>
      </c>
      <c r="AD92" s="3">
        <v>7.6519999999999868</v>
      </c>
      <c r="AE92" s="3">
        <v>7.8270000000000266</v>
      </c>
      <c r="AF92" s="3">
        <v>7.6859999999999786</v>
      </c>
      <c r="AG92" s="3">
        <v>7.7020000000000124</v>
      </c>
      <c r="AH92" s="3">
        <v>7.6710000000000065</v>
      </c>
      <c r="AI92" s="3">
        <v>7.6989999999999981</v>
      </c>
      <c r="AJ92" s="3">
        <v>7.7079999999999842</v>
      </c>
      <c r="AK92" s="3">
        <v>7.7510000000000332</v>
      </c>
      <c r="AL92" s="3">
        <v>7.777999999999949</v>
      </c>
      <c r="AM92" s="3">
        <v>7.9520000000000266</v>
      </c>
      <c r="AN92" s="3">
        <v>7.7229999999999848</v>
      </c>
      <c r="AO92" s="3">
        <v>7.6150000000000375</v>
      </c>
      <c r="AP92" s="3">
        <v>7.5549999999999784</v>
      </c>
      <c r="AQ92" s="3">
        <v>7.7540000000000191</v>
      </c>
      <c r="AR92" s="3">
        <v>7.5829999999999984</v>
      </c>
      <c r="AS92" s="3">
        <v>7.6739999999999782</v>
      </c>
      <c r="AT92" s="3">
        <v>7.6739999999999782</v>
      </c>
      <c r="AU92" s="3">
        <v>7.8030000000000257</v>
      </c>
      <c r="AV92" s="3">
        <v>7.6260000000000048</v>
      </c>
      <c r="AW92" s="3">
        <v>7.7309999999999945</v>
      </c>
      <c r="AX92" s="3">
        <v>7.842000000000013</v>
      </c>
      <c r="AY92" s="3">
        <v>8.1419999999999675</v>
      </c>
      <c r="AZ92" s="3">
        <v>7.8950000000000102</v>
      </c>
      <c r="BA92" s="3">
        <v>8.0000000000000284</v>
      </c>
      <c r="BB92" s="3">
        <v>8.1839999999999975</v>
      </c>
      <c r="BC92" s="105">
        <f t="shared" si="14"/>
        <v>56.350815130193858</v>
      </c>
    </row>
    <row r="93" spans="1:55" ht="15" thickBot="1" x14ac:dyDescent="0.35">
      <c r="A93" s="51" t="s">
        <v>93</v>
      </c>
      <c r="B93" s="51">
        <v>2023</v>
      </c>
      <c r="C93" s="52">
        <v>45037</v>
      </c>
      <c r="D93" s="51" t="s">
        <v>72</v>
      </c>
      <c r="E93" s="51" t="s">
        <v>204</v>
      </c>
      <c r="F93" t="s">
        <v>205</v>
      </c>
      <c r="G93" t="s">
        <v>25</v>
      </c>
      <c r="H93" t="s">
        <v>269</v>
      </c>
      <c r="I93" t="s">
        <v>328</v>
      </c>
      <c r="J93" t="s">
        <v>457</v>
      </c>
      <c r="K93" t="s">
        <v>418</v>
      </c>
      <c r="L93" s="50">
        <f>(C93-VLOOKUP(H93,Riders!$A$2:$C$3501,2,FALSE))/365</f>
        <v>29.12876712328767</v>
      </c>
      <c r="M93" s="50">
        <f>(C93-VLOOKUP(I93,Riders!$A$2:$C$3501,2,FALSE))/365</f>
        <v>32.742465753424661</v>
      </c>
      <c r="N93" s="50">
        <f>(C93-VLOOKUP(J93,Riders!$A$2:$C$3501,2,FALSE))/365</f>
        <v>25.698630136986303</v>
      </c>
      <c r="O93" s="50">
        <f>(C93-VLOOKUP(K93,Riders!$A$2:$C$3501,2,FALSE))/365</f>
        <v>26.079452054794519</v>
      </c>
      <c r="P93">
        <v>1</v>
      </c>
      <c r="Q93" s="104">
        <f t="shared" si="8"/>
        <v>252.53900000000002</v>
      </c>
      <c r="R93" s="104">
        <f t="shared" si="9"/>
        <v>22.742000000000001</v>
      </c>
      <c r="S93" s="104">
        <f t="shared" si="10"/>
        <v>68.129000000000019</v>
      </c>
      <c r="T93" s="104">
        <f t="shared" si="11"/>
        <v>60.836999999999989</v>
      </c>
      <c r="U93" s="104">
        <f t="shared" si="12"/>
        <v>61.823000000000008</v>
      </c>
      <c r="V93" s="104">
        <f t="shared" si="13"/>
        <v>61.75</v>
      </c>
      <c r="W93" s="38">
        <v>14.36</v>
      </c>
      <c r="X93" s="3">
        <v>8.3820000000000014</v>
      </c>
      <c r="Y93" s="3">
        <v>7.6050000000000004</v>
      </c>
      <c r="Z93" s="3">
        <v>7.5210000000000008</v>
      </c>
      <c r="AA93" s="3">
        <v>7.6599999999999966</v>
      </c>
      <c r="AB93" s="3">
        <v>7.4720000000000013</v>
      </c>
      <c r="AC93" s="3">
        <v>7.490000000000002</v>
      </c>
      <c r="AD93" s="3">
        <v>7.6390000000000171</v>
      </c>
      <c r="AE93" s="3">
        <v>7.5169999999999817</v>
      </c>
      <c r="AF93" s="3">
        <v>7.5649999999999835</v>
      </c>
      <c r="AG93" s="3">
        <v>7.5640000000000214</v>
      </c>
      <c r="AH93" s="3">
        <v>7.5979999999999848</v>
      </c>
      <c r="AI93" s="3">
        <v>7.7399999999999949</v>
      </c>
      <c r="AJ93" s="3">
        <v>7.6050000000000324</v>
      </c>
      <c r="AK93" s="3">
        <v>7.6089999999999804</v>
      </c>
      <c r="AL93" s="3">
        <v>7.63900000000001</v>
      </c>
      <c r="AM93" s="3">
        <v>7.6519999999999868</v>
      </c>
      <c r="AN93" s="3">
        <v>7.7680000000000007</v>
      </c>
      <c r="AO93" s="3">
        <v>7.5680000000000121</v>
      </c>
      <c r="AP93" s="3">
        <v>7.72199999999998</v>
      </c>
      <c r="AQ93" s="3">
        <v>7.6640000000000157</v>
      </c>
      <c r="AR93" s="3">
        <v>7.77800000000002</v>
      </c>
      <c r="AS93" s="3">
        <v>7.9559999999999604</v>
      </c>
      <c r="AT93" s="3">
        <v>7.7150000000000318</v>
      </c>
      <c r="AU93" s="3">
        <v>7.6669999999999732</v>
      </c>
      <c r="AV93" s="3">
        <v>7.6820000000000164</v>
      </c>
      <c r="AW93" s="3">
        <v>7.6689999999999827</v>
      </c>
      <c r="AX93" s="3">
        <v>7.6430000000000007</v>
      </c>
      <c r="AY93" s="3">
        <v>7.6630000000000393</v>
      </c>
      <c r="AZ93" s="3">
        <v>7.6889999999999361</v>
      </c>
      <c r="BA93" s="3">
        <v>7.8470000000000084</v>
      </c>
      <c r="BB93" s="3">
        <v>7.8900000000000432</v>
      </c>
      <c r="BC93" s="105">
        <f t="shared" si="14"/>
        <v>57.020895782433598</v>
      </c>
    </row>
    <row r="94" spans="1:55" ht="15" thickBot="1" x14ac:dyDescent="0.35">
      <c r="A94" s="51" t="s">
        <v>93</v>
      </c>
      <c r="B94" s="51">
        <v>2023</v>
      </c>
      <c r="C94" s="52">
        <v>45037</v>
      </c>
      <c r="D94" s="51" t="s">
        <v>72</v>
      </c>
      <c r="E94" s="51" t="s">
        <v>204</v>
      </c>
      <c r="F94" t="s">
        <v>205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2</v>
      </c>
      <c r="Q94" s="104">
        <f t="shared" si="8"/>
        <v>253.51100000000002</v>
      </c>
      <c r="R94" s="104">
        <f t="shared" si="9"/>
        <v>22.343</v>
      </c>
      <c r="S94" s="104">
        <f t="shared" si="10"/>
        <v>67.997000000000014</v>
      </c>
      <c r="T94" s="104">
        <f t="shared" si="11"/>
        <v>62.694999999999993</v>
      </c>
      <c r="U94" s="104">
        <f t="shared" si="12"/>
        <v>62.321999999999974</v>
      </c>
      <c r="V94" s="104">
        <f t="shared" si="13"/>
        <v>60.497000000000043</v>
      </c>
      <c r="W94" s="38">
        <v>14.032999999999999</v>
      </c>
      <c r="X94" s="3">
        <v>8.31</v>
      </c>
      <c r="Y94" s="3">
        <v>7.7210000000000001</v>
      </c>
      <c r="Z94" s="3">
        <v>7.6289999999999978</v>
      </c>
      <c r="AA94" s="3">
        <v>7.4540000000000006</v>
      </c>
      <c r="AB94" s="3">
        <v>7.5549999999999997</v>
      </c>
      <c r="AC94" s="3">
        <v>7.695999999999998</v>
      </c>
      <c r="AD94" s="3">
        <v>7.599000000000018</v>
      </c>
      <c r="AE94" s="3">
        <v>7.7789999999999822</v>
      </c>
      <c r="AF94" s="3">
        <v>7.7760000000000105</v>
      </c>
      <c r="AG94" s="3">
        <v>8.0049999999999955</v>
      </c>
      <c r="AH94" s="3">
        <v>7.8020000000000067</v>
      </c>
      <c r="AI94" s="3">
        <v>7.8089999999999975</v>
      </c>
      <c r="AJ94" s="3">
        <v>7.8920000000000101</v>
      </c>
      <c r="AK94" s="3">
        <v>7.8079999999999927</v>
      </c>
      <c r="AL94" s="3">
        <v>7.8239999999999981</v>
      </c>
      <c r="AM94" s="3">
        <v>8.0719999999999743</v>
      </c>
      <c r="AN94" s="3">
        <v>7.9180000000000348</v>
      </c>
      <c r="AO94" s="3">
        <v>7.7779999999999916</v>
      </c>
      <c r="AP94" s="3">
        <v>7.7740000000000009</v>
      </c>
      <c r="AQ94" s="3">
        <v>7.6869999999999834</v>
      </c>
      <c r="AR94" s="3">
        <v>7.7360000000000184</v>
      </c>
      <c r="AS94" s="3">
        <v>7.7139999999999986</v>
      </c>
      <c r="AT94" s="3">
        <v>7.6429999999999723</v>
      </c>
      <c r="AU94" s="3">
        <v>7.7910000000000252</v>
      </c>
      <c r="AV94" s="3">
        <v>7.7199999999999989</v>
      </c>
      <c r="AW94" s="3">
        <v>7.5299999999999727</v>
      </c>
      <c r="AX94" s="3">
        <v>7.3710000000000377</v>
      </c>
      <c r="AY94" s="3">
        <v>7.5029999999999575</v>
      </c>
      <c r="AZ94" s="3">
        <v>7.5209999999999866</v>
      </c>
      <c r="BA94" s="3">
        <v>7.4799999999999898</v>
      </c>
      <c r="BB94" s="3">
        <v>7.5810000000000741</v>
      </c>
      <c r="BC94" s="105">
        <f t="shared" si="14"/>
        <v>56.802268935075787</v>
      </c>
    </row>
    <row r="95" spans="1:55" ht="15" thickBot="1" x14ac:dyDescent="0.35">
      <c r="A95" s="51" t="s">
        <v>93</v>
      </c>
      <c r="B95" s="51">
        <v>2023</v>
      </c>
      <c r="C95" s="52">
        <v>45037</v>
      </c>
      <c r="D95" s="51" t="s">
        <v>72</v>
      </c>
      <c r="E95" s="51" t="s">
        <v>204</v>
      </c>
      <c r="F95" t="s">
        <v>206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3</v>
      </c>
      <c r="Q95" s="104">
        <f t="shared" si="8"/>
        <v>255.96099999999998</v>
      </c>
      <c r="R95" s="104">
        <f t="shared" si="9"/>
        <v>22.997</v>
      </c>
      <c r="S95" s="104">
        <f t="shared" si="10"/>
        <v>69.793999999999997</v>
      </c>
      <c r="T95" s="104">
        <f t="shared" si="11"/>
        <v>61.14400000000002</v>
      </c>
      <c r="U95" s="104">
        <f t="shared" si="12"/>
        <v>61.517999999999972</v>
      </c>
      <c r="V95" s="104">
        <f t="shared" si="13"/>
        <v>63.504999999999995</v>
      </c>
      <c r="W95" s="38">
        <v>14.525</v>
      </c>
      <c r="X95" s="3">
        <v>8.4719999999999995</v>
      </c>
      <c r="Y95" s="3">
        <v>7.9379999999999988</v>
      </c>
      <c r="Z95" s="3">
        <v>7.7609999999999992</v>
      </c>
      <c r="AA95" s="3">
        <v>7.8250000000000028</v>
      </c>
      <c r="AB95" s="3">
        <v>7.6869999999999976</v>
      </c>
      <c r="AC95" s="3">
        <v>7.7430000000000092</v>
      </c>
      <c r="AD95" s="3">
        <v>7.8429999999999893</v>
      </c>
      <c r="AE95" s="3">
        <v>7.6840000000000117</v>
      </c>
      <c r="AF95" s="3">
        <v>7.6529999999999774</v>
      </c>
      <c r="AG95" s="3">
        <v>7.6080000000000041</v>
      </c>
      <c r="AH95" s="3">
        <v>7.5710000000000122</v>
      </c>
      <c r="AI95" s="3">
        <v>7.6029999999999944</v>
      </c>
      <c r="AJ95" s="3">
        <v>7.5990000000000038</v>
      </c>
      <c r="AK95" s="3">
        <v>7.6540000000000106</v>
      </c>
      <c r="AL95" s="3">
        <v>7.7720000000000056</v>
      </c>
      <c r="AM95" s="3">
        <v>7.59699999999998</v>
      </c>
      <c r="AN95" s="3">
        <v>7.5460000000000207</v>
      </c>
      <c r="AO95" s="3">
        <v>7.7339999999999804</v>
      </c>
      <c r="AP95" s="3">
        <v>7.6779999999999973</v>
      </c>
      <c r="AQ95" s="3">
        <v>7.7630000000000337</v>
      </c>
      <c r="AR95" s="3">
        <v>7.8429999999999609</v>
      </c>
      <c r="AS95" s="3">
        <v>7.6870000000000118</v>
      </c>
      <c r="AT95" s="3">
        <v>7.6699999999999875</v>
      </c>
      <c r="AU95" s="3">
        <v>7.8900000000000148</v>
      </c>
      <c r="AV95" s="3">
        <v>7.7539999999999907</v>
      </c>
      <c r="AW95" s="3">
        <v>7.8629999999999995</v>
      </c>
      <c r="AX95" s="3">
        <v>8.021000000000015</v>
      </c>
      <c r="AY95" s="3">
        <v>7.8900000000000148</v>
      </c>
      <c r="AZ95" s="3">
        <v>8.0380000000000109</v>
      </c>
      <c r="BA95" s="3">
        <v>7.990999999999957</v>
      </c>
      <c r="BB95" s="3">
        <v>8.0579999999999927</v>
      </c>
      <c r="BC95" s="105">
        <f t="shared" si="14"/>
        <v>56.258570641621191</v>
      </c>
    </row>
    <row r="96" spans="1:55" ht="15" thickBot="1" x14ac:dyDescent="0.35">
      <c r="A96" s="51" t="s">
        <v>93</v>
      </c>
      <c r="B96" s="51">
        <v>2023</v>
      </c>
      <c r="C96" s="52">
        <v>45037</v>
      </c>
      <c r="D96" s="51" t="s">
        <v>72</v>
      </c>
      <c r="E96" s="51" t="s">
        <v>204</v>
      </c>
      <c r="F96" t="s">
        <v>206</v>
      </c>
      <c r="G96" t="s">
        <v>67</v>
      </c>
      <c r="H96" t="s">
        <v>214</v>
      </c>
      <c r="I96" t="s">
        <v>271</v>
      </c>
      <c r="J96" t="s">
        <v>3731</v>
      </c>
      <c r="K96" t="s">
        <v>520</v>
      </c>
      <c r="L96" s="50">
        <f>(C96-VLOOKUP(H96,Riders!$A$2:$C$3501,2,FALSE))/365</f>
        <v>28.342465753424658</v>
      </c>
      <c r="M96" s="50">
        <f>(C96-VLOOKUP(I96,Riders!$A$2:$C$3501,2,FALSE))/365</f>
        <v>28.843835616438355</v>
      </c>
      <c r="N96" s="50">
        <f>(C96-VLOOKUP(J96,Riders!$A$2:$C$3501,2,FALSE))/365</f>
        <v>19.720547945205478</v>
      </c>
      <c r="O96" s="50">
        <f>(C96-VLOOKUP(K96,Riders!$A$2:$C$3501,2,FALSE))/365</f>
        <v>26.317808219178083</v>
      </c>
      <c r="P96">
        <v>4</v>
      </c>
      <c r="Q96" s="104">
        <f t="shared" si="8"/>
        <v>259.10500000000002</v>
      </c>
      <c r="R96" s="104">
        <f t="shared" si="9"/>
        <v>22.289000000000001</v>
      </c>
      <c r="S96" s="104">
        <f t="shared" si="10"/>
        <v>68.387999999999991</v>
      </c>
      <c r="T96" s="104">
        <f t="shared" si="11"/>
        <v>61.780000000000015</v>
      </c>
      <c r="U96" s="104">
        <f t="shared" si="12"/>
        <v>61.622999999999962</v>
      </c>
      <c r="V96" s="104">
        <f t="shared" si="13"/>
        <v>67.31400000000005</v>
      </c>
      <c r="W96" s="38">
        <v>14.125</v>
      </c>
      <c r="X96" s="3">
        <v>8.1640000000000015</v>
      </c>
      <c r="Y96" s="3">
        <v>7.727999999999998</v>
      </c>
      <c r="Z96" s="3">
        <v>7.5599999999999987</v>
      </c>
      <c r="AA96" s="3">
        <v>7.6570000000000036</v>
      </c>
      <c r="AB96" s="3">
        <v>7.7669999999999959</v>
      </c>
      <c r="AC96" s="3">
        <v>7.6939999999999955</v>
      </c>
      <c r="AD96" s="3">
        <v>7.6929999999999978</v>
      </c>
      <c r="AE96" s="3">
        <v>7.7480000000000047</v>
      </c>
      <c r="AF96" s="3">
        <v>7.9279999999999973</v>
      </c>
      <c r="AG96" s="3">
        <v>7.7360000000000184</v>
      </c>
      <c r="AH96" s="3">
        <v>7.769999999999996</v>
      </c>
      <c r="AI96" s="3">
        <v>7.7229999999999848</v>
      </c>
      <c r="AJ96" s="3">
        <v>7.7900000000000205</v>
      </c>
      <c r="AK96" s="3">
        <v>7.5600000000000023</v>
      </c>
      <c r="AL96" s="3">
        <v>7.5249999999999915</v>
      </c>
      <c r="AM96" s="3">
        <v>7.4770000000000039</v>
      </c>
      <c r="AN96" s="3">
        <v>7.4659999999999798</v>
      </c>
      <c r="AO96" s="3">
        <v>7.4939999999999998</v>
      </c>
      <c r="AP96" s="3">
        <v>7.8430000000000177</v>
      </c>
      <c r="AQ96" s="3">
        <v>7.6819999999999879</v>
      </c>
      <c r="AR96" s="3">
        <v>7.7810000000000059</v>
      </c>
      <c r="AS96" s="3">
        <v>7.88900000000001</v>
      </c>
      <c r="AT96" s="3">
        <v>7.990999999999957</v>
      </c>
      <c r="AU96" s="3">
        <v>8.0750000000000455</v>
      </c>
      <c r="AV96" s="3">
        <v>8.13900000000001</v>
      </c>
      <c r="AW96" s="3">
        <v>8.2109999999999843</v>
      </c>
      <c r="AX96" s="3">
        <v>8.3190000000000168</v>
      </c>
      <c r="AY96" s="3">
        <v>8.4429999999999836</v>
      </c>
      <c r="AZ96" s="3">
        <v>8.6089999999999804</v>
      </c>
      <c r="BA96" s="3">
        <v>8.68100000000004</v>
      </c>
      <c r="BB96" s="3">
        <v>8.8369999999999891</v>
      </c>
      <c r="BC96" s="105">
        <f t="shared" si="14"/>
        <v>55.575924818123923</v>
      </c>
    </row>
    <row r="97" spans="1:55" ht="15" thickBot="1" x14ac:dyDescent="0.35">
      <c r="A97" t="s">
        <v>844</v>
      </c>
      <c r="B97">
        <v>2023</v>
      </c>
      <c r="C97" s="9">
        <v>45000</v>
      </c>
      <c r="D97" t="s">
        <v>72</v>
      </c>
      <c r="E97" s="51" t="s">
        <v>454</v>
      </c>
      <c r="F97">
        <v>1</v>
      </c>
      <c r="G97" t="s">
        <v>56</v>
      </c>
      <c r="H97" t="s">
        <v>426</v>
      </c>
      <c r="I97" t="s">
        <v>267</v>
      </c>
      <c r="J97" t="s">
        <v>428</v>
      </c>
      <c r="K97" t="s">
        <v>427</v>
      </c>
      <c r="L97" s="50">
        <f>(C97-VLOOKUP(H97,Riders!$A$2:$C$3501,2,FALSE))/365</f>
        <v>21.912328767123288</v>
      </c>
      <c r="M97" s="50">
        <f>(C97-VLOOKUP(I97,Riders!$A$2:$C$3501,2,FALSE))/365</f>
        <v>24.221917808219178</v>
      </c>
      <c r="N97" s="50">
        <f>(C97-VLOOKUP(J97,Riders!$A$2:$C$3501,2,FALSE))/365</f>
        <v>33.38356164383562</v>
      </c>
      <c r="O97" s="50">
        <f>(C97-VLOOKUP(K97,Riders!$A$2:$C$3501,2,FALSE))/365</f>
        <v>28.884931506849316</v>
      </c>
      <c r="P97">
        <v>1</v>
      </c>
      <c r="Q97" s="104">
        <f t="shared" si="8"/>
        <v>263.63700000000006</v>
      </c>
      <c r="R97" s="104">
        <f t="shared" si="9"/>
        <v>22.431999999999999</v>
      </c>
      <c r="S97" s="104">
        <f t="shared" si="10"/>
        <v>70.111000000000004</v>
      </c>
      <c r="T97" s="104">
        <f t="shared" si="11"/>
        <v>64.231000000000009</v>
      </c>
      <c r="U97" s="104">
        <f t="shared" si="12"/>
        <v>64.480999999999995</v>
      </c>
      <c r="V97" s="104">
        <f t="shared" si="13"/>
        <v>64.81400000000005</v>
      </c>
      <c r="W97" s="38">
        <v>14.314</v>
      </c>
      <c r="X97" s="3">
        <v>8.1179999999999986</v>
      </c>
      <c r="Y97" s="3">
        <v>8.0030000000000001</v>
      </c>
      <c r="Z97" s="3">
        <v>7.8889999999999993</v>
      </c>
      <c r="AA97" s="3">
        <v>8.0720000000000027</v>
      </c>
      <c r="AB97" s="3">
        <v>7.8320000000000007</v>
      </c>
      <c r="AC97" s="3">
        <v>7.8530000000000015</v>
      </c>
      <c r="AD97" s="3">
        <v>8.0300000000000011</v>
      </c>
      <c r="AE97" s="3">
        <v>8.0699999999999932</v>
      </c>
      <c r="AF97" s="3">
        <v>8.1189999999999998</v>
      </c>
      <c r="AG97" s="3">
        <v>8.3090000000000117</v>
      </c>
      <c r="AH97" s="3">
        <v>7.9169999999999874</v>
      </c>
      <c r="AI97" s="3">
        <v>8.0250000000000057</v>
      </c>
      <c r="AJ97" s="3">
        <v>7.8279999999999887</v>
      </c>
      <c r="AK97" s="3">
        <v>8.0859999999999843</v>
      </c>
      <c r="AL97" s="3">
        <v>7.877000000000038</v>
      </c>
      <c r="AM97" s="3">
        <v>7.9239999999999782</v>
      </c>
      <c r="AN97" s="3">
        <v>8.049000000000035</v>
      </c>
      <c r="AO97" s="3">
        <v>7.9859999999999616</v>
      </c>
      <c r="AP97" s="3">
        <v>7.9930000000000234</v>
      </c>
      <c r="AQ97" s="3">
        <v>8.0360000000000014</v>
      </c>
      <c r="AR97" s="3">
        <v>7.9909999999999854</v>
      </c>
      <c r="AS97" s="3">
        <v>8.2190000000000225</v>
      </c>
      <c r="AT97" s="3">
        <v>8.282999999999987</v>
      </c>
      <c r="AU97" s="3">
        <v>8.0449999999999875</v>
      </c>
      <c r="AV97" s="3">
        <v>7.9440000000000168</v>
      </c>
      <c r="AW97" s="3">
        <v>7.9939999999999998</v>
      </c>
      <c r="AX97" s="3">
        <v>7.9000000000000057</v>
      </c>
      <c r="AY97" s="3">
        <v>8.1119999999999663</v>
      </c>
      <c r="AZ97" s="3">
        <v>8.127000000000038</v>
      </c>
      <c r="BA97" s="3">
        <v>8.2809999999999491</v>
      </c>
      <c r="BB97" s="3">
        <v>8.4110000000000866</v>
      </c>
      <c r="BC97" s="105">
        <f t="shared" si="14"/>
        <v>54.620557812446648</v>
      </c>
    </row>
    <row r="98" spans="1:55" ht="15" thickBot="1" x14ac:dyDescent="0.35">
      <c r="A98" t="s">
        <v>844</v>
      </c>
      <c r="B98">
        <v>2023</v>
      </c>
      <c r="C98" s="9">
        <v>45000</v>
      </c>
      <c r="D98" t="s">
        <v>72</v>
      </c>
      <c r="E98" s="51" t="s">
        <v>454</v>
      </c>
      <c r="F98">
        <v>1</v>
      </c>
      <c r="G98" t="s">
        <v>25</v>
      </c>
      <c r="H98" t="s">
        <v>497</v>
      </c>
      <c r="I98" t="s">
        <v>457</v>
      </c>
      <c r="J98" t="s">
        <v>259</v>
      </c>
      <c r="K98" t="s">
        <v>614</v>
      </c>
      <c r="L98" s="50">
        <f>(C98-VLOOKUP(H98,Riders!$A$2:$C$3501,2,FALSE))/365</f>
        <v>19.876712328767123</v>
      </c>
      <c r="M98" s="50">
        <f>(C98-VLOOKUP(I98,Riders!$A$2:$C$3501,2,FALSE))/365</f>
        <v>25.597260273972601</v>
      </c>
      <c r="N98" s="50">
        <f>(C98-VLOOKUP(J98,Riders!$A$2:$C$3501,2,FALSE))/365</f>
        <v>22.17808219178082</v>
      </c>
      <c r="O98" s="50">
        <f>(C98-VLOOKUP(K98,Riders!$A$2:$C$3501,2,FALSE))/365</f>
        <v>20.517808219178082</v>
      </c>
      <c r="P98">
        <v>2</v>
      </c>
      <c r="Q98" s="104">
        <f t="shared" si="8"/>
        <v>269.78499999999997</v>
      </c>
      <c r="R98" s="104">
        <f t="shared" si="9"/>
        <v>22.806999999999999</v>
      </c>
      <c r="S98" s="104">
        <f t="shared" si="10"/>
        <v>70.962000000000003</v>
      </c>
      <c r="T98" s="104">
        <f t="shared" si="11"/>
        <v>65.009999999999977</v>
      </c>
      <c r="U98" s="104">
        <f t="shared" si="12"/>
        <v>64.54000000000002</v>
      </c>
      <c r="V98" s="104">
        <f t="shared" si="13"/>
        <v>69.272999999999968</v>
      </c>
      <c r="W98" s="38">
        <v>14.162000000000001</v>
      </c>
      <c r="X98" s="3">
        <v>8.6449999999999978</v>
      </c>
      <c r="Y98" s="3">
        <v>7.963000000000001</v>
      </c>
      <c r="Z98" s="3">
        <v>8.1230000000000011</v>
      </c>
      <c r="AA98" s="3">
        <v>8.1580000000000013</v>
      </c>
      <c r="AB98" s="3">
        <v>7.9839999999999947</v>
      </c>
      <c r="AC98" s="3">
        <v>7.8720000000000141</v>
      </c>
      <c r="AD98" s="3">
        <v>8.0549999999999926</v>
      </c>
      <c r="AE98" s="3">
        <v>8.0299999999999869</v>
      </c>
      <c r="AF98" s="3">
        <v>8.0870000000000033</v>
      </c>
      <c r="AG98" s="3">
        <v>8.1150000000000091</v>
      </c>
      <c r="AH98" s="3">
        <v>8.4059999999999917</v>
      </c>
      <c r="AI98" s="3">
        <v>8.021000000000015</v>
      </c>
      <c r="AJ98" s="3">
        <v>8.1659999999999826</v>
      </c>
      <c r="AK98" s="3">
        <v>7.9990000000000094</v>
      </c>
      <c r="AL98" s="3">
        <v>8.1859999999999786</v>
      </c>
      <c r="AM98" s="3">
        <v>8.0490000000000066</v>
      </c>
      <c r="AN98" s="3">
        <v>8.2669999999999959</v>
      </c>
      <c r="AO98" s="3">
        <v>7.9300000000000352</v>
      </c>
      <c r="AP98" s="3">
        <v>7.9699999999999704</v>
      </c>
      <c r="AQ98" s="3">
        <v>7.9650000000000318</v>
      </c>
      <c r="AR98" s="3">
        <v>8.0629999999999313</v>
      </c>
      <c r="AS98" s="3">
        <v>7.9970000000000141</v>
      </c>
      <c r="AT98" s="3">
        <v>8.299000000000035</v>
      </c>
      <c r="AU98" s="3">
        <v>8.3170000000000073</v>
      </c>
      <c r="AV98" s="3">
        <v>8.6089999999999804</v>
      </c>
      <c r="AW98" s="3">
        <v>8.8179999999999836</v>
      </c>
      <c r="AX98" s="3">
        <v>8.5890000000000271</v>
      </c>
      <c r="AY98" s="3">
        <v>8.5060000000000002</v>
      </c>
      <c r="AZ98" s="3">
        <v>8.6830000000000211</v>
      </c>
      <c r="BA98" s="3">
        <v>8.7639999999999816</v>
      </c>
      <c r="BB98" s="3">
        <v>8.9869999999999663</v>
      </c>
      <c r="BC98" s="105">
        <f t="shared" si="14"/>
        <v>53.375836314101974</v>
      </c>
    </row>
    <row r="99" spans="1:55" ht="15" thickBot="1" x14ac:dyDescent="0.35">
      <c r="A99" t="s">
        <v>844</v>
      </c>
      <c r="B99">
        <v>2023</v>
      </c>
      <c r="C99" s="9">
        <v>45000</v>
      </c>
      <c r="D99" t="s">
        <v>72</v>
      </c>
      <c r="E99" s="51" t="s">
        <v>454</v>
      </c>
      <c r="F99">
        <v>2</v>
      </c>
      <c r="G99" t="s">
        <v>27</v>
      </c>
      <c r="H99" t="s">
        <v>216</v>
      </c>
      <c r="I99" t="s">
        <v>312</v>
      </c>
      <c r="J99" t="s">
        <v>396</v>
      </c>
      <c r="K99" t="s">
        <v>397</v>
      </c>
      <c r="L99" s="50">
        <f>(C99-VLOOKUP(H99,Riders!$A$2:$C$3501,2,FALSE))/365</f>
        <v>24.101369863013698</v>
      </c>
      <c r="M99" s="50">
        <f>(C99-VLOOKUP(I99,Riders!$A$2:$C$3501,2,FALSE))/365</f>
        <v>24.668493150684931</v>
      </c>
      <c r="N99" s="50">
        <f>(C99-VLOOKUP(J99,Riders!$A$2:$C$3501,2,FALSE))/365</f>
        <v>24.024657534246575</v>
      </c>
      <c r="O99" s="50">
        <f>(C99-VLOOKUP(K99,Riders!$A$2:$C$3501,2,FALSE))/365</f>
        <v>21.764383561643836</v>
      </c>
      <c r="P99">
        <v>1</v>
      </c>
      <c r="Q99" s="104">
        <f t="shared" si="8"/>
        <v>267.12700000000001</v>
      </c>
      <c r="R99" s="104">
        <f t="shared" si="9"/>
        <v>22.718</v>
      </c>
      <c r="S99" s="104">
        <f t="shared" si="10"/>
        <v>70.811999999999998</v>
      </c>
      <c r="T99" s="104">
        <f t="shared" si="11"/>
        <v>63.661999999999992</v>
      </c>
      <c r="U99" s="104">
        <f t="shared" si="12"/>
        <v>65.78</v>
      </c>
      <c r="V99" s="104">
        <f t="shared" si="13"/>
        <v>66.873000000000019</v>
      </c>
      <c r="W99" s="38">
        <v>14.159000000000001</v>
      </c>
      <c r="X99" s="3">
        <v>8.5589999999999993</v>
      </c>
      <c r="Y99" s="3">
        <v>8.1129999999999995</v>
      </c>
      <c r="Z99" s="3">
        <v>7.9839999999999982</v>
      </c>
      <c r="AA99" s="3">
        <v>8.2809999999999988</v>
      </c>
      <c r="AB99" s="3">
        <v>7.8540000000000063</v>
      </c>
      <c r="AC99" s="3">
        <v>7.9600000000000009</v>
      </c>
      <c r="AD99" s="3">
        <v>7.9019999999999939</v>
      </c>
      <c r="AE99" s="3">
        <v>7.9569999999999936</v>
      </c>
      <c r="AF99" s="3">
        <v>7.8930000000000007</v>
      </c>
      <c r="AG99" s="3">
        <v>7.8580000000000183</v>
      </c>
      <c r="AH99" s="3">
        <v>7.9489999999999839</v>
      </c>
      <c r="AI99" s="3">
        <v>8.048000000000016</v>
      </c>
      <c r="AJ99" s="3">
        <v>7.9429999999999836</v>
      </c>
      <c r="AK99" s="3">
        <v>7.9750000000000085</v>
      </c>
      <c r="AL99" s="3">
        <v>8.0389999999999873</v>
      </c>
      <c r="AM99" s="3">
        <v>8.2350000000000421</v>
      </c>
      <c r="AN99" s="3">
        <v>8.2109999999999843</v>
      </c>
      <c r="AO99" s="3">
        <v>8.1409999999999911</v>
      </c>
      <c r="AP99" s="3">
        <v>8.3410000000000082</v>
      </c>
      <c r="AQ99" s="3">
        <v>8.1559999999999491</v>
      </c>
      <c r="AR99" s="3">
        <v>8.1990000000000407</v>
      </c>
      <c r="AS99" s="3">
        <v>8.0949999999999989</v>
      </c>
      <c r="AT99" s="3">
        <v>8.4019999999999868</v>
      </c>
      <c r="AU99" s="3">
        <v>8.2029999999999745</v>
      </c>
      <c r="AV99" s="3">
        <v>8.3310000000000173</v>
      </c>
      <c r="AW99" s="3">
        <v>8.5460000000000207</v>
      </c>
      <c r="AX99" s="3">
        <v>8.3899999999999864</v>
      </c>
      <c r="AY99" s="3">
        <v>8.578000000000003</v>
      </c>
      <c r="AZ99" s="3">
        <v>8.3689999999999998</v>
      </c>
      <c r="BA99" s="3">
        <v>8.2050000000000409</v>
      </c>
      <c r="BB99" s="3">
        <v>8.2509999999999764</v>
      </c>
      <c r="BC99" s="105">
        <f t="shared" si="14"/>
        <v>53.906943139405598</v>
      </c>
    </row>
    <row r="100" spans="1:55" ht="15" thickBot="1" x14ac:dyDescent="0.35">
      <c r="A100" t="s">
        <v>844</v>
      </c>
      <c r="B100">
        <v>2023</v>
      </c>
      <c r="C100" s="9">
        <v>45000</v>
      </c>
      <c r="D100" t="s">
        <v>72</v>
      </c>
      <c r="E100" s="51" t="s">
        <v>454</v>
      </c>
      <c r="F100">
        <v>2</v>
      </c>
      <c r="G100" t="s">
        <v>67</v>
      </c>
      <c r="H100" t="s">
        <v>214</v>
      </c>
      <c r="I100" t="s">
        <v>271</v>
      </c>
      <c r="J100" t="s">
        <v>464</v>
      </c>
      <c r="K100" t="s">
        <v>439</v>
      </c>
      <c r="L100" s="50">
        <f>(C100-VLOOKUP(H100,Riders!$A$2:$C$3501,2,FALSE))/365</f>
        <v>28.241095890410961</v>
      </c>
      <c r="M100" s="50">
        <f>(C100-VLOOKUP(I100,Riders!$A$2:$C$3501,2,FALSE))/365</f>
        <v>28.742465753424657</v>
      </c>
      <c r="N100" s="50">
        <f>(C100-VLOOKUP(J100,Riders!$A$2:$C$3501,2,FALSE))/365</f>
        <v>21.136986301369863</v>
      </c>
      <c r="O100" s="50">
        <f>(C100-VLOOKUP(K100,Riders!$A$2:$C$3501,2,FALSE))/365</f>
        <v>29.2</v>
      </c>
      <c r="P100">
        <v>2</v>
      </c>
      <c r="Q100" s="104">
        <f t="shared" si="8"/>
        <v>268.86599999999999</v>
      </c>
      <c r="R100" s="104">
        <f t="shared" si="9"/>
        <v>22.681999999999999</v>
      </c>
      <c r="S100" s="104">
        <f t="shared" si="10"/>
        <v>71.674000000000007</v>
      </c>
      <c r="T100" s="104">
        <f t="shared" si="11"/>
        <v>64.711999999999989</v>
      </c>
      <c r="U100" s="104">
        <f t="shared" si="12"/>
        <v>65.031000000000034</v>
      </c>
      <c r="V100" s="104">
        <f t="shared" si="13"/>
        <v>67.448999999999955</v>
      </c>
      <c r="W100" s="38">
        <v>14.247</v>
      </c>
      <c r="X100" s="3">
        <v>8.4349999999999987</v>
      </c>
      <c r="Y100" s="3">
        <v>8.1810000000000009</v>
      </c>
      <c r="Z100" s="3">
        <v>8.2779999999999987</v>
      </c>
      <c r="AA100" s="3">
        <v>8.105000000000004</v>
      </c>
      <c r="AB100" s="3">
        <v>8.1119999999999948</v>
      </c>
      <c r="AC100" s="3">
        <v>8.0600000000000023</v>
      </c>
      <c r="AD100" s="3">
        <v>8.2560000000000073</v>
      </c>
      <c r="AE100" s="3">
        <v>8.1630000000000109</v>
      </c>
      <c r="AF100" s="3">
        <v>8.0559999999999832</v>
      </c>
      <c r="AG100" s="3">
        <v>8.0669999999999931</v>
      </c>
      <c r="AH100" s="3">
        <v>8.1470000000000056</v>
      </c>
      <c r="AI100" s="3">
        <v>8.0450000000000017</v>
      </c>
      <c r="AJ100" s="3">
        <v>8.046999999999997</v>
      </c>
      <c r="AK100" s="3">
        <v>8.2310000000000088</v>
      </c>
      <c r="AL100" s="3">
        <v>7.9559999999999889</v>
      </c>
      <c r="AM100" s="3">
        <v>8.0420000000000016</v>
      </c>
      <c r="AN100" s="3">
        <v>8.1810000000000116</v>
      </c>
      <c r="AO100" s="3">
        <v>8.0360000000000014</v>
      </c>
      <c r="AP100" s="3">
        <v>8.0429999999999779</v>
      </c>
      <c r="AQ100" s="3">
        <v>8.1340000000000146</v>
      </c>
      <c r="AR100" s="3">
        <v>8.0839999999999748</v>
      </c>
      <c r="AS100" s="3">
        <v>8.3740000000000236</v>
      </c>
      <c r="AT100" s="3">
        <v>8.1370000000000289</v>
      </c>
      <c r="AU100" s="3">
        <v>8.0979999999999848</v>
      </c>
      <c r="AV100" s="3">
        <v>7.9779999999999802</v>
      </c>
      <c r="AW100" s="3">
        <v>8.2439999999999998</v>
      </c>
      <c r="AX100" s="3">
        <v>8.1910000000000025</v>
      </c>
      <c r="AY100" s="3">
        <v>8.3739999999999952</v>
      </c>
      <c r="AZ100" s="3">
        <v>8.5920000000000414</v>
      </c>
      <c r="BA100" s="3">
        <v>8.8439999999999657</v>
      </c>
      <c r="BB100" s="3">
        <v>9.1279999999999859</v>
      </c>
      <c r="BC100" s="105">
        <f t="shared" si="14"/>
        <v>53.558278101359043</v>
      </c>
    </row>
    <row r="101" spans="1:55" ht="15" thickBot="1" x14ac:dyDescent="0.35">
      <c r="A101" t="s">
        <v>844</v>
      </c>
      <c r="B101">
        <v>2023</v>
      </c>
      <c r="C101" s="9">
        <v>45000</v>
      </c>
      <c r="D101" t="s">
        <v>72</v>
      </c>
      <c r="E101" s="51" t="s">
        <v>454</v>
      </c>
      <c r="F101">
        <v>3</v>
      </c>
      <c r="G101" t="s">
        <v>17</v>
      </c>
      <c r="H101" t="s">
        <v>421</v>
      </c>
      <c r="I101" t="s">
        <v>215</v>
      </c>
      <c r="J101" t="s">
        <v>422</v>
      </c>
      <c r="K101" t="s">
        <v>423</v>
      </c>
      <c r="L101" s="50">
        <f>(C101-VLOOKUP(H101,Riders!$A$2:$C$3501,2,FALSE))/365</f>
        <v>22.591780821917808</v>
      </c>
      <c r="M101" s="50">
        <f>(C101-VLOOKUP(I101,Riders!$A$2:$C$3501,2,FALSE))/365</f>
        <v>24.186301369863013</v>
      </c>
      <c r="N101" s="50">
        <f>(C101-VLOOKUP(J101,Riders!$A$2:$C$3501,2,FALSE))/365</f>
        <v>23.906849315068492</v>
      </c>
      <c r="O101" s="50">
        <f>(C101-VLOOKUP(K101,Riders!$A$2:$C$3501,2,FALSE))/365</f>
        <v>25.32054794520548</v>
      </c>
      <c r="P101">
        <v>1</v>
      </c>
      <c r="Q101" s="104">
        <f t="shared" si="8"/>
        <v>256.75700000000001</v>
      </c>
      <c r="R101" s="104">
        <f t="shared" si="9"/>
        <v>22.001000000000001</v>
      </c>
      <c r="S101" s="104">
        <f t="shared" si="10"/>
        <v>68.816999999999993</v>
      </c>
      <c r="T101" s="104">
        <f t="shared" si="11"/>
        <v>62.21299999999998</v>
      </c>
      <c r="U101" s="104">
        <f t="shared" si="12"/>
        <v>62.419000000000011</v>
      </c>
      <c r="V101" s="104">
        <f t="shared" si="13"/>
        <v>63.308000000000021</v>
      </c>
      <c r="W101" s="38">
        <v>13.731999999999999</v>
      </c>
      <c r="X101" s="3">
        <v>8.2690000000000019</v>
      </c>
      <c r="Y101" s="3">
        <v>7.8319999999999972</v>
      </c>
      <c r="Z101" s="3">
        <v>7.6970000000000027</v>
      </c>
      <c r="AA101" s="3">
        <v>7.7740000000000009</v>
      </c>
      <c r="AB101" s="3">
        <v>7.777000000000001</v>
      </c>
      <c r="AC101" s="3">
        <v>7.8170000000000002</v>
      </c>
      <c r="AD101" s="3">
        <v>7.9189999999999898</v>
      </c>
      <c r="AE101" s="3">
        <v>8.0400000000000063</v>
      </c>
      <c r="AF101" s="3">
        <v>7.8600000000000136</v>
      </c>
      <c r="AG101" s="3">
        <v>7.7069999999999794</v>
      </c>
      <c r="AH101" s="3">
        <v>7.724000000000018</v>
      </c>
      <c r="AI101" s="3">
        <v>7.6699999999999733</v>
      </c>
      <c r="AJ101" s="3">
        <v>7.6980000000000217</v>
      </c>
      <c r="AK101" s="3">
        <v>7.7960000000000065</v>
      </c>
      <c r="AL101" s="3">
        <v>7.7179999999999609</v>
      </c>
      <c r="AM101" s="3">
        <v>7.6070000000000562</v>
      </c>
      <c r="AN101" s="3">
        <v>7.6819999999999879</v>
      </c>
      <c r="AO101" s="3">
        <v>7.7069999999999652</v>
      </c>
      <c r="AP101" s="3">
        <v>7.8070000000000164</v>
      </c>
      <c r="AQ101" s="3">
        <v>7.9320000000000164</v>
      </c>
      <c r="AR101" s="3">
        <v>7.8759999999999764</v>
      </c>
      <c r="AS101" s="3">
        <v>7.8029999999999973</v>
      </c>
      <c r="AT101" s="3">
        <v>8.0049999999999955</v>
      </c>
      <c r="AU101" s="3">
        <v>7.8290000000000077</v>
      </c>
      <c r="AV101" s="3">
        <v>7.9590000000000032</v>
      </c>
      <c r="AW101" s="3">
        <v>7.8840000000000146</v>
      </c>
      <c r="AX101" s="3">
        <v>7.8179999999999836</v>
      </c>
      <c r="AY101" s="3">
        <v>7.8080000000000211</v>
      </c>
      <c r="AZ101" s="3">
        <v>8.0609999999999786</v>
      </c>
      <c r="BA101" s="3">
        <v>7.8499999999999943</v>
      </c>
      <c r="BB101" s="3">
        <v>8.099000000000018</v>
      </c>
      <c r="BC101" s="105">
        <f t="shared" si="14"/>
        <v>56.084157393956154</v>
      </c>
    </row>
    <row r="102" spans="1:55" ht="15" thickBot="1" x14ac:dyDescent="0.35">
      <c r="A102" t="s">
        <v>844</v>
      </c>
      <c r="B102">
        <v>2023</v>
      </c>
      <c r="C102" s="9">
        <v>45000</v>
      </c>
      <c r="D102" t="s">
        <v>72</v>
      </c>
      <c r="E102" s="51" t="s">
        <v>454</v>
      </c>
      <c r="F102">
        <v>3</v>
      </c>
      <c r="G102" t="s">
        <v>15</v>
      </c>
      <c r="H102" t="s">
        <v>459</v>
      </c>
      <c r="I102" t="s">
        <v>491</v>
      </c>
      <c r="J102" t="s">
        <v>460</v>
      </c>
      <c r="K102" t="s">
        <v>492</v>
      </c>
      <c r="L102" s="50">
        <f>(C102-VLOOKUP(H102,Riders!$A$2:$C$3501,2,FALSE))/365</f>
        <v>24.331506849315069</v>
      </c>
      <c r="M102" s="50">
        <f>(C102-VLOOKUP(I102,Riders!$A$2:$C$3501,2,FALSE))/365</f>
        <v>26.682191780821917</v>
      </c>
      <c r="N102" s="50">
        <f>(C102-VLOOKUP(J102,Riders!$A$2:$C$3501,2,FALSE))/365</f>
        <v>29.676712328767124</v>
      </c>
      <c r="O102" s="50">
        <f>(C102-VLOOKUP(K102,Riders!$A$2:$C$3501,2,FALSE))/365</f>
        <v>26.07123287671233</v>
      </c>
      <c r="P102">
        <v>2</v>
      </c>
      <c r="Q102" s="104">
        <f t="shared" si="8"/>
        <v>257.68</v>
      </c>
      <c r="R102" s="104">
        <f t="shared" si="9"/>
        <v>22.638999999999999</v>
      </c>
      <c r="S102" s="104">
        <f t="shared" si="10"/>
        <v>70.024000000000001</v>
      </c>
      <c r="T102" s="104">
        <f t="shared" si="11"/>
        <v>63.992999999999995</v>
      </c>
      <c r="U102" s="104">
        <f t="shared" si="12"/>
        <v>60.988999999999976</v>
      </c>
      <c r="V102" s="104">
        <f t="shared" si="13"/>
        <v>62.674000000000035</v>
      </c>
      <c r="W102" s="38">
        <v>14.263</v>
      </c>
      <c r="X102" s="3">
        <v>8.3759999999999994</v>
      </c>
      <c r="Y102" s="3">
        <v>7.8979999999999997</v>
      </c>
      <c r="Z102" s="3">
        <v>7.7390000000000043</v>
      </c>
      <c r="AA102" s="3">
        <v>7.8529999999999944</v>
      </c>
      <c r="AB102" s="3">
        <v>8.0080000000000027</v>
      </c>
      <c r="AC102" s="3">
        <v>7.9249999999999901</v>
      </c>
      <c r="AD102" s="3">
        <v>7.9620000000000104</v>
      </c>
      <c r="AE102" s="3">
        <v>8.0379999999999967</v>
      </c>
      <c r="AF102" s="3">
        <v>8.144999999999996</v>
      </c>
      <c r="AG102" s="3">
        <v>8.0260000000000105</v>
      </c>
      <c r="AH102" s="3">
        <v>7.9259999999999877</v>
      </c>
      <c r="AI102" s="3">
        <v>7.9970000000000141</v>
      </c>
      <c r="AJ102" s="3">
        <v>7.9449999999999932</v>
      </c>
      <c r="AK102" s="3">
        <v>8.0790000000000219</v>
      </c>
      <c r="AL102" s="3">
        <v>7.8369999999999749</v>
      </c>
      <c r="AM102" s="3">
        <v>7.7409999999999854</v>
      </c>
      <c r="AN102" s="3">
        <v>7.6440000000000055</v>
      </c>
      <c r="AO102" s="3">
        <v>7.5970000000000084</v>
      </c>
      <c r="AP102" s="3">
        <v>7.5509999999999877</v>
      </c>
      <c r="AQ102" s="3">
        <v>7.6040000000000134</v>
      </c>
      <c r="AR102" s="3">
        <v>7.5579999999999927</v>
      </c>
      <c r="AS102" s="3">
        <v>7.7150000000000318</v>
      </c>
      <c r="AT102" s="3">
        <v>7.5789999999999509</v>
      </c>
      <c r="AU102" s="3">
        <v>7.6460000000000434</v>
      </c>
      <c r="AV102" s="3">
        <v>7.7340000000000089</v>
      </c>
      <c r="AW102" s="3">
        <v>7.7489999999999952</v>
      </c>
      <c r="AX102" s="3">
        <v>7.761999999999972</v>
      </c>
      <c r="AY102" s="3">
        <v>7.8070000000000164</v>
      </c>
      <c r="AZ102" s="3">
        <v>8.0579999999999927</v>
      </c>
      <c r="BA102" s="3">
        <v>7.9550000000000125</v>
      </c>
      <c r="BB102" s="3">
        <v>7.9629999999999939</v>
      </c>
      <c r="BC102" s="105">
        <f t="shared" si="14"/>
        <v>55.883266066438992</v>
      </c>
    </row>
    <row r="103" spans="1:55" ht="15" thickBot="1" x14ac:dyDescent="0.35">
      <c r="A103" t="s">
        <v>844</v>
      </c>
      <c r="B103">
        <v>2023</v>
      </c>
      <c r="C103" s="9">
        <v>45000</v>
      </c>
      <c r="D103" t="s">
        <v>72</v>
      </c>
      <c r="E103" s="51" t="s">
        <v>454</v>
      </c>
      <c r="F103">
        <v>4</v>
      </c>
      <c r="G103" t="s">
        <v>29</v>
      </c>
      <c r="H103" t="s">
        <v>416</v>
      </c>
      <c r="I103" t="s">
        <v>274</v>
      </c>
      <c r="J103" t="s">
        <v>551</v>
      </c>
      <c r="K103" t="s">
        <v>417</v>
      </c>
      <c r="L103" s="50">
        <f>(C103-VLOOKUP(H103,Riders!$A$2:$C$3501,2,FALSE))/365</f>
        <v>25.375342465753423</v>
      </c>
      <c r="M103" s="50">
        <f>(C103-VLOOKUP(I103,Riders!$A$2:$C$3501,2,FALSE))/365</f>
        <v>22.205479452054796</v>
      </c>
      <c r="N103" s="50">
        <f>(C103-VLOOKUP(J103,Riders!$A$2:$C$3501,2,FALSE))/365</f>
        <v>26.419178082191781</v>
      </c>
      <c r="O103" s="50">
        <f>(C103-VLOOKUP(K103,Riders!$A$2:$C$3501,2,FALSE))/365</f>
        <v>24.07123287671233</v>
      </c>
      <c r="P103">
        <v>1</v>
      </c>
      <c r="Q103" s="104" t="str">
        <f t="shared" si="8"/>
        <v/>
      </c>
      <c r="R103" s="104">
        <f t="shared" si="9"/>
        <v>22.911999999999999</v>
      </c>
      <c r="S103" s="104">
        <f t="shared" si="10"/>
        <v>68.885999999999996</v>
      </c>
      <c r="T103" s="104">
        <f t="shared" si="11"/>
        <v>61.628000000000014</v>
      </c>
      <c r="U103" s="104">
        <f t="shared" si="12"/>
        <v>61.661999999999978</v>
      </c>
      <c r="V103" s="104" t="str">
        <f t="shared" si="13"/>
        <v/>
      </c>
      <c r="W103" s="38">
        <v>14.269</v>
      </c>
      <c r="X103" s="3">
        <v>8.6429999999999989</v>
      </c>
      <c r="Y103" s="3">
        <v>7.7959999999999994</v>
      </c>
      <c r="Z103" s="3">
        <v>7.7370000000000019</v>
      </c>
      <c r="AA103" s="3">
        <v>7.7060000000000031</v>
      </c>
      <c r="AB103" s="3">
        <v>7.482999999999997</v>
      </c>
      <c r="AC103" s="3">
        <v>7.5629999999999953</v>
      </c>
      <c r="AD103" s="3">
        <v>7.6890000000000001</v>
      </c>
      <c r="AE103" s="3">
        <v>7.7050000000000125</v>
      </c>
      <c r="AF103" s="3">
        <v>7.6149999999999949</v>
      </c>
      <c r="AG103" s="3">
        <v>7.5739999999999981</v>
      </c>
      <c r="AH103" s="3">
        <v>7.7199999999999989</v>
      </c>
      <c r="AI103" s="3">
        <v>7.6450000000000244</v>
      </c>
      <c r="AJ103" s="3">
        <v>7.9299999999999784</v>
      </c>
      <c r="AK103" s="3">
        <v>7.6430000000000149</v>
      </c>
      <c r="AL103" s="3">
        <v>7.7959999999999923</v>
      </c>
      <c r="AM103" s="3">
        <v>7.8519999999999754</v>
      </c>
      <c r="AN103" s="3">
        <v>8.1080000000000041</v>
      </c>
      <c r="AO103" s="3">
        <v>7.6399999999999864</v>
      </c>
      <c r="AP103" s="3">
        <v>7.7769999999999868</v>
      </c>
      <c r="AQ103" s="3">
        <v>7.5190000000000623</v>
      </c>
      <c r="AR103" s="3">
        <v>7.6449999999999818</v>
      </c>
      <c r="AS103" s="3">
        <v>7.5379999999999825</v>
      </c>
      <c r="AT103" s="3">
        <v>7.5829999999999984</v>
      </c>
      <c r="AU103" s="3">
        <v>7.5060000000000286</v>
      </c>
      <c r="AV103" s="3">
        <v>9.0500000000000114</v>
      </c>
      <c r="AW103" s="3">
        <v>11.796999999999969</v>
      </c>
      <c r="AX103" s="3"/>
      <c r="AY103" s="3"/>
      <c r="AZ103" s="3"/>
      <c r="BA103" s="3"/>
      <c r="BB103" s="3"/>
      <c r="BC103" s="105" t="str">
        <f t="shared" si="14"/>
        <v/>
      </c>
    </row>
    <row r="104" spans="1:55" ht="15" thickBot="1" x14ac:dyDescent="0.35">
      <c r="A104" t="s">
        <v>844</v>
      </c>
      <c r="B104">
        <v>2023</v>
      </c>
      <c r="C104" s="9">
        <v>45000</v>
      </c>
      <c r="D104" t="s">
        <v>72</v>
      </c>
      <c r="E104" s="51" t="s">
        <v>454</v>
      </c>
      <c r="F104">
        <v>4</v>
      </c>
      <c r="G104" t="s">
        <v>53</v>
      </c>
      <c r="H104" t="s">
        <v>456</v>
      </c>
      <c r="I104" t="s">
        <v>478</v>
      </c>
      <c r="J104" t="s">
        <v>436</v>
      </c>
      <c r="K104" t="s">
        <v>850</v>
      </c>
      <c r="L104" s="50">
        <f>(C104-VLOOKUP(H104,Riders!$A$2:$C$3501,2,FALSE))/365</f>
        <v>23.739726027397261</v>
      </c>
      <c r="M104" s="50">
        <f>(C104-VLOOKUP(I104,Riders!$A$2:$C$3501,2,FALSE))/365</f>
        <v>26.106849315068494</v>
      </c>
      <c r="N104" s="50">
        <f>(C104-VLOOKUP(J104,Riders!$A$2:$C$3501,2,FALSE))/365</f>
        <v>20.997260273972604</v>
      </c>
      <c r="O104" s="50">
        <f>(C104-VLOOKUP(K104,Riders!$A$2:$C$3501,2,FALSE))/365</f>
        <v>22.032876712328768</v>
      </c>
      <c r="P104">
        <v>2</v>
      </c>
      <c r="Q104" s="104">
        <f t="shared" si="8"/>
        <v>265.53899999999999</v>
      </c>
      <c r="R104" s="104">
        <f t="shared" si="9"/>
        <v>22.725999999999999</v>
      </c>
      <c r="S104" s="104">
        <f t="shared" si="10"/>
        <v>69.47999999999999</v>
      </c>
      <c r="T104" s="104">
        <f t="shared" si="11"/>
        <v>64.317000000000036</v>
      </c>
      <c r="U104" s="104">
        <f t="shared" si="12"/>
        <v>65.435000000000002</v>
      </c>
      <c r="V104" s="104">
        <f t="shared" si="13"/>
        <v>66.30699999999996</v>
      </c>
      <c r="W104" s="38">
        <v>14.349</v>
      </c>
      <c r="X104" s="3">
        <v>8.3769999999999989</v>
      </c>
      <c r="Y104" s="3">
        <v>8.0340000000000025</v>
      </c>
      <c r="Z104" s="3">
        <v>7.6909999999999989</v>
      </c>
      <c r="AA104" s="3">
        <v>7.8840000000000003</v>
      </c>
      <c r="AB104" s="3">
        <v>7.6129999999999995</v>
      </c>
      <c r="AC104" s="3">
        <v>7.7799999999999869</v>
      </c>
      <c r="AD104" s="3">
        <v>7.7520000000000024</v>
      </c>
      <c r="AE104" s="3">
        <v>8.0210000000000008</v>
      </c>
      <c r="AF104" s="3">
        <v>7.8080000000000069</v>
      </c>
      <c r="AG104" s="3">
        <v>8.0450000000000017</v>
      </c>
      <c r="AH104" s="3">
        <v>7.8810000000000144</v>
      </c>
      <c r="AI104" s="3">
        <v>8.3229999999999649</v>
      </c>
      <c r="AJ104" s="3">
        <v>7.9960000000000377</v>
      </c>
      <c r="AK104" s="3">
        <v>8.1289999999999907</v>
      </c>
      <c r="AL104" s="3">
        <v>8.1140000000000185</v>
      </c>
      <c r="AM104" s="3">
        <v>8.1329999999999814</v>
      </c>
      <c r="AN104" s="3">
        <v>8.1399999999999864</v>
      </c>
      <c r="AO104" s="3">
        <v>8.521000000000015</v>
      </c>
      <c r="AP104" s="3">
        <v>8.0289999999999964</v>
      </c>
      <c r="AQ104" s="3">
        <v>8.1169999999999902</v>
      </c>
      <c r="AR104" s="3">
        <v>8.2229999999999848</v>
      </c>
      <c r="AS104" s="3">
        <v>8.342000000000013</v>
      </c>
      <c r="AT104" s="3">
        <v>7.9300000000000352</v>
      </c>
      <c r="AU104" s="3">
        <v>8.0489999999999498</v>
      </c>
      <c r="AV104" s="3">
        <v>7.9730000000000132</v>
      </c>
      <c r="AW104" s="3">
        <v>8.4029999999999916</v>
      </c>
      <c r="AX104" s="3">
        <v>8.1110000000000468</v>
      </c>
      <c r="AY104" s="3">
        <v>8.3659999999999854</v>
      </c>
      <c r="AZ104" s="3">
        <v>8.4240000000000066</v>
      </c>
      <c r="BA104" s="3">
        <v>8.5730000000000075</v>
      </c>
      <c r="BB104" s="3">
        <v>8.4079999999999586</v>
      </c>
      <c r="BC104" s="105">
        <f t="shared" si="14"/>
        <v>54.229322246449676</v>
      </c>
    </row>
    <row r="105" spans="1:55" ht="15" thickBot="1" x14ac:dyDescent="0.35">
      <c r="A105" t="s">
        <v>844</v>
      </c>
      <c r="B105">
        <v>2023</v>
      </c>
      <c r="C105" s="9">
        <v>45000</v>
      </c>
      <c r="D105" t="s">
        <v>72</v>
      </c>
      <c r="E105" s="51" t="s">
        <v>204</v>
      </c>
      <c r="F105" t="s">
        <v>205</v>
      </c>
      <c r="G105" t="s">
        <v>17</v>
      </c>
      <c r="H105" t="s">
        <v>215</v>
      </c>
      <c r="I105" t="s">
        <v>422</v>
      </c>
      <c r="J105" t="s">
        <v>423</v>
      </c>
      <c r="K105" t="s">
        <v>530</v>
      </c>
      <c r="L105" s="50">
        <f>(C105-VLOOKUP(H105,Riders!$A$2:$C$3501,2,FALSE))/365</f>
        <v>24.186301369863013</v>
      </c>
      <c r="M105" s="50">
        <f>(C105-VLOOKUP(I105,Riders!$A$2:$C$3501,2,FALSE))/365</f>
        <v>23.906849315068492</v>
      </c>
      <c r="N105" s="50">
        <f>(C105-VLOOKUP(J105,Riders!$A$2:$C$3501,2,FALSE))/365</f>
        <v>25.32054794520548</v>
      </c>
      <c r="O105" s="50">
        <f>(C105-VLOOKUP(K105,Riders!$A$2:$C$3501,2,FALSE))/365</f>
        <v>23.150684931506849</v>
      </c>
      <c r="P105">
        <v>1</v>
      </c>
      <c r="Q105" s="104">
        <f t="shared" si="8"/>
        <v>253.82000000000002</v>
      </c>
      <c r="R105" s="104">
        <f t="shared" si="9"/>
        <v>22.196999999999999</v>
      </c>
      <c r="S105" s="104">
        <f t="shared" si="10"/>
        <v>68.516000000000005</v>
      </c>
      <c r="T105" s="104">
        <f t="shared" si="11"/>
        <v>61.407999999999973</v>
      </c>
      <c r="U105" s="104">
        <f t="shared" si="12"/>
        <v>61.450000000000045</v>
      </c>
      <c r="V105" s="104">
        <f t="shared" si="13"/>
        <v>62.445999999999998</v>
      </c>
      <c r="W105" s="38">
        <v>13.773999999999999</v>
      </c>
      <c r="X105" s="3">
        <v>8.423</v>
      </c>
      <c r="Y105" s="3">
        <v>7.9350000000000023</v>
      </c>
      <c r="Z105" s="3">
        <v>7.8109999999999964</v>
      </c>
      <c r="AA105" s="3">
        <v>7.7070000000000007</v>
      </c>
      <c r="AB105" s="3">
        <v>7.6290000000000049</v>
      </c>
      <c r="AC105" s="3">
        <v>7.5409999999999968</v>
      </c>
      <c r="AD105" s="3">
        <v>7.6960000000000051</v>
      </c>
      <c r="AE105" s="3">
        <v>7.769999999999996</v>
      </c>
      <c r="AF105" s="3">
        <v>7.6560000000000059</v>
      </c>
      <c r="AG105" s="3">
        <v>7.5339999999999918</v>
      </c>
      <c r="AH105" s="3">
        <v>7.6229999999999905</v>
      </c>
      <c r="AI105" s="3">
        <v>7.6640000000000015</v>
      </c>
      <c r="AJ105" s="3">
        <v>7.8590000000000089</v>
      </c>
      <c r="AK105" s="3">
        <v>7.6739999999999782</v>
      </c>
      <c r="AL105" s="3">
        <v>7.6280000000000001</v>
      </c>
      <c r="AM105" s="3">
        <v>7.5390000000000441</v>
      </c>
      <c r="AN105" s="3">
        <v>7.5690000000000168</v>
      </c>
      <c r="AO105" s="3">
        <v>7.5879999999999654</v>
      </c>
      <c r="AP105" s="3">
        <v>7.7990000000000066</v>
      </c>
      <c r="AQ105" s="3">
        <v>7.6140000000000043</v>
      </c>
      <c r="AR105" s="3">
        <v>7.6579999999999586</v>
      </c>
      <c r="AS105" s="3">
        <v>7.8970000000000482</v>
      </c>
      <c r="AT105" s="3">
        <v>7.7860000000000014</v>
      </c>
      <c r="AU105" s="3">
        <v>7.7489999999999668</v>
      </c>
      <c r="AV105" s="3">
        <v>8.0490000000000066</v>
      </c>
      <c r="AW105" s="3">
        <v>7.7830000000000155</v>
      </c>
      <c r="AX105" s="3">
        <v>7.9289999999999736</v>
      </c>
      <c r="AY105" s="3">
        <v>7.7060000000000173</v>
      </c>
      <c r="AZ105" s="3">
        <v>7.6950000000000216</v>
      </c>
      <c r="BA105" s="3">
        <v>7.6949999999999648</v>
      </c>
      <c r="BB105" s="3">
        <v>7.8400000000000318</v>
      </c>
      <c r="BC105" s="105">
        <f t="shared" si="14"/>
        <v>56.733117957607746</v>
      </c>
    </row>
    <row r="106" spans="1:55" ht="15" thickBot="1" x14ac:dyDescent="0.35">
      <c r="A106" t="s">
        <v>844</v>
      </c>
      <c r="B106">
        <v>2023</v>
      </c>
      <c r="C106" s="9">
        <v>45000</v>
      </c>
      <c r="D106" t="s">
        <v>72</v>
      </c>
      <c r="E106" s="51" t="s">
        <v>204</v>
      </c>
      <c r="F106" t="s">
        <v>205</v>
      </c>
      <c r="G106" t="s">
        <v>29</v>
      </c>
      <c r="H106" t="s">
        <v>416</v>
      </c>
      <c r="I106" t="s">
        <v>274</v>
      </c>
      <c r="J106" t="s">
        <v>479</v>
      </c>
      <c r="K106" t="s">
        <v>417</v>
      </c>
      <c r="L106" s="50">
        <f>(C106-VLOOKUP(H106,Riders!$A$2:$C$3501,2,FALSE))/365</f>
        <v>25.375342465753423</v>
      </c>
      <c r="M106" s="50">
        <f>(C106-VLOOKUP(I106,Riders!$A$2:$C$3501,2,FALSE))/365</f>
        <v>22.205479452054796</v>
      </c>
      <c r="N106" s="50">
        <f>(C106-VLOOKUP(J106,Riders!$A$2:$C$3501,2,FALSE))/365</f>
        <v>21.265753424657536</v>
      </c>
      <c r="O106" s="50">
        <f>(C106-VLOOKUP(K106,Riders!$A$2:$C$3501,2,FALSE))/365</f>
        <v>24.07123287671233</v>
      </c>
      <c r="P106">
        <v>2</v>
      </c>
      <c r="Q106" s="104">
        <f t="shared" si="8"/>
        <v>255</v>
      </c>
      <c r="R106" s="104">
        <f t="shared" si="9"/>
        <v>22.972000000000001</v>
      </c>
      <c r="S106" s="104">
        <f t="shared" si="10"/>
        <v>69.778000000000006</v>
      </c>
      <c r="T106" s="104">
        <f t="shared" si="11"/>
        <v>61.640999999999977</v>
      </c>
      <c r="U106" s="104">
        <f t="shared" si="12"/>
        <v>62.053000000000026</v>
      </c>
      <c r="V106" s="104">
        <f t="shared" si="13"/>
        <v>61.527999999999992</v>
      </c>
      <c r="W106" s="38">
        <v>14.483000000000001</v>
      </c>
      <c r="X106" s="3">
        <v>8.4890000000000008</v>
      </c>
      <c r="Y106" s="3">
        <v>8.0030000000000001</v>
      </c>
      <c r="Z106" s="3">
        <v>7.8010000000000019</v>
      </c>
      <c r="AA106" s="3">
        <v>7.9479999999999933</v>
      </c>
      <c r="AB106" s="3">
        <v>7.6000000000000014</v>
      </c>
      <c r="AC106" s="3">
        <v>7.7520000000000024</v>
      </c>
      <c r="AD106" s="3">
        <v>7.7020000000000053</v>
      </c>
      <c r="AE106" s="3">
        <v>7.9320000000000164</v>
      </c>
      <c r="AF106" s="3">
        <v>7.6029999999999802</v>
      </c>
      <c r="AG106" s="3">
        <v>7.6199999999999903</v>
      </c>
      <c r="AH106" s="3">
        <v>7.5730000000000075</v>
      </c>
      <c r="AI106" s="3">
        <v>7.8200000000000074</v>
      </c>
      <c r="AJ106" s="3">
        <v>7.6359999999999957</v>
      </c>
      <c r="AK106" s="3">
        <v>7.742999999999995</v>
      </c>
      <c r="AL106" s="3">
        <v>7.7139999999999844</v>
      </c>
      <c r="AM106" s="3">
        <v>7.842000000000013</v>
      </c>
      <c r="AN106" s="3">
        <v>7.6430000000000007</v>
      </c>
      <c r="AO106" s="3">
        <v>7.8499999999999943</v>
      </c>
      <c r="AP106" s="3">
        <v>7.6999999999999886</v>
      </c>
      <c r="AQ106" s="3">
        <v>7.7790000000000248</v>
      </c>
      <c r="AR106" s="3">
        <v>7.7800000000000296</v>
      </c>
      <c r="AS106" s="3">
        <v>7.8979999999999677</v>
      </c>
      <c r="AT106" s="3">
        <v>7.561000000000007</v>
      </c>
      <c r="AU106" s="3">
        <v>7.6189999999999998</v>
      </c>
      <c r="AV106" s="3">
        <v>7.6009999999999991</v>
      </c>
      <c r="AW106" s="3">
        <v>7.8329999999999984</v>
      </c>
      <c r="AX106" s="3">
        <v>7.688999999999993</v>
      </c>
      <c r="AY106" s="3">
        <v>7.9289999999999736</v>
      </c>
      <c r="AZ106" s="3">
        <v>7.6010000000000559</v>
      </c>
      <c r="BA106" s="3">
        <v>7.5919999999999561</v>
      </c>
      <c r="BB106" s="3">
        <v>7.6640000000000157</v>
      </c>
      <c r="BC106" s="105">
        <f t="shared" si="14"/>
        <v>56.470588235294116</v>
      </c>
    </row>
    <row r="107" spans="1:55" ht="15" thickBot="1" x14ac:dyDescent="0.35">
      <c r="A107" t="s">
        <v>844</v>
      </c>
      <c r="B107">
        <v>2023</v>
      </c>
      <c r="C107" s="9">
        <v>45000</v>
      </c>
      <c r="D107" t="s">
        <v>72</v>
      </c>
      <c r="E107" s="51" t="s">
        <v>204</v>
      </c>
      <c r="F107" t="s">
        <v>206</v>
      </c>
      <c r="G107" t="s">
        <v>15</v>
      </c>
      <c r="H107" t="s">
        <v>459</v>
      </c>
      <c r="I107" t="s">
        <v>491</v>
      </c>
      <c r="J107" t="s">
        <v>460</v>
      </c>
      <c r="K107" t="s">
        <v>492</v>
      </c>
      <c r="L107" s="50">
        <f>(C107-VLOOKUP(H107,Riders!$A$2:$C$3501,2,FALSE))/365</f>
        <v>24.331506849315069</v>
      </c>
      <c r="M107" s="50">
        <f>(C107-VLOOKUP(I107,Riders!$A$2:$C$3501,2,FALSE))/365</f>
        <v>26.682191780821917</v>
      </c>
      <c r="N107" s="50">
        <f>(C107-VLOOKUP(J107,Riders!$A$2:$C$3501,2,FALSE))/365</f>
        <v>29.676712328767124</v>
      </c>
      <c r="O107" s="50">
        <f>(C107-VLOOKUP(K107,Riders!$A$2:$C$3501,2,FALSE))/365</f>
        <v>26.07123287671233</v>
      </c>
      <c r="P107">
        <v>3</v>
      </c>
      <c r="Q107" s="104">
        <f t="shared" si="8"/>
        <v>258.32400000000001</v>
      </c>
      <c r="R107" s="104">
        <f t="shared" si="9"/>
        <v>22.870999999999999</v>
      </c>
      <c r="S107" s="104">
        <f t="shared" si="10"/>
        <v>69.864000000000004</v>
      </c>
      <c r="T107" s="104">
        <f t="shared" si="11"/>
        <v>63.381</v>
      </c>
      <c r="U107" s="104">
        <f t="shared" si="12"/>
        <v>62.394000000000005</v>
      </c>
      <c r="V107" s="104">
        <f t="shared" si="13"/>
        <v>62.685000000000002</v>
      </c>
      <c r="W107" s="38">
        <v>14.345000000000001</v>
      </c>
      <c r="X107" s="3">
        <v>8.525999999999998</v>
      </c>
      <c r="Y107" s="3">
        <v>7.8460000000000001</v>
      </c>
      <c r="Z107" s="3">
        <v>7.8260000000000005</v>
      </c>
      <c r="AA107" s="3">
        <v>7.7550000000000026</v>
      </c>
      <c r="AB107" s="3">
        <v>7.9549999999999983</v>
      </c>
      <c r="AC107" s="3">
        <v>7.7720000000000056</v>
      </c>
      <c r="AD107" s="3">
        <v>7.8389999999999986</v>
      </c>
      <c r="AE107" s="3">
        <v>7.8670000000000044</v>
      </c>
      <c r="AF107" s="3">
        <v>8.0379999999999825</v>
      </c>
      <c r="AG107" s="3">
        <v>7.8180000000000121</v>
      </c>
      <c r="AH107" s="3">
        <v>7.8489999999999895</v>
      </c>
      <c r="AI107" s="3">
        <v>7.8819999999999908</v>
      </c>
      <c r="AJ107" s="3">
        <v>7.9340000000000259</v>
      </c>
      <c r="AK107" s="3">
        <v>8.0499999999999829</v>
      </c>
      <c r="AL107" s="3">
        <v>7.9430000000000121</v>
      </c>
      <c r="AM107" s="3">
        <v>7.8340000000000032</v>
      </c>
      <c r="AN107" s="3">
        <v>7.7729999999999677</v>
      </c>
      <c r="AO107" s="3">
        <v>7.7410000000000139</v>
      </c>
      <c r="AP107" s="3">
        <v>7.7880000000000109</v>
      </c>
      <c r="AQ107" s="3">
        <v>7.7860000000000298</v>
      </c>
      <c r="AR107" s="3">
        <v>7.8699999999999761</v>
      </c>
      <c r="AS107" s="3">
        <v>7.7749999999999773</v>
      </c>
      <c r="AT107" s="3">
        <v>7.8270000000000266</v>
      </c>
      <c r="AU107" s="3">
        <v>7.8009999999999877</v>
      </c>
      <c r="AV107" s="3">
        <v>7.8930000000000007</v>
      </c>
      <c r="AW107" s="3">
        <v>7.9540000000000362</v>
      </c>
      <c r="AX107" s="3">
        <v>7.7969999999999686</v>
      </c>
      <c r="AY107" s="3">
        <v>7.7319999999999993</v>
      </c>
      <c r="AZ107" s="3">
        <v>7.8339999999999748</v>
      </c>
      <c r="BA107" s="3">
        <v>7.7930000000000348</v>
      </c>
      <c r="BB107" s="3">
        <v>7.8810000000000002</v>
      </c>
      <c r="BC107" s="105">
        <f t="shared" si="14"/>
        <v>55.743949458819152</v>
      </c>
    </row>
    <row r="108" spans="1:55" ht="15" thickBot="1" x14ac:dyDescent="0.35">
      <c r="A108" t="s">
        <v>844</v>
      </c>
      <c r="B108">
        <v>2023</v>
      </c>
      <c r="C108" s="9">
        <v>45000</v>
      </c>
      <c r="D108" t="s">
        <v>72</v>
      </c>
      <c r="E108" s="51" t="s">
        <v>204</v>
      </c>
      <c r="F108" t="s">
        <v>206</v>
      </c>
      <c r="G108" t="s">
        <v>56</v>
      </c>
      <c r="H108" t="s">
        <v>426</v>
      </c>
      <c r="I108" t="s">
        <v>267</v>
      </c>
      <c r="J108" t="s">
        <v>428</v>
      </c>
      <c r="K108" t="s">
        <v>427</v>
      </c>
      <c r="L108" s="50">
        <f>(C108-VLOOKUP(H108,Riders!$A$2:$C$3501,2,FALSE))/365</f>
        <v>21.912328767123288</v>
      </c>
      <c r="M108" s="50">
        <f>(C108-VLOOKUP(I108,Riders!$A$2:$C$3501,2,FALSE))/365</f>
        <v>24.221917808219178</v>
      </c>
      <c r="N108" s="50">
        <f>(C108-VLOOKUP(J108,Riders!$A$2:$C$3501,2,FALSE))/365</f>
        <v>33.38356164383562</v>
      </c>
      <c r="O108" s="50">
        <f>(C108-VLOOKUP(K108,Riders!$A$2:$C$3501,2,FALSE))/365</f>
        <v>28.884931506849316</v>
      </c>
      <c r="P108">
        <v>4</v>
      </c>
      <c r="Q108" s="104">
        <f t="shared" si="8"/>
        <v>263.238</v>
      </c>
      <c r="R108" s="104">
        <f t="shared" si="9"/>
        <v>22.7</v>
      </c>
      <c r="S108" s="104">
        <f t="shared" si="10"/>
        <v>70.789999999999992</v>
      </c>
      <c r="T108" s="104">
        <f t="shared" si="11"/>
        <v>62.951999999999998</v>
      </c>
      <c r="U108" s="104">
        <f t="shared" si="12"/>
        <v>64.296999999999997</v>
      </c>
      <c r="V108" s="104">
        <f t="shared" si="13"/>
        <v>65.199000000000012</v>
      </c>
      <c r="W108" s="38">
        <v>14.37</v>
      </c>
      <c r="X108" s="3">
        <v>8.33</v>
      </c>
      <c r="Y108" s="3">
        <v>8.0670000000000002</v>
      </c>
      <c r="Z108" s="3">
        <v>7.9390000000000036</v>
      </c>
      <c r="AA108" s="3">
        <v>8.2299999999999969</v>
      </c>
      <c r="AB108" s="3">
        <v>7.9510000000000005</v>
      </c>
      <c r="AC108" s="3">
        <v>7.9689999999999941</v>
      </c>
      <c r="AD108" s="3">
        <v>7.9339999999999975</v>
      </c>
      <c r="AE108" s="3">
        <v>7.8370000000000033</v>
      </c>
      <c r="AF108" s="3">
        <v>7.8730000000000047</v>
      </c>
      <c r="AG108" s="3">
        <v>7.8459999999999894</v>
      </c>
      <c r="AH108" s="3">
        <v>7.7840000000000202</v>
      </c>
      <c r="AI108" s="3">
        <v>7.8509999999999991</v>
      </c>
      <c r="AJ108" s="3">
        <v>7.945999999999998</v>
      </c>
      <c r="AK108" s="3">
        <v>7.8970000000000056</v>
      </c>
      <c r="AL108" s="3">
        <v>7.9179999999999779</v>
      </c>
      <c r="AM108" s="3">
        <v>8.0319999999999823</v>
      </c>
      <c r="AN108" s="3">
        <v>8.1550000000000011</v>
      </c>
      <c r="AO108" s="3">
        <v>8.0480000000000302</v>
      </c>
      <c r="AP108" s="3">
        <v>8.0599999999999739</v>
      </c>
      <c r="AQ108" s="3">
        <v>8.0010000000000048</v>
      </c>
      <c r="AR108" s="3">
        <v>7.8950000000000102</v>
      </c>
      <c r="AS108" s="3">
        <v>8.1519999999999868</v>
      </c>
      <c r="AT108" s="3">
        <v>7.9540000000000077</v>
      </c>
      <c r="AU108" s="3">
        <v>8.0030000000000143</v>
      </c>
      <c r="AV108" s="3">
        <v>8.0520000000000209</v>
      </c>
      <c r="AW108" s="3">
        <v>8.3529999999999802</v>
      </c>
      <c r="AX108" s="3">
        <v>8.1099999999999568</v>
      </c>
      <c r="AY108" s="3">
        <v>8.2690000000000339</v>
      </c>
      <c r="AZ108" s="3">
        <v>8.0749999999999886</v>
      </c>
      <c r="BA108" s="3">
        <v>8.1960000000000548</v>
      </c>
      <c r="BB108" s="3">
        <v>8.1409999999999627</v>
      </c>
      <c r="BC108" s="105">
        <f t="shared" si="14"/>
        <v>54.703348300777243</v>
      </c>
    </row>
    <row r="109" spans="1:55" ht="15" thickBot="1" x14ac:dyDescent="0.35">
      <c r="A109" t="s">
        <v>844</v>
      </c>
      <c r="B109">
        <v>2023</v>
      </c>
      <c r="C109" s="9">
        <v>44999</v>
      </c>
      <c r="D109" t="s">
        <v>72</v>
      </c>
      <c r="E109" s="51" t="s">
        <v>379</v>
      </c>
      <c r="F109" t="s">
        <v>379</v>
      </c>
      <c r="G109" t="s">
        <v>29</v>
      </c>
      <c r="H109" t="s">
        <v>416</v>
      </c>
      <c r="I109" t="s">
        <v>274</v>
      </c>
      <c r="J109" t="s">
        <v>479</v>
      </c>
      <c r="K109" t="s">
        <v>417</v>
      </c>
      <c r="L109" s="50">
        <f>(C109-VLOOKUP(H109,Riders!$A$2:$C$3501,2,FALSE))/365</f>
        <v>25.372602739726027</v>
      </c>
      <c r="M109" s="50">
        <f>(C109-VLOOKUP(I109,Riders!$A$2:$C$3501,2,FALSE))/365</f>
        <v>22.202739726027396</v>
      </c>
      <c r="N109" s="50">
        <f>(C109-VLOOKUP(J109,Riders!$A$2:$C$3501,2,FALSE))/365</f>
        <v>21.263013698630136</v>
      </c>
      <c r="O109" s="50">
        <f>(C109-VLOOKUP(K109,Riders!$A$2:$C$3501,2,FALSE))/365</f>
        <v>24.068493150684933</v>
      </c>
      <c r="P109">
        <v>1</v>
      </c>
      <c r="Q109" s="104">
        <f t="shared" si="8"/>
        <v>259.61599999999999</v>
      </c>
      <c r="R109" s="104">
        <f t="shared" si="9"/>
        <v>23.134</v>
      </c>
      <c r="S109" s="104">
        <f t="shared" si="10"/>
        <v>69.945000000000007</v>
      </c>
      <c r="T109" s="104">
        <f t="shared" si="11"/>
        <v>62.629999999999981</v>
      </c>
      <c r="U109" s="104">
        <f t="shared" si="12"/>
        <v>62.992999999999995</v>
      </c>
      <c r="V109" s="104">
        <f t="shared" si="13"/>
        <v>64.048000000000002</v>
      </c>
      <c r="W109" s="38">
        <v>14.612</v>
      </c>
      <c r="X109" s="3">
        <v>8.5220000000000002</v>
      </c>
      <c r="Y109" s="3">
        <v>7.9059999999999988</v>
      </c>
      <c r="Z109" s="3">
        <v>7.7610000000000028</v>
      </c>
      <c r="AA109" s="3">
        <v>7.8780000000000001</v>
      </c>
      <c r="AB109" s="3">
        <v>7.6370000000000005</v>
      </c>
      <c r="AC109" s="3">
        <v>7.7420000000000044</v>
      </c>
      <c r="AD109" s="3">
        <v>7.8870000000000005</v>
      </c>
      <c r="AE109" s="3">
        <v>7.9969999999999999</v>
      </c>
      <c r="AF109" s="3">
        <v>7.8179999999999978</v>
      </c>
      <c r="AG109" s="3">
        <v>7.7349999999999994</v>
      </c>
      <c r="AH109" s="3">
        <v>7.7129999999999797</v>
      </c>
      <c r="AI109" s="3">
        <v>7.7020000000000266</v>
      </c>
      <c r="AJ109" s="3">
        <v>7.9229999999999734</v>
      </c>
      <c r="AK109" s="3">
        <v>7.8610000000000042</v>
      </c>
      <c r="AL109" s="3">
        <v>7.8810000000000002</v>
      </c>
      <c r="AM109" s="3">
        <v>7.9530000000000314</v>
      </c>
      <c r="AN109" s="3">
        <v>7.7479999999999905</v>
      </c>
      <c r="AO109" s="3">
        <v>7.8719999999999857</v>
      </c>
      <c r="AP109" s="3">
        <v>7.7539999999999907</v>
      </c>
      <c r="AQ109" s="3">
        <v>7.8530000000000371</v>
      </c>
      <c r="AR109" s="3">
        <v>7.8569999999999709</v>
      </c>
      <c r="AS109" s="3">
        <v>8.0619999999999834</v>
      </c>
      <c r="AT109" s="3">
        <v>7.8940000000000055</v>
      </c>
      <c r="AU109" s="3">
        <v>7.8909999999999911</v>
      </c>
      <c r="AV109" s="3">
        <v>7.914999999999992</v>
      </c>
      <c r="AW109" s="3">
        <v>7.995000000000033</v>
      </c>
      <c r="AX109" s="3">
        <v>8.171999999999997</v>
      </c>
      <c r="AY109" s="3">
        <v>8.4060000000000343</v>
      </c>
      <c r="AZ109" s="3">
        <v>7.839999999999975</v>
      </c>
      <c r="BA109" s="3">
        <v>7.8699999999999761</v>
      </c>
      <c r="BB109" s="3">
        <v>7.9590000000000032</v>
      </c>
      <c r="BC109" s="105">
        <f t="shared" si="14"/>
        <v>55.46653519043511</v>
      </c>
    </row>
    <row r="110" spans="1:55" ht="15" thickBot="1" x14ac:dyDescent="0.35">
      <c r="A110" t="s">
        <v>844</v>
      </c>
      <c r="B110">
        <v>2023</v>
      </c>
      <c r="C110" s="9">
        <v>44999</v>
      </c>
      <c r="D110" t="s">
        <v>72</v>
      </c>
      <c r="E110" s="51" t="s">
        <v>379</v>
      </c>
      <c r="F110" t="s">
        <v>379</v>
      </c>
      <c r="G110" t="s">
        <v>17</v>
      </c>
      <c r="H110" t="s">
        <v>421</v>
      </c>
      <c r="I110" t="s">
        <v>422</v>
      </c>
      <c r="J110" t="s">
        <v>423</v>
      </c>
      <c r="K110" t="s">
        <v>530</v>
      </c>
      <c r="L110" s="50">
        <f>(C110-VLOOKUP(H110,Riders!$A$2:$C$3501,2,FALSE))/365</f>
        <v>22.589041095890412</v>
      </c>
      <c r="M110" s="50">
        <f>(C110-VLOOKUP(I110,Riders!$A$2:$C$3501,2,FALSE))/365</f>
        <v>23.904109589041095</v>
      </c>
      <c r="N110" s="50">
        <f>(C110-VLOOKUP(J110,Riders!$A$2:$C$3501,2,FALSE))/365</f>
        <v>25.317808219178083</v>
      </c>
      <c r="O110" s="50">
        <f>(C110-VLOOKUP(K110,Riders!$A$2:$C$3501,2,FALSE))/365</f>
        <v>23.147945205479452</v>
      </c>
      <c r="P110">
        <v>2</v>
      </c>
      <c r="Q110" s="104">
        <f t="shared" si="8"/>
        <v>260.02699999999999</v>
      </c>
      <c r="R110" s="104">
        <f t="shared" si="9"/>
        <v>22.306000000000001</v>
      </c>
      <c r="S110" s="104">
        <f t="shared" si="10"/>
        <v>69.298999999999992</v>
      </c>
      <c r="T110" s="104">
        <f t="shared" si="11"/>
        <v>62.681000000000026</v>
      </c>
      <c r="U110" s="104">
        <f t="shared" si="12"/>
        <v>63.518999999999977</v>
      </c>
      <c r="V110" s="104">
        <f t="shared" si="13"/>
        <v>64.527999999999992</v>
      </c>
      <c r="W110" s="38">
        <v>13.95</v>
      </c>
      <c r="X110" s="3">
        <v>8.3560000000000016</v>
      </c>
      <c r="Y110" s="3">
        <v>7.9599999999999973</v>
      </c>
      <c r="Z110" s="3">
        <v>7.7139999999999986</v>
      </c>
      <c r="AA110" s="3">
        <v>7.8130000000000024</v>
      </c>
      <c r="AB110" s="3">
        <v>7.7580000000000027</v>
      </c>
      <c r="AC110" s="3">
        <v>7.877999999999993</v>
      </c>
      <c r="AD110" s="3">
        <v>7.8699999999999974</v>
      </c>
      <c r="AE110" s="3">
        <v>7.9759999999999991</v>
      </c>
      <c r="AF110" s="3">
        <v>7.8180000000000121</v>
      </c>
      <c r="AG110" s="3">
        <v>7.7319999999999851</v>
      </c>
      <c r="AH110" s="3">
        <v>7.7740000000000151</v>
      </c>
      <c r="AI110" s="3">
        <v>7.9099999999999966</v>
      </c>
      <c r="AJ110" s="3">
        <v>7.7549999999999955</v>
      </c>
      <c r="AK110" s="3">
        <v>7.8019999999999925</v>
      </c>
      <c r="AL110" s="3">
        <v>7.9140000000000299</v>
      </c>
      <c r="AM110" s="3">
        <v>7.9139999999999873</v>
      </c>
      <c r="AN110" s="3">
        <v>7.9540000000000077</v>
      </c>
      <c r="AO110" s="3">
        <v>8.0979999999999848</v>
      </c>
      <c r="AP110" s="3">
        <v>7.8070000000000164</v>
      </c>
      <c r="AQ110" s="3">
        <v>7.796999999999997</v>
      </c>
      <c r="AR110" s="3">
        <v>7.8169999999999504</v>
      </c>
      <c r="AS110" s="3">
        <v>7.9770000000000323</v>
      </c>
      <c r="AT110" s="3">
        <v>8.1550000000000011</v>
      </c>
      <c r="AU110" s="3">
        <v>8.0649999999999977</v>
      </c>
      <c r="AV110" s="3">
        <v>7.9700000000000273</v>
      </c>
      <c r="AW110" s="3">
        <v>8.0480000000000018</v>
      </c>
      <c r="AX110" s="3">
        <v>8.1730000000000018</v>
      </c>
      <c r="AY110" s="3">
        <v>8.0019999999999527</v>
      </c>
      <c r="AZ110" s="3">
        <v>7.9790000000000134</v>
      </c>
      <c r="BA110" s="3">
        <v>8.0730000000000359</v>
      </c>
      <c r="BB110" s="3">
        <v>8.2179999999999609</v>
      </c>
      <c r="BC110" s="105">
        <f t="shared" si="14"/>
        <v>55.37886450253243</v>
      </c>
    </row>
    <row r="111" spans="1:55" ht="15" thickBot="1" x14ac:dyDescent="0.35">
      <c r="A111" t="s">
        <v>844</v>
      </c>
      <c r="B111">
        <v>2023</v>
      </c>
      <c r="C111" s="9">
        <v>44999</v>
      </c>
      <c r="D111" t="s">
        <v>72</v>
      </c>
      <c r="E111" s="51" t="s">
        <v>379</v>
      </c>
      <c r="F111" t="s">
        <v>379</v>
      </c>
      <c r="G111" t="s">
        <v>15</v>
      </c>
      <c r="H111" t="s">
        <v>459</v>
      </c>
      <c r="I111" t="s">
        <v>491</v>
      </c>
      <c r="J111" t="s">
        <v>460</v>
      </c>
      <c r="K111" t="s">
        <v>492</v>
      </c>
      <c r="L111" s="50">
        <f>(C111-VLOOKUP(H111,Riders!$A$2:$C$3501,2,FALSE))/365</f>
        <v>24.328767123287673</v>
      </c>
      <c r="M111" s="50">
        <f>(C111-VLOOKUP(I111,Riders!$A$2:$C$3501,2,FALSE))/365</f>
        <v>26.67945205479452</v>
      </c>
      <c r="N111" s="50">
        <f>(C111-VLOOKUP(J111,Riders!$A$2:$C$3501,2,FALSE))/365</f>
        <v>29.673972602739727</v>
      </c>
      <c r="O111" s="50">
        <f>(C111-VLOOKUP(K111,Riders!$A$2:$C$3501,2,FALSE))/365</f>
        <v>26.068493150684933</v>
      </c>
      <c r="P111">
        <v>3</v>
      </c>
      <c r="Q111" s="104">
        <f t="shared" si="8"/>
        <v>264.50400000000002</v>
      </c>
      <c r="R111" s="104">
        <f t="shared" si="9"/>
        <v>22.771000000000001</v>
      </c>
      <c r="S111" s="104">
        <f t="shared" si="10"/>
        <v>69.430999999999997</v>
      </c>
      <c r="T111" s="104">
        <f t="shared" si="11"/>
        <v>63.496999999999971</v>
      </c>
      <c r="U111" s="104">
        <f t="shared" si="12"/>
        <v>65.492000000000047</v>
      </c>
      <c r="V111" s="104">
        <f t="shared" si="13"/>
        <v>66.084000000000003</v>
      </c>
      <c r="W111" s="38">
        <v>14.353999999999999</v>
      </c>
      <c r="X111" s="3">
        <v>8.4170000000000016</v>
      </c>
      <c r="Y111" s="3">
        <v>7.8449999999999989</v>
      </c>
      <c r="Z111" s="3">
        <v>7.7070000000000007</v>
      </c>
      <c r="AA111" s="3">
        <v>7.6640000000000015</v>
      </c>
      <c r="AB111" s="3">
        <v>7.8519999999999968</v>
      </c>
      <c r="AC111" s="3">
        <v>7.7600000000000051</v>
      </c>
      <c r="AD111" s="3">
        <v>7.8319999999999936</v>
      </c>
      <c r="AE111" s="3">
        <v>7.9290000000000163</v>
      </c>
      <c r="AF111" s="3">
        <v>8.0399999999999778</v>
      </c>
      <c r="AG111" s="3">
        <v>7.902000000000001</v>
      </c>
      <c r="AH111" s="3">
        <v>7.840999999999994</v>
      </c>
      <c r="AI111" s="3">
        <v>7.9260000000000304</v>
      </c>
      <c r="AJ111" s="3">
        <v>7.875</v>
      </c>
      <c r="AK111" s="3">
        <v>8.0409999999999684</v>
      </c>
      <c r="AL111" s="3">
        <v>7.9429999999999836</v>
      </c>
      <c r="AM111" s="3">
        <v>7.9510000000000502</v>
      </c>
      <c r="AN111" s="3">
        <v>7.945999999999998</v>
      </c>
      <c r="AO111" s="3">
        <v>8.0409999999999968</v>
      </c>
      <c r="AP111" s="3">
        <v>8.1329999999999814</v>
      </c>
      <c r="AQ111" s="3">
        <v>8.3049999999999784</v>
      </c>
      <c r="AR111" s="3">
        <v>8.3600000000000136</v>
      </c>
      <c r="AS111" s="3">
        <v>8.4070000000000391</v>
      </c>
      <c r="AT111" s="3">
        <v>8.3489999999999895</v>
      </c>
      <c r="AU111" s="3">
        <v>8.438999999999993</v>
      </c>
      <c r="AV111" s="3">
        <v>8.1359999999999957</v>
      </c>
      <c r="AW111" s="3">
        <v>8.1599999999999966</v>
      </c>
      <c r="AX111" s="3">
        <v>8.0719999999999743</v>
      </c>
      <c r="AY111" s="3">
        <v>8.3360000000000127</v>
      </c>
      <c r="AZ111" s="3">
        <v>8.1739999999999782</v>
      </c>
      <c r="BA111" s="3">
        <v>8.3530000000000086</v>
      </c>
      <c r="BB111" s="3">
        <v>8.4140000000000441</v>
      </c>
      <c r="BC111" s="105">
        <f t="shared" si="14"/>
        <v>54.441520733145808</v>
      </c>
    </row>
    <row r="112" spans="1:55" ht="15" thickBot="1" x14ac:dyDescent="0.35">
      <c r="A112" t="s">
        <v>844</v>
      </c>
      <c r="B112">
        <v>2023</v>
      </c>
      <c r="C112" s="9">
        <v>44999</v>
      </c>
      <c r="D112" t="s">
        <v>72</v>
      </c>
      <c r="E112" s="51" t="s">
        <v>379</v>
      </c>
      <c r="F112" t="s">
        <v>379</v>
      </c>
      <c r="G112" t="s">
        <v>53</v>
      </c>
      <c r="H112" t="s">
        <v>456</v>
      </c>
      <c r="I112" t="s">
        <v>478</v>
      </c>
      <c r="J112" t="s">
        <v>436</v>
      </c>
      <c r="K112" t="s">
        <v>850</v>
      </c>
      <c r="L112" s="50">
        <f>(C112-VLOOKUP(H112,Riders!$A$2:$C$3501,2,FALSE))/365</f>
        <v>23.736986301369864</v>
      </c>
      <c r="M112" s="50">
        <f>(C112-VLOOKUP(I112,Riders!$A$2:$C$3501,2,FALSE))/365</f>
        <v>26.104109589041094</v>
      </c>
      <c r="N112" s="50">
        <f>(C112-VLOOKUP(J112,Riders!$A$2:$C$3501,2,FALSE))/365</f>
        <v>20.994520547945207</v>
      </c>
      <c r="O112" s="50">
        <f>(C112-VLOOKUP(K112,Riders!$A$2:$C$3501,2,FALSE))/365</f>
        <v>22.030136986301368</v>
      </c>
      <c r="P112">
        <v>4</v>
      </c>
      <c r="Q112" s="104">
        <f t="shared" si="8"/>
        <v>270.28399999999999</v>
      </c>
      <c r="R112" s="104">
        <f t="shared" si="9"/>
        <v>22.731000000000002</v>
      </c>
      <c r="S112" s="104">
        <f t="shared" si="10"/>
        <v>71.066999999999993</v>
      </c>
      <c r="T112" s="104">
        <f t="shared" si="11"/>
        <v>65.926000000000002</v>
      </c>
      <c r="U112" s="104">
        <f t="shared" si="12"/>
        <v>66.269000000000005</v>
      </c>
      <c r="V112" s="104">
        <f t="shared" si="13"/>
        <v>67.021999999999991</v>
      </c>
      <c r="W112" s="38">
        <v>14.208</v>
      </c>
      <c r="X112" s="3">
        <v>8.5230000000000015</v>
      </c>
      <c r="Y112" s="3">
        <v>8.1459999999999972</v>
      </c>
      <c r="Z112" s="3">
        <v>7.9730000000000025</v>
      </c>
      <c r="AA112" s="3">
        <v>8.0929999999999964</v>
      </c>
      <c r="AB112" s="3">
        <v>7.9580000000000055</v>
      </c>
      <c r="AC112" s="3">
        <v>8.0420000000000016</v>
      </c>
      <c r="AD112" s="3">
        <v>8.1239999999999881</v>
      </c>
      <c r="AE112" s="3">
        <v>8.36</v>
      </c>
      <c r="AF112" s="3">
        <v>8.1560000000000059</v>
      </c>
      <c r="AG112" s="3">
        <v>8.2700000000000102</v>
      </c>
      <c r="AH112" s="3">
        <v>8.1839999999999975</v>
      </c>
      <c r="AI112" s="3">
        <v>8.4199999999999875</v>
      </c>
      <c r="AJ112" s="3">
        <v>8.1419999999999959</v>
      </c>
      <c r="AK112" s="3">
        <v>8.1920000000000073</v>
      </c>
      <c r="AL112" s="3">
        <v>8.2019999999999982</v>
      </c>
      <c r="AM112" s="3">
        <v>8.3019999999999925</v>
      </c>
      <c r="AN112" s="3">
        <v>8.1850000000000023</v>
      </c>
      <c r="AO112" s="3">
        <v>8.164999999999992</v>
      </c>
      <c r="AP112" s="3">
        <v>8.2190000000000225</v>
      </c>
      <c r="AQ112" s="3">
        <v>8.4269999999999925</v>
      </c>
      <c r="AR112" s="3">
        <v>8.231000000000023</v>
      </c>
      <c r="AS112" s="3">
        <v>8.4949999999999477</v>
      </c>
      <c r="AT112" s="3">
        <v>8.245000000000033</v>
      </c>
      <c r="AU112" s="3">
        <v>8.3719999999999857</v>
      </c>
      <c r="AV112" s="3">
        <v>8.4110000000000014</v>
      </c>
      <c r="AW112" s="3">
        <v>8.6280000000000143</v>
      </c>
      <c r="AX112" s="3">
        <v>8.5380000000000109</v>
      </c>
      <c r="AY112" s="3">
        <v>8.2769999999999868</v>
      </c>
      <c r="AZ112" s="3">
        <v>8.299000000000035</v>
      </c>
      <c r="BA112" s="3">
        <v>8.1569999999999254</v>
      </c>
      <c r="BB112" s="3">
        <v>8.3400000000000318</v>
      </c>
      <c r="BC112" s="105">
        <f t="shared" si="14"/>
        <v>53.277293513489518</v>
      </c>
    </row>
    <row r="113" spans="1:55" ht="15" thickBot="1" x14ac:dyDescent="0.35">
      <c r="A113" t="s">
        <v>844</v>
      </c>
      <c r="B113">
        <v>2023</v>
      </c>
      <c r="C113" s="9">
        <v>44999</v>
      </c>
      <c r="D113" t="s">
        <v>72</v>
      </c>
      <c r="E113" s="51" t="s">
        <v>379</v>
      </c>
      <c r="F113" t="s">
        <v>379</v>
      </c>
      <c r="G113" t="s">
        <v>27</v>
      </c>
      <c r="H113" t="s">
        <v>216</v>
      </c>
      <c r="I113" t="s">
        <v>312</v>
      </c>
      <c r="J113" t="s">
        <v>396</v>
      </c>
      <c r="K113" t="s">
        <v>397</v>
      </c>
      <c r="L113" s="50">
        <f>(C113-VLOOKUP(H113,Riders!$A$2:$C$3501,2,FALSE))/365</f>
        <v>24.098630136986301</v>
      </c>
      <c r="M113" s="50">
        <f>(C113-VLOOKUP(I113,Riders!$A$2:$C$3501,2,FALSE))/365</f>
        <v>24.665753424657535</v>
      </c>
      <c r="N113" s="50">
        <f>(C113-VLOOKUP(J113,Riders!$A$2:$C$3501,2,FALSE))/365</f>
        <v>24.021917808219179</v>
      </c>
      <c r="O113" s="50">
        <f>(C113-VLOOKUP(K113,Riders!$A$2:$C$3501,2,FALSE))/365</f>
        <v>21.761643835616439</v>
      </c>
      <c r="P113">
        <v>5</v>
      </c>
      <c r="Q113" s="104">
        <f t="shared" si="8"/>
        <v>270.51900000000001</v>
      </c>
      <c r="R113" s="104">
        <f t="shared" si="9"/>
        <v>22.445</v>
      </c>
      <c r="S113" s="104">
        <f t="shared" si="10"/>
        <v>70.341000000000008</v>
      </c>
      <c r="T113" s="104">
        <f t="shared" si="11"/>
        <v>64.782000000000011</v>
      </c>
      <c r="U113" s="104">
        <f t="shared" si="12"/>
        <v>65.625</v>
      </c>
      <c r="V113" s="104">
        <f t="shared" si="13"/>
        <v>69.770999999999987</v>
      </c>
      <c r="W113" s="38">
        <v>14.061999999999999</v>
      </c>
      <c r="X113" s="3">
        <v>8.3830000000000009</v>
      </c>
      <c r="Y113" s="3">
        <v>8.0079999999999991</v>
      </c>
      <c r="Z113" s="3">
        <v>7.9090000000000025</v>
      </c>
      <c r="AA113" s="3">
        <v>8.0910000000000011</v>
      </c>
      <c r="AB113" s="3">
        <v>7.9809999999999945</v>
      </c>
      <c r="AC113" s="3">
        <v>7.9310000000000045</v>
      </c>
      <c r="AD113" s="3">
        <v>7.9760000000000062</v>
      </c>
      <c r="AE113" s="3">
        <v>8.0320000000000107</v>
      </c>
      <c r="AF113" s="3">
        <v>8.0499999999999829</v>
      </c>
      <c r="AG113" s="3">
        <v>8.007000000000005</v>
      </c>
      <c r="AH113" s="3">
        <v>8.0319999999999823</v>
      </c>
      <c r="AI113" s="3">
        <v>8.027000000000001</v>
      </c>
      <c r="AJ113" s="3">
        <v>8.1510000000000247</v>
      </c>
      <c r="AK113" s="3">
        <v>8.2949999999999733</v>
      </c>
      <c r="AL113" s="3">
        <v>8.1880000000000308</v>
      </c>
      <c r="AM113" s="3">
        <v>8.136999999999972</v>
      </c>
      <c r="AN113" s="3">
        <v>8.1680000000000064</v>
      </c>
      <c r="AO113" s="3">
        <v>8.3629999999999995</v>
      </c>
      <c r="AP113" s="3">
        <v>8.2550000000000239</v>
      </c>
      <c r="AQ113" s="3">
        <v>8.1859999999999502</v>
      </c>
      <c r="AR113" s="3">
        <v>8.1230000000000189</v>
      </c>
      <c r="AS113" s="3">
        <v>8.2249999999999943</v>
      </c>
      <c r="AT113" s="3">
        <v>8.1680000000000348</v>
      </c>
      <c r="AU113" s="3">
        <v>8.297999999999945</v>
      </c>
      <c r="AV113" s="3">
        <v>8.3730000000000473</v>
      </c>
      <c r="AW113" s="3">
        <v>8.4579999999999984</v>
      </c>
      <c r="AX113" s="3">
        <v>8.6140000000000327</v>
      </c>
      <c r="AY113" s="3">
        <v>8.9389999999999645</v>
      </c>
      <c r="AZ113" s="3">
        <v>9.0580000000000211</v>
      </c>
      <c r="BA113" s="3">
        <v>8.8879999999999484</v>
      </c>
      <c r="BB113" s="3">
        <v>9.1430000000000291</v>
      </c>
      <c r="BC113" s="105">
        <f t="shared" si="14"/>
        <v>53.231011500116445</v>
      </c>
    </row>
    <row r="114" spans="1:55" ht="15" thickBot="1" x14ac:dyDescent="0.35">
      <c r="A114" t="s">
        <v>844</v>
      </c>
      <c r="B114">
        <v>2023</v>
      </c>
      <c r="C114" s="9">
        <v>44999</v>
      </c>
      <c r="D114" t="s">
        <v>72</v>
      </c>
      <c r="E114" s="51" t="s">
        <v>379</v>
      </c>
      <c r="F114" t="s">
        <v>379</v>
      </c>
      <c r="G114" t="s">
        <v>25</v>
      </c>
      <c r="H114" t="s">
        <v>497</v>
      </c>
      <c r="I114" t="s">
        <v>457</v>
      </c>
      <c r="J114" t="s">
        <v>259</v>
      </c>
      <c r="K114" t="s">
        <v>614</v>
      </c>
      <c r="L114" s="50">
        <f>(C114-VLOOKUP(H114,Riders!$A$2:$C$3501,2,FALSE))/365</f>
        <v>19.873972602739727</v>
      </c>
      <c r="M114" s="50">
        <f>(C114-VLOOKUP(I114,Riders!$A$2:$C$3501,2,FALSE))/365</f>
        <v>25.594520547945205</v>
      </c>
      <c r="N114" s="50">
        <f>(C114-VLOOKUP(J114,Riders!$A$2:$C$3501,2,FALSE))/365</f>
        <v>22.175342465753424</v>
      </c>
      <c r="O114" s="50">
        <f>(C114-VLOOKUP(K114,Riders!$A$2:$C$3501,2,FALSE))/365</f>
        <v>20.515068493150686</v>
      </c>
      <c r="P114">
        <v>6</v>
      </c>
      <c r="Q114" s="104">
        <f t="shared" si="8"/>
        <v>271.30500000000001</v>
      </c>
      <c r="R114" s="104">
        <f t="shared" si="9"/>
        <v>22.373999999999999</v>
      </c>
      <c r="S114" s="104">
        <f t="shared" si="10"/>
        <v>69.918000000000006</v>
      </c>
      <c r="T114" s="104">
        <f t="shared" si="11"/>
        <v>65.113</v>
      </c>
      <c r="U114" s="104">
        <f t="shared" si="12"/>
        <v>67.738</v>
      </c>
      <c r="V114" s="104">
        <f t="shared" si="13"/>
        <v>68.536000000000001</v>
      </c>
      <c r="W114" s="38">
        <v>14.013</v>
      </c>
      <c r="X114" s="3">
        <v>8.3609999999999989</v>
      </c>
      <c r="Y114" s="3">
        <v>7.8410000000000011</v>
      </c>
      <c r="Z114" s="3">
        <v>7.7660000000000018</v>
      </c>
      <c r="AA114" s="3">
        <v>7.9589999999999961</v>
      </c>
      <c r="AB114" s="3">
        <v>7.8430000000000035</v>
      </c>
      <c r="AC114" s="3">
        <v>8.0420000000000016</v>
      </c>
      <c r="AD114" s="3">
        <v>8.0930000000000035</v>
      </c>
      <c r="AE114" s="3">
        <v>8.0569999999999879</v>
      </c>
      <c r="AF114" s="3">
        <v>7.9950000000000188</v>
      </c>
      <c r="AG114" s="3">
        <v>8.1329999999999814</v>
      </c>
      <c r="AH114" s="3">
        <v>8.2690000000000055</v>
      </c>
      <c r="AI114" s="3">
        <v>8.0529999999999973</v>
      </c>
      <c r="AJ114" s="3">
        <v>8.0400000000000063</v>
      </c>
      <c r="AK114" s="3">
        <v>8.3109999999999928</v>
      </c>
      <c r="AL114" s="3">
        <v>8.2550000000000097</v>
      </c>
      <c r="AM114" s="3">
        <v>8.7330000000000041</v>
      </c>
      <c r="AN114" s="3">
        <v>8.4130000000000109</v>
      </c>
      <c r="AO114" s="3">
        <v>8.5019999999999811</v>
      </c>
      <c r="AP114" s="3">
        <v>8.3930000000000007</v>
      </c>
      <c r="AQ114" s="3">
        <v>8.3969999999999629</v>
      </c>
      <c r="AR114" s="3">
        <v>8.4850000000000421</v>
      </c>
      <c r="AS114" s="3">
        <v>8.4059999999999775</v>
      </c>
      <c r="AT114" s="3">
        <v>8.4090000000000202</v>
      </c>
      <c r="AU114" s="3">
        <v>8.5409999999999968</v>
      </c>
      <c r="AV114" s="3">
        <v>8.6199999999999761</v>
      </c>
      <c r="AW114" s="3">
        <v>8.342000000000013</v>
      </c>
      <c r="AX114" s="3">
        <v>8.3070000000000164</v>
      </c>
      <c r="AY114" s="3">
        <v>8.5180000000000007</v>
      </c>
      <c r="AZ114" s="3">
        <v>8.5650000000000261</v>
      </c>
      <c r="BA114" s="3">
        <v>8.7819999999999823</v>
      </c>
      <c r="BB114" s="3">
        <v>8.86099999999999</v>
      </c>
      <c r="BC114" s="105">
        <f t="shared" si="14"/>
        <v>53.076795488472385</v>
      </c>
    </row>
    <row r="115" spans="1:55" ht="15" thickBot="1" x14ac:dyDescent="0.35">
      <c r="A115" t="s">
        <v>844</v>
      </c>
      <c r="B115">
        <v>2023</v>
      </c>
      <c r="C115" s="9">
        <v>44999</v>
      </c>
      <c r="D115" t="s">
        <v>72</v>
      </c>
      <c r="E115" s="51" t="s">
        <v>379</v>
      </c>
      <c r="F115" t="s">
        <v>379</v>
      </c>
      <c r="G115" t="s">
        <v>56</v>
      </c>
      <c r="H115" t="s">
        <v>426</v>
      </c>
      <c r="I115" t="s">
        <v>267</v>
      </c>
      <c r="J115" t="s">
        <v>428</v>
      </c>
      <c r="K115" t="s">
        <v>427</v>
      </c>
      <c r="L115" s="50">
        <f>(C115-VLOOKUP(H115,Riders!$A$2:$C$3501,2,FALSE))/365</f>
        <v>21.909589041095892</v>
      </c>
      <c r="M115" s="50">
        <f>(C115-VLOOKUP(I115,Riders!$A$2:$C$3501,2,FALSE))/365</f>
        <v>24.219178082191782</v>
      </c>
      <c r="N115" s="50">
        <f>(C115-VLOOKUP(J115,Riders!$A$2:$C$3501,2,FALSE))/365</f>
        <v>33.38082191780822</v>
      </c>
      <c r="O115" s="50">
        <f>(C115-VLOOKUP(K115,Riders!$A$2:$C$3501,2,FALSE))/365</f>
        <v>28.882191780821916</v>
      </c>
      <c r="P115">
        <v>7</v>
      </c>
      <c r="Q115" s="104">
        <f t="shared" si="8"/>
        <v>272.464</v>
      </c>
      <c r="R115" s="104">
        <f t="shared" si="9"/>
        <v>23.571999999999999</v>
      </c>
      <c r="S115" s="104">
        <f t="shared" si="10"/>
        <v>73.404000000000011</v>
      </c>
      <c r="T115" s="104">
        <f t="shared" si="11"/>
        <v>67.180999999999997</v>
      </c>
      <c r="U115" s="104">
        <f t="shared" si="12"/>
        <v>66.47199999999998</v>
      </c>
      <c r="V115" s="104">
        <f t="shared" si="13"/>
        <v>65.407000000000011</v>
      </c>
      <c r="W115" s="38">
        <v>14.811</v>
      </c>
      <c r="X115" s="3">
        <v>8.7609999999999992</v>
      </c>
      <c r="Y115" s="3">
        <v>8.3840000000000003</v>
      </c>
      <c r="Z115" s="3">
        <v>8.2099999999999973</v>
      </c>
      <c r="AA115" s="3">
        <v>8.4030000000000058</v>
      </c>
      <c r="AB115" s="3">
        <v>8.2459999999999951</v>
      </c>
      <c r="AC115" s="3">
        <v>8.2580000000000098</v>
      </c>
      <c r="AD115" s="3">
        <v>8.3310000000000031</v>
      </c>
      <c r="AE115" s="3">
        <v>8.3099999999999739</v>
      </c>
      <c r="AF115" s="3">
        <v>8.2190000000000225</v>
      </c>
      <c r="AG115" s="3">
        <v>8.4799999999999898</v>
      </c>
      <c r="AH115" s="3">
        <v>8.3340000000000032</v>
      </c>
      <c r="AI115" s="3">
        <v>8.3290000000000077</v>
      </c>
      <c r="AJ115" s="3">
        <v>8.4339999999999975</v>
      </c>
      <c r="AK115" s="3">
        <v>8.4909999999999712</v>
      </c>
      <c r="AL115" s="3">
        <v>8.5840000000000316</v>
      </c>
      <c r="AM115" s="3">
        <v>8.4449999999999932</v>
      </c>
      <c r="AN115" s="3">
        <v>8.2999999999999829</v>
      </c>
      <c r="AO115" s="3">
        <v>8.4200000000000159</v>
      </c>
      <c r="AP115" s="3">
        <v>8.1940000000000168</v>
      </c>
      <c r="AQ115" s="3">
        <v>8.2669999999999675</v>
      </c>
      <c r="AR115" s="3">
        <v>8.2790000000000248</v>
      </c>
      <c r="AS115" s="3">
        <v>8.4189999999999827</v>
      </c>
      <c r="AT115" s="3">
        <v>8.1479999999999961</v>
      </c>
      <c r="AU115" s="3">
        <v>8.186000000000007</v>
      </c>
      <c r="AV115" s="3">
        <v>8.1419999999999675</v>
      </c>
      <c r="AW115" s="3">
        <v>8.07000000000005</v>
      </c>
      <c r="AX115" s="3">
        <v>8.2290000000000134</v>
      </c>
      <c r="AY115" s="3">
        <v>8.1849999999999739</v>
      </c>
      <c r="AZ115" s="3">
        <v>8.2790000000000248</v>
      </c>
      <c r="BA115" s="3">
        <v>8.1680000000000064</v>
      </c>
      <c r="BB115" s="3">
        <v>8.1479999999999677</v>
      </c>
      <c r="BC115" s="105">
        <f t="shared" si="14"/>
        <v>52.851018850196724</v>
      </c>
    </row>
    <row r="116" spans="1:55" ht="15" thickBot="1" x14ac:dyDescent="0.35">
      <c r="A116" t="s">
        <v>844</v>
      </c>
      <c r="B116">
        <v>2023</v>
      </c>
      <c r="C116" s="9">
        <v>44999</v>
      </c>
      <c r="D116" t="s">
        <v>72</v>
      </c>
      <c r="E116" s="51" t="s">
        <v>379</v>
      </c>
      <c r="F116" t="s">
        <v>379</v>
      </c>
      <c r="G116" t="s">
        <v>67</v>
      </c>
      <c r="H116" t="s">
        <v>214</v>
      </c>
      <c r="I116" t="s">
        <v>271</v>
      </c>
      <c r="J116" t="s">
        <v>464</v>
      </c>
      <c r="K116" t="s">
        <v>439</v>
      </c>
      <c r="L116" s="50">
        <f>(C116-VLOOKUP(H116,Riders!$A$2:$C$3501,2,FALSE))/365</f>
        <v>28.238356164383561</v>
      </c>
      <c r="M116" s="50">
        <f>(C116-VLOOKUP(I116,Riders!$A$2:$C$3501,2,FALSE))/365</f>
        <v>28.739726027397261</v>
      </c>
      <c r="N116" s="50">
        <f>(C116-VLOOKUP(J116,Riders!$A$2:$C$3501,2,FALSE))/365</f>
        <v>21.134246575342466</v>
      </c>
      <c r="O116" s="50">
        <f>(C116-VLOOKUP(K116,Riders!$A$2:$C$3501,2,FALSE))/365</f>
        <v>29.197260273972603</v>
      </c>
      <c r="P116">
        <v>8</v>
      </c>
      <c r="Q116" s="104">
        <f t="shared" si="8"/>
        <v>272.76400000000001</v>
      </c>
      <c r="R116" s="104">
        <f t="shared" si="9"/>
        <v>22.777000000000001</v>
      </c>
      <c r="S116" s="104">
        <f t="shared" si="10"/>
        <v>71.942000000000007</v>
      </c>
      <c r="T116" s="104">
        <f t="shared" si="11"/>
        <v>66.47799999999998</v>
      </c>
      <c r="U116" s="104">
        <f t="shared" si="12"/>
        <v>67.668000000000006</v>
      </c>
      <c r="V116" s="104">
        <f t="shared" si="13"/>
        <v>66.676000000000016</v>
      </c>
      <c r="W116" s="38">
        <v>14.356999999999999</v>
      </c>
      <c r="X116" s="3">
        <v>8.4200000000000017</v>
      </c>
      <c r="Y116" s="3">
        <v>8.1009999999999991</v>
      </c>
      <c r="Z116" s="3">
        <v>8.3350000000000009</v>
      </c>
      <c r="AA116" s="3">
        <v>8.0760000000000005</v>
      </c>
      <c r="AB116" s="3">
        <v>8.1479999999999961</v>
      </c>
      <c r="AC116" s="3">
        <v>8.2290000000000063</v>
      </c>
      <c r="AD116" s="3">
        <v>8.2760000000000034</v>
      </c>
      <c r="AE116" s="3">
        <v>8.3329999999999842</v>
      </c>
      <c r="AF116" s="3">
        <v>8.5340000000000202</v>
      </c>
      <c r="AG116" s="3">
        <v>8.1439999999999912</v>
      </c>
      <c r="AH116" s="3">
        <v>8.2459999999999951</v>
      </c>
      <c r="AI116" s="3">
        <v>8.2289999999999992</v>
      </c>
      <c r="AJ116" s="3">
        <v>8.2810000000000059</v>
      </c>
      <c r="AK116" s="3">
        <v>8.3799999999999955</v>
      </c>
      <c r="AL116" s="3">
        <v>8.3309999999999889</v>
      </c>
      <c r="AM116" s="3">
        <v>8.3060000000000116</v>
      </c>
      <c r="AN116" s="3">
        <v>8.6129999999999995</v>
      </c>
      <c r="AO116" s="3">
        <v>8.5009999999999764</v>
      </c>
      <c r="AP116" s="3">
        <v>8.7250000000000227</v>
      </c>
      <c r="AQ116" s="3">
        <v>8.5560000000000116</v>
      </c>
      <c r="AR116" s="3">
        <v>8.4639999999999702</v>
      </c>
      <c r="AS116" s="3">
        <v>8.2210000000000321</v>
      </c>
      <c r="AT116" s="3">
        <v>8.2819999999999823</v>
      </c>
      <c r="AU116" s="3">
        <v>8.1310000000000286</v>
      </c>
      <c r="AV116" s="3">
        <v>8.1949999999999648</v>
      </c>
      <c r="AW116" s="3">
        <v>8.1140000000000327</v>
      </c>
      <c r="AX116" s="3">
        <v>8.2099999999999511</v>
      </c>
      <c r="AY116" s="3">
        <v>8.1560000000000912</v>
      </c>
      <c r="AZ116" s="3">
        <v>8.5169999999999391</v>
      </c>
      <c r="BA116" s="3">
        <v>8.6169999999999618</v>
      </c>
      <c r="BB116" s="3">
        <v>8.7360000000000468</v>
      </c>
      <c r="BC116" s="105">
        <f t="shared" si="14"/>
        <v>52.792890557404931</v>
      </c>
    </row>
    <row r="117" spans="1:55" ht="15" thickBot="1" x14ac:dyDescent="0.35">
      <c r="A117" t="s">
        <v>844</v>
      </c>
      <c r="B117">
        <v>2023</v>
      </c>
      <c r="C117" s="9">
        <v>44999</v>
      </c>
      <c r="D117" t="s">
        <v>72</v>
      </c>
      <c r="E117" s="51" t="s">
        <v>379</v>
      </c>
      <c r="F117" t="s">
        <v>379</v>
      </c>
      <c r="G117" t="s">
        <v>38</v>
      </c>
      <c r="H117" t="s">
        <v>244</v>
      </c>
      <c r="I117" t="s">
        <v>466</v>
      </c>
      <c r="J117" t="s">
        <v>467</v>
      </c>
      <c r="K117" t="s">
        <v>468</v>
      </c>
      <c r="L117" s="50">
        <f>(C117-VLOOKUP(H117,Riders!$A$2:$C$3501,2,FALSE))/365</f>
        <v>28.956164383561642</v>
      </c>
      <c r="M117" s="50">
        <f>(C117-VLOOKUP(I117,Riders!$A$2:$C$3501,2,FALSE))/365</f>
        <v>26.720547945205478</v>
      </c>
      <c r="N117" s="50">
        <f>(C117-VLOOKUP(J117,Riders!$A$2:$C$3501,2,FALSE))/365</f>
        <v>21.983561643835618</v>
      </c>
      <c r="O117" s="50">
        <f>(C117-VLOOKUP(K117,Riders!$A$2:$C$3501,2,FALSE))/365</f>
        <v>27.246575342465754</v>
      </c>
      <c r="P117">
        <v>9</v>
      </c>
      <c r="Q117" s="104">
        <f t="shared" si="8"/>
        <v>275.15899999999999</v>
      </c>
      <c r="R117" s="104">
        <f t="shared" si="9"/>
        <v>23.079000000000001</v>
      </c>
      <c r="S117" s="104">
        <f t="shared" si="10"/>
        <v>73.341999999999999</v>
      </c>
      <c r="T117" s="104">
        <f t="shared" si="11"/>
        <v>67.578999999999994</v>
      </c>
      <c r="U117" s="104">
        <f t="shared" si="12"/>
        <v>67.849000000000018</v>
      </c>
      <c r="V117" s="104">
        <f t="shared" si="13"/>
        <v>66.388999999999982</v>
      </c>
      <c r="W117" s="38">
        <v>14.529</v>
      </c>
      <c r="X117" s="3">
        <v>8.5500000000000007</v>
      </c>
      <c r="Y117" s="3">
        <v>8.1089999999999982</v>
      </c>
      <c r="Z117" s="3">
        <v>8.3360000000000021</v>
      </c>
      <c r="AA117" s="3">
        <v>8.5619999999999976</v>
      </c>
      <c r="AB117" s="3">
        <v>8.4260000000000019</v>
      </c>
      <c r="AC117" s="3">
        <v>8.3559999999999803</v>
      </c>
      <c r="AD117" s="3">
        <v>8.474000000000018</v>
      </c>
      <c r="AE117" s="3">
        <v>8.304000000000002</v>
      </c>
      <c r="AF117" s="3">
        <v>8.367999999999995</v>
      </c>
      <c r="AG117" s="3">
        <v>8.4809999999999945</v>
      </c>
      <c r="AH117" s="3">
        <v>8.6340000000000003</v>
      </c>
      <c r="AI117" s="3">
        <v>8.5</v>
      </c>
      <c r="AJ117" s="3">
        <v>8.445999999999998</v>
      </c>
      <c r="AK117" s="3">
        <v>8.4630000000000223</v>
      </c>
      <c r="AL117" s="3">
        <v>8.3829999999999814</v>
      </c>
      <c r="AM117" s="3">
        <v>8.507000000000005</v>
      </c>
      <c r="AN117" s="3">
        <v>8.379999999999967</v>
      </c>
      <c r="AO117" s="3">
        <v>8.5470000000000255</v>
      </c>
      <c r="AP117" s="3">
        <v>8.7060000000000173</v>
      </c>
      <c r="AQ117" s="3">
        <v>8.4660000000000082</v>
      </c>
      <c r="AR117" s="3">
        <v>8.4249999999999829</v>
      </c>
      <c r="AS117" s="3">
        <v>8.5629999999999882</v>
      </c>
      <c r="AT117" s="3">
        <v>8.2550000000000239</v>
      </c>
      <c r="AU117" s="3">
        <v>8.2209999999999752</v>
      </c>
      <c r="AV117" s="3">
        <v>8.2719999999999914</v>
      </c>
      <c r="AW117" s="3">
        <v>8.3260000000000502</v>
      </c>
      <c r="AX117" s="3">
        <v>8.4760000000000275</v>
      </c>
      <c r="AY117" s="3">
        <v>8.3049999999999216</v>
      </c>
      <c r="AZ117" s="3">
        <v>8.238000000000028</v>
      </c>
      <c r="BA117" s="3">
        <v>8.2030000000000314</v>
      </c>
      <c r="BB117" s="3">
        <v>8.3479999999999563</v>
      </c>
      <c r="BC117" s="105">
        <f t="shared" si="14"/>
        <v>52.333378155902587</v>
      </c>
    </row>
    <row r="118" spans="1:55" ht="15" thickBot="1" x14ac:dyDescent="0.35">
      <c r="A118" t="s">
        <v>844</v>
      </c>
      <c r="B118">
        <v>2023</v>
      </c>
      <c r="C118" s="9">
        <v>44999</v>
      </c>
      <c r="D118" t="s">
        <v>72</v>
      </c>
      <c r="E118" s="51" t="s">
        <v>379</v>
      </c>
      <c r="F118" t="s">
        <v>379</v>
      </c>
      <c r="G118" t="s">
        <v>47</v>
      </c>
      <c r="H118" t="s">
        <v>470</v>
      </c>
      <c r="I118" t="s">
        <v>591</v>
      </c>
      <c r="J118" t="s">
        <v>504</v>
      </c>
      <c r="K118" t="s">
        <v>240</v>
      </c>
      <c r="L118" s="50">
        <f>(C118-VLOOKUP(H118,Riders!$A$2:$C$3501,2,FALSE))/365</f>
        <v>24.761643835616439</v>
      </c>
      <c r="M118" s="50">
        <f>(C118-VLOOKUP(I118,Riders!$A$2:$C$3501,2,FALSE))/365</f>
        <v>19.758904109589039</v>
      </c>
      <c r="N118" s="50">
        <f>(C118-VLOOKUP(J118,Riders!$A$2:$C$3501,2,FALSE))/365</f>
        <v>24.290410958904111</v>
      </c>
      <c r="O118" s="50">
        <f>(C118-VLOOKUP(K118,Riders!$A$2:$C$3501,2,FALSE))/365</f>
        <v>30.660273972602738</v>
      </c>
      <c r="P118">
        <v>10</v>
      </c>
      <c r="Q118" s="104">
        <f t="shared" si="8"/>
        <v>276.20799999999997</v>
      </c>
      <c r="R118" s="104">
        <f t="shared" si="9"/>
        <v>23.559000000000001</v>
      </c>
      <c r="S118" s="104">
        <f t="shared" si="10"/>
        <v>73.240000000000009</v>
      </c>
      <c r="T118" s="104">
        <f t="shared" si="11"/>
        <v>68.055999999999983</v>
      </c>
      <c r="U118" s="104">
        <f t="shared" si="12"/>
        <v>66.919000000000011</v>
      </c>
      <c r="V118" s="104">
        <f t="shared" si="13"/>
        <v>67.992999999999967</v>
      </c>
      <c r="W118" s="38">
        <v>14.85</v>
      </c>
      <c r="X118" s="3">
        <v>8.7090000000000014</v>
      </c>
      <c r="Y118" s="3">
        <v>8.1989999999999981</v>
      </c>
      <c r="Z118" s="3">
        <v>8.3200000000000038</v>
      </c>
      <c r="AA118" s="3">
        <v>8.1839999999999975</v>
      </c>
      <c r="AB118" s="3">
        <v>8.1989999999999981</v>
      </c>
      <c r="AC118" s="3">
        <v>8.429000000000002</v>
      </c>
      <c r="AD118" s="3">
        <v>8.3500000000000085</v>
      </c>
      <c r="AE118" s="3">
        <v>8.3669999999999902</v>
      </c>
      <c r="AF118" s="3">
        <v>8.4649999999999892</v>
      </c>
      <c r="AG118" s="3">
        <v>8.5600000000000165</v>
      </c>
      <c r="AH118" s="3">
        <v>8.5619999999999976</v>
      </c>
      <c r="AI118" s="3">
        <v>8.5690000000000168</v>
      </c>
      <c r="AJ118" s="3">
        <v>8.6799999999999784</v>
      </c>
      <c r="AK118" s="3">
        <v>8.4399999999999835</v>
      </c>
      <c r="AL118" s="3">
        <v>8.4130000000000109</v>
      </c>
      <c r="AM118" s="3">
        <v>8.5840000000000316</v>
      </c>
      <c r="AN118" s="3">
        <v>8.3099999999999739</v>
      </c>
      <c r="AO118" s="3">
        <v>8.1620000000000061</v>
      </c>
      <c r="AP118" s="3">
        <v>8.1539999999999964</v>
      </c>
      <c r="AQ118" s="3">
        <v>8.3050000000000068</v>
      </c>
      <c r="AR118" s="3">
        <v>8.4319999999999879</v>
      </c>
      <c r="AS118" s="3">
        <v>8.4409999999999741</v>
      </c>
      <c r="AT118" s="3">
        <v>8.5310000000000343</v>
      </c>
      <c r="AU118" s="3">
        <v>8.7270000000000039</v>
      </c>
      <c r="AV118" s="3">
        <v>8.5310000000000059</v>
      </c>
      <c r="AW118" s="3">
        <v>8.3319999999999652</v>
      </c>
      <c r="AX118" s="3">
        <v>8.3780000000000143</v>
      </c>
      <c r="AY118" s="3">
        <v>8.4800000000000182</v>
      </c>
      <c r="AZ118" s="3">
        <v>8.4440000000000168</v>
      </c>
      <c r="BA118" s="3">
        <v>8.4219999999999686</v>
      </c>
      <c r="BB118" s="3">
        <v>8.6789999999999736</v>
      </c>
      <c r="BC118" s="105">
        <f t="shared" si="14"/>
        <v>52.134623182529111</v>
      </c>
    </row>
    <row r="119" spans="1:55" ht="15" thickBot="1" x14ac:dyDescent="0.35">
      <c r="A119" t="s">
        <v>844</v>
      </c>
      <c r="B119">
        <v>2023</v>
      </c>
      <c r="C119" s="9">
        <v>44999</v>
      </c>
      <c r="D119" t="s">
        <v>72</v>
      </c>
      <c r="E119" s="51" t="s">
        <v>379</v>
      </c>
      <c r="F119" t="s">
        <v>379</v>
      </c>
      <c r="G119" t="s">
        <v>232</v>
      </c>
      <c r="H119" t="s">
        <v>231</v>
      </c>
      <c r="I119" t="s">
        <v>853</v>
      </c>
      <c r="J119" t="s">
        <v>489</v>
      </c>
      <c r="K119" t="s">
        <v>854</v>
      </c>
      <c r="L119" s="50">
        <f>(C119-VLOOKUP(H119,Riders!$A$2:$C$3501,2,FALSE))/365</f>
        <v>26.084931506849315</v>
      </c>
      <c r="M119" s="50">
        <f>(C119-VLOOKUP(I119,Riders!$A$2:$C$3501,2,FALSE))/365</f>
        <v>20.44109589041096</v>
      </c>
      <c r="N119" s="50">
        <f>(C119-VLOOKUP(J119,Riders!$A$2:$C$3501,2,FALSE))/365</f>
        <v>24.008219178082193</v>
      </c>
      <c r="O119" s="50">
        <f>(C119-VLOOKUP(K119,Riders!$A$2:$C$3501,2,FALSE))/365</f>
        <v>32.273972602739725</v>
      </c>
      <c r="P119">
        <v>11</v>
      </c>
      <c r="Q119" s="104">
        <f t="shared" si="8"/>
        <v>277.69100000000003</v>
      </c>
      <c r="R119" s="104">
        <f t="shared" si="9"/>
        <v>23.434000000000001</v>
      </c>
      <c r="S119" s="104">
        <f t="shared" si="10"/>
        <v>72.960999999999999</v>
      </c>
      <c r="T119" s="104">
        <f t="shared" si="11"/>
        <v>68.131999999999991</v>
      </c>
      <c r="U119" s="104">
        <f t="shared" si="12"/>
        <v>68.236999999999995</v>
      </c>
      <c r="V119" s="104">
        <f t="shared" si="13"/>
        <v>68.361000000000047</v>
      </c>
      <c r="W119" s="38">
        <v>14.599</v>
      </c>
      <c r="X119" s="3">
        <v>8.8350000000000009</v>
      </c>
      <c r="Y119" s="3">
        <v>8.3539999999999992</v>
      </c>
      <c r="Z119" s="3">
        <v>8.0869999999999997</v>
      </c>
      <c r="AA119" s="3">
        <v>8.0589999999999975</v>
      </c>
      <c r="AB119" s="3">
        <v>8.32</v>
      </c>
      <c r="AC119" s="3">
        <v>8.2479999999999833</v>
      </c>
      <c r="AD119" s="3">
        <v>8.4590000000000174</v>
      </c>
      <c r="AE119" s="3">
        <v>8.6910000000000025</v>
      </c>
      <c r="AF119" s="3">
        <v>8.3719999999999999</v>
      </c>
      <c r="AG119" s="3">
        <v>8.2409999999999997</v>
      </c>
      <c r="AH119" s="3">
        <v>8.4050000000000011</v>
      </c>
      <c r="AI119" s="3">
        <v>8.5030000000000001</v>
      </c>
      <c r="AJ119" s="3">
        <v>8.6609999999999729</v>
      </c>
      <c r="AK119" s="3">
        <v>8.7500000000000284</v>
      </c>
      <c r="AL119" s="3">
        <v>8.5089999999999861</v>
      </c>
      <c r="AM119" s="3">
        <v>8.599000000000018</v>
      </c>
      <c r="AN119" s="3">
        <v>8.5</v>
      </c>
      <c r="AO119" s="3">
        <v>8.6310000000000286</v>
      </c>
      <c r="AP119" s="3">
        <v>8.8069999999999595</v>
      </c>
      <c r="AQ119" s="3">
        <v>8.4869999999999948</v>
      </c>
      <c r="AR119" s="3">
        <v>8.3990000000000293</v>
      </c>
      <c r="AS119" s="3">
        <v>8.3550000000000182</v>
      </c>
      <c r="AT119" s="3">
        <v>8.4589999999999463</v>
      </c>
      <c r="AU119" s="3">
        <v>8.521000000000015</v>
      </c>
      <c r="AV119" s="3">
        <v>8.8540000000000418</v>
      </c>
      <c r="AW119" s="3">
        <v>8.5349999999999682</v>
      </c>
      <c r="AX119" s="3">
        <v>8.6239999999999952</v>
      </c>
      <c r="AY119" s="3">
        <v>8.7309999999999661</v>
      </c>
      <c r="AZ119" s="3">
        <v>8.4320000000000732</v>
      </c>
      <c r="BA119" s="3">
        <v>8.3599999999999568</v>
      </c>
      <c r="BB119" s="3">
        <v>8.3040000000000305</v>
      </c>
      <c r="BC119" s="105">
        <f t="shared" si="14"/>
        <v>51.856199876841522</v>
      </c>
    </row>
    <row r="120" spans="1:55" ht="15" thickBot="1" x14ac:dyDescent="0.35">
      <c r="A120" t="s">
        <v>844</v>
      </c>
      <c r="B120">
        <v>2023</v>
      </c>
      <c r="C120" s="9">
        <v>44999</v>
      </c>
      <c r="D120" t="s">
        <v>72</v>
      </c>
      <c r="E120" s="51" t="s">
        <v>379</v>
      </c>
      <c r="F120" t="s">
        <v>379</v>
      </c>
      <c r="G120" t="s">
        <v>61</v>
      </c>
      <c r="H120" t="s">
        <v>444</v>
      </c>
      <c r="I120" t="s">
        <v>139</v>
      </c>
      <c r="J120" t="s">
        <v>471</v>
      </c>
      <c r="K120" t="s">
        <v>445</v>
      </c>
      <c r="L120" s="50">
        <f>(C120-VLOOKUP(H120,Riders!$A$2:$C$3501,2,FALSE))/365</f>
        <v>23.668493150684931</v>
      </c>
      <c r="M120" s="50">
        <f>(C120-VLOOKUP(I120,Riders!$A$2:$C$3501,2,FALSE))/365</f>
        <v>30.761643835616439</v>
      </c>
      <c r="N120" s="50">
        <f>(C120-VLOOKUP(J120,Riders!$A$2:$C$3501,2,FALSE))/365</f>
        <v>19.715068493150685</v>
      </c>
      <c r="O120" s="50">
        <f>(C120-VLOOKUP(K120,Riders!$A$2:$C$3501,2,FALSE))/365</f>
        <v>24.446575342465753</v>
      </c>
      <c r="P120">
        <v>12</v>
      </c>
      <c r="Q120" s="104">
        <f t="shared" si="8"/>
        <v>278.45400000000001</v>
      </c>
      <c r="R120" s="104">
        <f t="shared" si="9"/>
        <v>23.137</v>
      </c>
      <c r="S120" s="104">
        <f t="shared" si="10"/>
        <v>73.899999999999991</v>
      </c>
      <c r="T120" s="104">
        <f t="shared" si="11"/>
        <v>66.539000000000001</v>
      </c>
      <c r="U120" s="104">
        <f t="shared" si="12"/>
        <v>69.066000000000031</v>
      </c>
      <c r="V120" s="104">
        <f t="shared" si="13"/>
        <v>68.948999999999984</v>
      </c>
      <c r="W120" s="38">
        <v>14.162000000000001</v>
      </c>
      <c r="X120" s="3">
        <v>8.9749999999999996</v>
      </c>
      <c r="Y120" s="3">
        <v>8.5670000000000002</v>
      </c>
      <c r="Z120" s="3">
        <v>8.4380000000000024</v>
      </c>
      <c r="AA120" s="3">
        <v>8.5899999999999963</v>
      </c>
      <c r="AB120" s="3">
        <v>8.4549999999999983</v>
      </c>
      <c r="AC120" s="3">
        <v>8.3529999999999944</v>
      </c>
      <c r="AD120" s="3">
        <v>8.36</v>
      </c>
      <c r="AE120" s="3">
        <v>8.4060000000000201</v>
      </c>
      <c r="AF120" s="3">
        <v>8.1909999999999883</v>
      </c>
      <c r="AG120" s="3">
        <v>8.1619999999999919</v>
      </c>
      <c r="AH120" s="3">
        <v>8.320999999999998</v>
      </c>
      <c r="AI120" s="3">
        <v>8.2580000000000098</v>
      </c>
      <c r="AJ120" s="3">
        <v>8.2690000000000055</v>
      </c>
      <c r="AK120" s="3">
        <v>8.3400000000000034</v>
      </c>
      <c r="AL120" s="3">
        <v>8.5919999999999845</v>
      </c>
      <c r="AM120" s="3">
        <v>8.5810000000000173</v>
      </c>
      <c r="AN120" s="3">
        <v>8.7099999999999795</v>
      </c>
      <c r="AO120" s="3">
        <v>8.8220000000000027</v>
      </c>
      <c r="AP120" s="3">
        <v>8.6469999999999914</v>
      </c>
      <c r="AQ120" s="3">
        <v>8.6150000000000091</v>
      </c>
      <c r="AR120" s="3">
        <v>8.6230000000000189</v>
      </c>
      <c r="AS120" s="3">
        <v>8.7109999999999559</v>
      </c>
      <c r="AT120" s="3">
        <v>8.3570000000000562</v>
      </c>
      <c r="AU120" s="3">
        <v>8.3729999999999905</v>
      </c>
      <c r="AV120" s="3">
        <v>8.5859999999999843</v>
      </c>
      <c r="AW120" s="3">
        <v>8.481000000000023</v>
      </c>
      <c r="AX120" s="3">
        <v>8.5760000000000218</v>
      </c>
      <c r="AY120" s="3">
        <v>8.686999999999955</v>
      </c>
      <c r="AZ120" s="3">
        <v>8.7650000000000148</v>
      </c>
      <c r="BA120" s="3">
        <v>8.8940000000000055</v>
      </c>
      <c r="BB120" s="3">
        <v>8.5869999999999891</v>
      </c>
      <c r="BC120" s="105">
        <f t="shared" si="14"/>
        <v>51.714107177487122</v>
      </c>
    </row>
    <row r="121" spans="1:55" ht="15" thickBot="1" x14ac:dyDescent="0.35">
      <c r="A121" t="s">
        <v>844</v>
      </c>
      <c r="B121">
        <v>2023</v>
      </c>
      <c r="C121" s="9">
        <v>44999</v>
      </c>
      <c r="D121" t="s">
        <v>72</v>
      </c>
      <c r="E121" s="51" t="s">
        <v>379</v>
      </c>
      <c r="F121" t="s">
        <v>379</v>
      </c>
      <c r="G121" t="s">
        <v>44</v>
      </c>
      <c r="H121" t="s">
        <v>241</v>
      </c>
      <c r="I121" t="s">
        <v>446</v>
      </c>
      <c r="J121" t="s">
        <v>447</v>
      </c>
      <c r="K121" t="s">
        <v>448</v>
      </c>
      <c r="L121" s="50">
        <f>(C121-VLOOKUP(H121,Riders!$A$2:$C$3501,2,FALSE))/365</f>
        <v>20.61917808219178</v>
      </c>
      <c r="M121" s="50">
        <f>(C121-VLOOKUP(I121,Riders!$A$2:$C$3501,2,FALSE))/365</f>
        <v>21.638356164383563</v>
      </c>
      <c r="N121" s="50">
        <f>(C121-VLOOKUP(J121,Riders!$A$2:$C$3501,2,FALSE))/365</f>
        <v>26.934246575342467</v>
      </c>
      <c r="O121" s="50">
        <f>(C121-VLOOKUP(K121,Riders!$A$2:$C$3501,2,FALSE))/365</f>
        <v>25.832876712328765</v>
      </c>
      <c r="P121">
        <v>13</v>
      </c>
      <c r="Q121" s="104">
        <f t="shared" si="8"/>
        <v>279.83300000000003</v>
      </c>
      <c r="R121" s="104">
        <f t="shared" si="9"/>
        <v>23.288</v>
      </c>
      <c r="S121" s="104">
        <f t="shared" si="10"/>
        <v>72.668000000000006</v>
      </c>
      <c r="T121" s="104">
        <f t="shared" si="11"/>
        <v>66.949000000000012</v>
      </c>
      <c r="U121" s="104">
        <f t="shared" si="12"/>
        <v>70.453000000000003</v>
      </c>
      <c r="V121" s="104">
        <f t="shared" si="13"/>
        <v>69.763000000000005</v>
      </c>
      <c r="W121" s="38">
        <v>14.576000000000001</v>
      </c>
      <c r="X121" s="3">
        <v>8.7119999999999997</v>
      </c>
      <c r="Y121" s="3">
        <v>8.4359999999999999</v>
      </c>
      <c r="Z121" s="3">
        <v>8.3060000000000009</v>
      </c>
      <c r="AA121" s="3">
        <v>8.0929999999999964</v>
      </c>
      <c r="AB121" s="3">
        <v>8.0300000000000011</v>
      </c>
      <c r="AC121" s="3">
        <v>8.2939999999999898</v>
      </c>
      <c r="AD121" s="3">
        <v>8.2210000000000178</v>
      </c>
      <c r="AE121" s="3">
        <v>8.3889999999999958</v>
      </c>
      <c r="AF121" s="3">
        <v>8.3569999999999993</v>
      </c>
      <c r="AG121" s="3">
        <v>8.4780000000000086</v>
      </c>
      <c r="AH121" s="3">
        <v>8.3090000000000117</v>
      </c>
      <c r="AI121" s="3">
        <v>8.3529999999999802</v>
      </c>
      <c r="AJ121" s="3">
        <v>8.3359999999999985</v>
      </c>
      <c r="AK121" s="3">
        <v>8.2150000000000176</v>
      </c>
      <c r="AL121" s="3">
        <v>8.5120000000000005</v>
      </c>
      <c r="AM121" s="3">
        <v>8.6489999999999725</v>
      </c>
      <c r="AN121" s="3">
        <v>8.7460000000000093</v>
      </c>
      <c r="AO121" s="3">
        <v>8.9850000000000136</v>
      </c>
      <c r="AP121" s="3">
        <v>8.7909999999999684</v>
      </c>
      <c r="AQ121" s="3">
        <v>8.8370000000000175</v>
      </c>
      <c r="AR121" s="3">
        <v>8.7890000000000157</v>
      </c>
      <c r="AS121" s="3">
        <v>8.7069999999999652</v>
      </c>
      <c r="AT121" s="3">
        <v>8.9490000000000407</v>
      </c>
      <c r="AU121" s="3">
        <v>9.1549999999999727</v>
      </c>
      <c r="AV121" s="3">
        <v>9.1829999999999927</v>
      </c>
      <c r="AW121" s="3">
        <v>8.9590000000000032</v>
      </c>
      <c r="AX121" s="3">
        <v>8.9660000000000366</v>
      </c>
      <c r="AY121" s="3">
        <v>8.4890000000000043</v>
      </c>
      <c r="AZ121" s="3">
        <v>8.3599999999999284</v>
      </c>
      <c r="BA121" s="3">
        <v>8.2790000000000532</v>
      </c>
      <c r="BB121" s="3">
        <v>8.3720000000000141</v>
      </c>
      <c r="BC121" s="105">
        <f t="shared" si="14"/>
        <v>51.4592632034106</v>
      </c>
    </row>
    <row r="122" spans="1:55" ht="15" thickBot="1" x14ac:dyDescent="0.35">
      <c r="A122" t="s">
        <v>844</v>
      </c>
      <c r="B122">
        <v>2023</v>
      </c>
      <c r="C122" s="9">
        <v>44999</v>
      </c>
      <c r="D122" t="s">
        <v>72</v>
      </c>
      <c r="E122" s="51" t="s">
        <v>379</v>
      </c>
      <c r="F122" t="s">
        <v>379</v>
      </c>
      <c r="G122" t="s">
        <v>264</v>
      </c>
      <c r="H122" t="s">
        <v>263</v>
      </c>
      <c r="I122" t="s">
        <v>475</v>
      </c>
      <c r="J122" t="s">
        <v>450</v>
      </c>
      <c r="K122" t="s">
        <v>288</v>
      </c>
      <c r="L122" s="50">
        <f>(C122-VLOOKUP(H122,Riders!$A$2:$C$3501,2,FALSE))/365</f>
        <v>19.923287671232877</v>
      </c>
      <c r="M122" s="50">
        <f>(C122-VLOOKUP(I122,Riders!$A$2:$C$3501,2,FALSE))/365</f>
        <v>19.082191780821919</v>
      </c>
      <c r="N122" s="50">
        <f>(C122-VLOOKUP(J122,Riders!$A$2:$C$3501,2,FALSE))/365</f>
        <v>24.635616438356163</v>
      </c>
      <c r="O122" s="50">
        <f>(C122-VLOOKUP(K122,Riders!$A$2:$C$3501,2,FALSE))/365</f>
        <v>21.284931506849315</v>
      </c>
      <c r="P122">
        <v>14</v>
      </c>
      <c r="Q122" s="104">
        <f t="shared" si="8"/>
        <v>283.89300000000003</v>
      </c>
      <c r="R122" s="104">
        <f t="shared" si="9"/>
        <v>23.951000000000001</v>
      </c>
      <c r="S122" s="104">
        <f t="shared" si="10"/>
        <v>75.391999999999982</v>
      </c>
      <c r="T122" s="104">
        <f t="shared" si="11"/>
        <v>69.157000000000025</v>
      </c>
      <c r="U122" s="104">
        <f t="shared" si="12"/>
        <v>69.437999999999988</v>
      </c>
      <c r="V122" s="104">
        <f t="shared" si="13"/>
        <v>69.906000000000034</v>
      </c>
      <c r="W122" s="38">
        <v>14.641</v>
      </c>
      <c r="X122" s="3">
        <v>9.31</v>
      </c>
      <c r="Y122" s="3">
        <v>8.796999999999997</v>
      </c>
      <c r="Z122" s="3">
        <v>8.6950000000000003</v>
      </c>
      <c r="AA122" s="3">
        <v>8.4470000000000027</v>
      </c>
      <c r="AB122" s="3">
        <v>8.4420000000000002</v>
      </c>
      <c r="AC122" s="3">
        <v>8.6050000000000111</v>
      </c>
      <c r="AD122" s="3">
        <v>8.4549999999999699</v>
      </c>
      <c r="AE122" s="3">
        <v>8.4819999999999993</v>
      </c>
      <c r="AF122" s="3">
        <v>8.4700000000000273</v>
      </c>
      <c r="AG122" s="3">
        <v>8.4739999999999895</v>
      </c>
      <c r="AH122" s="3">
        <v>8.4520000000000124</v>
      </c>
      <c r="AI122" s="3">
        <v>8.7099999999999937</v>
      </c>
      <c r="AJ122" s="3">
        <v>8.742999999999995</v>
      </c>
      <c r="AK122" s="3">
        <v>9.0110000000000099</v>
      </c>
      <c r="AL122" s="3">
        <v>8.8149999999999977</v>
      </c>
      <c r="AM122" s="3">
        <v>8.8789999999999907</v>
      </c>
      <c r="AN122" s="3">
        <v>8.6670000000000016</v>
      </c>
      <c r="AO122" s="3">
        <v>8.6429999999999723</v>
      </c>
      <c r="AP122" s="3">
        <v>8.6210000000000377</v>
      </c>
      <c r="AQ122" s="3">
        <v>8.6829999999999927</v>
      </c>
      <c r="AR122" s="3">
        <v>8.7620000000000005</v>
      </c>
      <c r="AS122" s="3">
        <v>8.643999999999977</v>
      </c>
      <c r="AT122" s="3">
        <v>8.5390000000000157</v>
      </c>
      <c r="AU122" s="3">
        <v>8.5120000000000289</v>
      </c>
      <c r="AV122" s="3">
        <v>8.5249999999999773</v>
      </c>
      <c r="AW122" s="3">
        <v>8.5960000000000036</v>
      </c>
      <c r="AX122" s="3">
        <v>8.6919999999999789</v>
      </c>
      <c r="AY122" s="3">
        <v>9.1529999999999916</v>
      </c>
      <c r="AZ122" s="3">
        <v>8.9730000000000132</v>
      </c>
      <c r="BA122" s="3">
        <v>8.4760000000000559</v>
      </c>
      <c r="BB122" s="3">
        <v>8.978999999999985</v>
      </c>
      <c r="BC122" s="105">
        <f t="shared" si="14"/>
        <v>50.723335904724664</v>
      </c>
    </row>
    <row r="123" spans="1:55" ht="15" thickBot="1" x14ac:dyDescent="0.35">
      <c r="A123" t="s">
        <v>844</v>
      </c>
      <c r="B123">
        <v>2023</v>
      </c>
      <c r="C123" s="9">
        <v>44999</v>
      </c>
      <c r="D123" t="s">
        <v>72</v>
      </c>
      <c r="E123" s="51" t="s">
        <v>379</v>
      </c>
      <c r="F123" t="s">
        <v>379</v>
      </c>
      <c r="G123" t="s">
        <v>70</v>
      </c>
      <c r="H123" t="s">
        <v>476</v>
      </c>
      <c r="I123" t="s">
        <v>852</v>
      </c>
      <c r="J123" t="s">
        <v>69</v>
      </c>
      <c r="K123" t="s">
        <v>289</v>
      </c>
      <c r="L123" s="50">
        <f>(C123-VLOOKUP(H123,Riders!$A$2:$C$3501,2,FALSE))/365</f>
        <v>21.63013698630137</v>
      </c>
      <c r="M123" s="50">
        <f>(C123-VLOOKUP(I123,Riders!$A$2:$C$3501,2,FALSE))/365</f>
        <v>29.726027397260275</v>
      </c>
      <c r="N123" s="50">
        <f>(C123-VLOOKUP(J123,Riders!$A$2:$C$3501,2,FALSE))/365</f>
        <v>29.528767123287672</v>
      </c>
      <c r="O123" s="50">
        <f>(C123-VLOOKUP(K123,Riders!$A$2:$C$3501,2,FALSE))/365</f>
        <v>23.997260273972604</v>
      </c>
      <c r="P123">
        <v>15</v>
      </c>
      <c r="Q123" s="104" t="str">
        <f t="shared" si="8"/>
        <v/>
      </c>
      <c r="R123" s="104">
        <f t="shared" si="9"/>
        <v>25.085000000000001</v>
      </c>
      <c r="S123" s="104">
        <f t="shared" si="10"/>
        <v>85.472000000000008</v>
      </c>
      <c r="T123" s="104">
        <f t="shared" si="11"/>
        <v>79.293999999999983</v>
      </c>
      <c r="U123" s="104">
        <f t="shared" si="12"/>
        <v>88.504000000000019</v>
      </c>
      <c r="V123" s="104" t="str">
        <f t="shared" si="13"/>
        <v/>
      </c>
      <c r="W123" s="38">
        <v>14.89</v>
      </c>
      <c r="X123" s="3">
        <v>10.195</v>
      </c>
      <c r="Y123" s="3">
        <v>9.902000000000001</v>
      </c>
      <c r="Z123" s="3">
        <v>9.7789999999999964</v>
      </c>
      <c r="AA123" s="3">
        <v>10.233000000000004</v>
      </c>
      <c r="AB123" s="3">
        <v>10.119999999999997</v>
      </c>
      <c r="AC123" s="3">
        <v>10.295000000000002</v>
      </c>
      <c r="AD123" s="3">
        <v>10.058000000000007</v>
      </c>
      <c r="AE123" s="3">
        <v>10.172999999999988</v>
      </c>
      <c r="AF123" s="3">
        <v>9.2590000000000146</v>
      </c>
      <c r="AG123" s="3">
        <v>9.3169999999999931</v>
      </c>
      <c r="AH123" s="3">
        <v>9.6240000000000094</v>
      </c>
      <c r="AI123" s="3">
        <v>9.722999999999999</v>
      </c>
      <c r="AJ123" s="3">
        <v>9.8179999999999836</v>
      </c>
      <c r="AK123" s="3">
        <v>10.387999999999977</v>
      </c>
      <c r="AL123" s="3">
        <v>10.992000000000019</v>
      </c>
      <c r="AM123" s="3">
        <v>11.588999999999999</v>
      </c>
      <c r="AN123" s="3">
        <v>10.978000000000009</v>
      </c>
      <c r="AO123" s="3">
        <v>10.965000000000003</v>
      </c>
      <c r="AP123" s="3">
        <v>10.810999999999979</v>
      </c>
      <c r="AQ123" s="3">
        <v>10.980999999999995</v>
      </c>
      <c r="AR123" s="3">
        <v>11.095000000000027</v>
      </c>
      <c r="AS123" s="3">
        <v>11.304000000000002</v>
      </c>
      <c r="AT123" s="3">
        <v>10.781000000000006</v>
      </c>
      <c r="AU123" s="3">
        <v>10.824000000000041</v>
      </c>
      <c r="AV123" s="3">
        <v>11.440999999999917</v>
      </c>
      <c r="AW123" s="3">
        <v>11.902000000000044</v>
      </c>
      <c r="AX123" s="3">
        <v>12.293999999999983</v>
      </c>
      <c r="AY123" s="3">
        <v>12.668000000000006</v>
      </c>
      <c r="AZ123" s="3"/>
      <c r="BA123" s="3"/>
      <c r="BB123" s="3">
        <v>15.377999999999986</v>
      </c>
      <c r="BC123" s="105" t="str">
        <f t="shared" si="14"/>
        <v/>
      </c>
    </row>
    <row r="124" spans="1:55" ht="15" thickBot="1" x14ac:dyDescent="0.35">
      <c r="A124" s="47" t="s">
        <v>415</v>
      </c>
      <c r="B124" s="47">
        <v>2023</v>
      </c>
      <c r="C124" s="9">
        <v>44981</v>
      </c>
      <c r="D124" s="47" t="s">
        <v>72</v>
      </c>
      <c r="E124" s="51" t="s">
        <v>454</v>
      </c>
      <c r="F124">
        <v>1</v>
      </c>
      <c r="G124" t="s">
        <v>40</v>
      </c>
      <c r="H124" t="s">
        <v>429</v>
      </c>
      <c r="I124" t="s">
        <v>221</v>
      </c>
      <c r="J124" t="s">
        <v>430</v>
      </c>
      <c r="K124" t="s">
        <v>431</v>
      </c>
      <c r="L124" s="50">
        <f>(C124-VLOOKUP(H124,Riders!$A$2:$C$3501,2,FALSE))/365</f>
        <v>18.564383561643837</v>
      </c>
      <c r="M124" s="50">
        <f>(C124-VLOOKUP(I124,Riders!$A$2:$C$3501,2,FALSE))/365</f>
        <v>25.893150684931506</v>
      </c>
      <c r="N124" s="50">
        <f>(C124-VLOOKUP(J124,Riders!$A$2:$C$3501,2,FALSE))/365</f>
        <v>21.12876712328767</v>
      </c>
      <c r="O124" s="50">
        <f>(C124-VLOOKUP(K124,Riders!$A$2:$C$3501,2,FALSE))/365</f>
        <v>18.208219178082192</v>
      </c>
      <c r="P124" s="51">
        <v>1</v>
      </c>
      <c r="Q124" s="104">
        <f t="shared" si="8"/>
        <v>258.51</v>
      </c>
      <c r="R124" s="104">
        <f t="shared" si="9"/>
        <v>22.327000000000002</v>
      </c>
      <c r="S124" s="104">
        <f t="shared" si="10"/>
        <v>68.753999999999991</v>
      </c>
      <c r="T124" s="104">
        <f t="shared" si="11"/>
        <v>62.52200000000002</v>
      </c>
      <c r="U124" s="104">
        <f t="shared" si="12"/>
        <v>63.667000000000002</v>
      </c>
      <c r="V124" s="104">
        <f t="shared" si="13"/>
        <v>63.566999999999979</v>
      </c>
      <c r="W124" s="38">
        <v>13.898999999999999</v>
      </c>
      <c r="X124" s="3">
        <v>8.4280000000000026</v>
      </c>
      <c r="Y124" s="3">
        <v>7.9109999999999978</v>
      </c>
      <c r="Z124" s="3">
        <v>7.8500000000000014</v>
      </c>
      <c r="AA124" s="3">
        <v>7.6589999999999989</v>
      </c>
      <c r="AB124" s="3">
        <v>7.6649999999999991</v>
      </c>
      <c r="AC124" s="3">
        <v>7.73599999999999</v>
      </c>
      <c r="AD124" s="3">
        <v>7.6060000000000016</v>
      </c>
      <c r="AE124" s="3">
        <v>7.8200000000000074</v>
      </c>
      <c r="AF124" s="3">
        <v>7.8269999999999982</v>
      </c>
      <c r="AG124" s="3">
        <v>7.849000000000018</v>
      </c>
      <c r="AH124" s="3">
        <v>7.6779999999999831</v>
      </c>
      <c r="AI124" s="3">
        <v>7.7900000000000063</v>
      </c>
      <c r="AJ124" s="3">
        <v>7.965999999999994</v>
      </c>
      <c r="AK124" s="3">
        <v>7.7480000000000047</v>
      </c>
      <c r="AL124" s="3">
        <v>7.8440000000000083</v>
      </c>
      <c r="AM124" s="3">
        <v>7.8539999999999566</v>
      </c>
      <c r="AN124" s="3">
        <v>7.9790000000000418</v>
      </c>
      <c r="AO124" s="3">
        <v>7.8759999999999764</v>
      </c>
      <c r="AP124" s="3">
        <v>8.0820000000000221</v>
      </c>
      <c r="AQ124" s="3">
        <v>7.9199999999999875</v>
      </c>
      <c r="AR124" s="3">
        <v>7.9720000000000084</v>
      </c>
      <c r="AS124" s="3">
        <v>8.0100000000000193</v>
      </c>
      <c r="AT124" s="3">
        <v>7.9739999999999895</v>
      </c>
      <c r="AU124" s="3">
        <v>7.8619999999999948</v>
      </c>
      <c r="AV124" s="3">
        <v>8.0719999999999743</v>
      </c>
      <c r="AW124" s="3">
        <v>7.8410000000000366</v>
      </c>
      <c r="AX124" s="3">
        <v>7.95799999999997</v>
      </c>
      <c r="AY124" s="3">
        <v>8.0060000000000286</v>
      </c>
      <c r="AZ124" s="3">
        <v>8.2459999999999809</v>
      </c>
      <c r="BA124" s="3">
        <v>7.8299999999999841</v>
      </c>
      <c r="BB124" s="3">
        <v>7.7520000000000095</v>
      </c>
      <c r="BC124" s="105">
        <f t="shared" si="14"/>
        <v>55.703841244052455</v>
      </c>
    </row>
    <row r="125" spans="1:55" ht="15" thickBot="1" x14ac:dyDescent="0.35">
      <c r="A125" s="47" t="s">
        <v>415</v>
      </c>
      <c r="B125" s="47">
        <v>2023</v>
      </c>
      <c r="C125" s="9">
        <v>44981</v>
      </c>
      <c r="D125" s="47" t="s">
        <v>72</v>
      </c>
      <c r="E125" s="51" t="s">
        <v>454</v>
      </c>
      <c r="F125">
        <v>1</v>
      </c>
      <c r="G125" t="s">
        <v>27</v>
      </c>
      <c r="H125" t="s">
        <v>312</v>
      </c>
      <c r="I125" t="s">
        <v>396</v>
      </c>
      <c r="J125" t="s">
        <v>432</v>
      </c>
      <c r="K125" t="s">
        <v>433</v>
      </c>
      <c r="L125" s="50">
        <f>(C125-VLOOKUP(H125,Riders!$A$2:$C$3501,2,FALSE))/365</f>
        <v>24.616438356164384</v>
      </c>
      <c r="M125" s="50">
        <f>(C125-VLOOKUP(I125,Riders!$A$2:$C$3501,2,FALSE))/365</f>
        <v>23.972602739726028</v>
      </c>
      <c r="N125" s="50">
        <f>(C125-VLOOKUP(J125,Riders!$A$2:$C$3501,2,FALSE))/365</f>
        <v>27.917808219178081</v>
      </c>
      <c r="O125" s="50">
        <f>(C125-VLOOKUP(K125,Riders!$A$2:$C$3501,2,FALSE))/365</f>
        <v>23.652054794520549</v>
      </c>
      <c r="P125" s="51">
        <v>2</v>
      </c>
      <c r="Q125" s="104">
        <f t="shared" si="8"/>
        <v>264.92399999999998</v>
      </c>
      <c r="R125" s="104">
        <f t="shared" si="9"/>
        <v>22.832000000000001</v>
      </c>
      <c r="S125" s="104">
        <f t="shared" si="10"/>
        <v>69.587999999999994</v>
      </c>
      <c r="T125" s="104">
        <f t="shared" si="11"/>
        <v>63.153999999999996</v>
      </c>
      <c r="U125" s="104">
        <f t="shared" si="12"/>
        <v>64.324000000000012</v>
      </c>
      <c r="V125" s="104">
        <f t="shared" si="13"/>
        <v>67.857999999999976</v>
      </c>
      <c r="W125" s="38">
        <v>14.526999999999999</v>
      </c>
      <c r="X125" s="3">
        <v>8.3050000000000015</v>
      </c>
      <c r="Y125" s="3">
        <v>7.625</v>
      </c>
      <c r="Z125" s="3">
        <v>7.7109999999999985</v>
      </c>
      <c r="AA125" s="3">
        <v>7.6409999999999982</v>
      </c>
      <c r="AB125" s="3">
        <v>7.828000000000003</v>
      </c>
      <c r="AC125" s="3">
        <v>8.11</v>
      </c>
      <c r="AD125" s="3">
        <v>7.840999999999994</v>
      </c>
      <c r="AE125" s="3">
        <v>7.7850000000000108</v>
      </c>
      <c r="AF125" s="3">
        <v>7.9189999999999827</v>
      </c>
      <c r="AG125" s="3">
        <v>7.916000000000011</v>
      </c>
      <c r="AH125" s="3">
        <v>7.8239999999999981</v>
      </c>
      <c r="AI125" s="3">
        <v>7.8800000000000097</v>
      </c>
      <c r="AJ125" s="3">
        <v>7.8530000000000086</v>
      </c>
      <c r="AK125" s="3">
        <v>7.902000000000001</v>
      </c>
      <c r="AL125" s="3">
        <v>8.0749999999999744</v>
      </c>
      <c r="AM125" s="3">
        <v>7.8569999999999993</v>
      </c>
      <c r="AN125" s="3">
        <v>7.8410000000000366</v>
      </c>
      <c r="AO125" s="3">
        <v>7.9809999999999661</v>
      </c>
      <c r="AP125" s="3">
        <v>7.8070000000000164</v>
      </c>
      <c r="AQ125" s="3">
        <v>8.0149999999999864</v>
      </c>
      <c r="AR125" s="3">
        <v>8.2369999999999948</v>
      </c>
      <c r="AS125" s="3">
        <v>8.0519999999999925</v>
      </c>
      <c r="AT125" s="3">
        <v>8.5340000000000202</v>
      </c>
      <c r="AU125" s="3">
        <v>8.3410000000000082</v>
      </c>
      <c r="AV125" s="3">
        <v>8.3379999999999939</v>
      </c>
      <c r="AW125" s="3">
        <v>8.4560000000000173</v>
      </c>
      <c r="AX125" s="3">
        <v>8.5659999999999741</v>
      </c>
      <c r="AY125" s="3">
        <v>8.4980000000000189</v>
      </c>
      <c r="AZ125" s="3">
        <v>8.4159999999999968</v>
      </c>
      <c r="BA125" s="3">
        <v>8.6939999999999316</v>
      </c>
      <c r="BB125" s="3">
        <v>8.549000000000035</v>
      </c>
      <c r="BC125" s="105">
        <f t="shared" si="14"/>
        <v>54.355211305883955</v>
      </c>
    </row>
    <row r="126" spans="1:55" ht="15" thickBot="1" x14ac:dyDescent="0.35">
      <c r="A126" s="47" t="s">
        <v>415</v>
      </c>
      <c r="B126" s="47">
        <v>2023</v>
      </c>
      <c r="C126" s="9">
        <v>44981</v>
      </c>
      <c r="D126" s="47" t="s">
        <v>72</v>
      </c>
      <c r="E126" s="51" t="s">
        <v>454</v>
      </c>
      <c r="F126">
        <v>2</v>
      </c>
      <c r="G126" t="s">
        <v>56</v>
      </c>
      <c r="H126" t="s">
        <v>426</v>
      </c>
      <c r="I126" t="s">
        <v>267</v>
      </c>
      <c r="J126" t="s">
        <v>427</v>
      </c>
      <c r="K126" t="s">
        <v>428</v>
      </c>
      <c r="L126" s="50">
        <f>(C126-VLOOKUP(H126,Riders!$A$2:$C$3501,2,FALSE))/365</f>
        <v>21.860273972602741</v>
      </c>
      <c r="M126" s="50">
        <f>(C126-VLOOKUP(I126,Riders!$A$2:$C$3501,2,FALSE))/365</f>
        <v>24.169863013698631</v>
      </c>
      <c r="N126" s="50">
        <f>(C126-VLOOKUP(J126,Riders!$A$2:$C$3501,2,FALSE))/365</f>
        <v>28.832876712328765</v>
      </c>
      <c r="O126" s="50">
        <f>(C126-VLOOKUP(K126,Riders!$A$2:$C$3501,2,FALSE))/365</f>
        <v>33.331506849315069</v>
      </c>
      <c r="P126" s="51">
        <v>1</v>
      </c>
      <c r="Q126" s="104">
        <f t="shared" si="8"/>
        <v>256.87700000000001</v>
      </c>
      <c r="R126" s="104">
        <f t="shared" si="9"/>
        <v>22.5</v>
      </c>
      <c r="S126" s="104">
        <f t="shared" si="10"/>
        <v>69.188000000000002</v>
      </c>
      <c r="T126" s="104">
        <f t="shared" si="11"/>
        <v>61.110999999999976</v>
      </c>
      <c r="U126" s="104">
        <f t="shared" si="12"/>
        <v>62.085000000000036</v>
      </c>
      <c r="V126" s="104">
        <f t="shared" si="13"/>
        <v>64.492999999999995</v>
      </c>
      <c r="W126" s="38">
        <v>14.266999999999999</v>
      </c>
      <c r="X126" s="3">
        <v>8.2330000000000005</v>
      </c>
      <c r="Y126" s="3">
        <v>7.9830000000000005</v>
      </c>
      <c r="Z126" s="3">
        <v>7.9030000000000022</v>
      </c>
      <c r="AA126" s="3">
        <v>7.7879999999999967</v>
      </c>
      <c r="AB126" s="3">
        <v>7.7650000000000006</v>
      </c>
      <c r="AC126" s="3">
        <v>7.554000000000002</v>
      </c>
      <c r="AD126" s="3">
        <v>7.6950000000000003</v>
      </c>
      <c r="AE126" s="3">
        <v>7.5849999999999937</v>
      </c>
      <c r="AF126" s="3">
        <v>7.5530000000000115</v>
      </c>
      <c r="AG126" s="3">
        <v>7.5630000000000024</v>
      </c>
      <c r="AH126" s="3">
        <v>7.7989999999999782</v>
      </c>
      <c r="AI126" s="3">
        <v>7.6160000000000139</v>
      </c>
      <c r="AJ126" s="3">
        <v>7.7480000000000047</v>
      </c>
      <c r="AK126" s="3">
        <v>7.5159999999999911</v>
      </c>
      <c r="AL126" s="3">
        <v>7.7309999999999803</v>
      </c>
      <c r="AM126" s="3">
        <v>7.6280000000000143</v>
      </c>
      <c r="AN126" s="3">
        <v>7.6769999999999925</v>
      </c>
      <c r="AO126" s="3">
        <v>7.7230000000000132</v>
      </c>
      <c r="AP126" s="3">
        <v>7.9139999999999873</v>
      </c>
      <c r="AQ126" s="3">
        <v>7.6590000000000202</v>
      </c>
      <c r="AR126" s="3">
        <v>7.7280000000000086</v>
      </c>
      <c r="AS126" s="3">
        <v>7.9629999999999654</v>
      </c>
      <c r="AT126" s="3">
        <v>7.7930000000000348</v>
      </c>
      <c r="AU126" s="3">
        <v>8.122999999999962</v>
      </c>
      <c r="AV126" s="3">
        <v>7.9420000000000073</v>
      </c>
      <c r="AW126" s="3">
        <v>8.1490000000000293</v>
      </c>
      <c r="AX126" s="3">
        <v>8.0599999999999739</v>
      </c>
      <c r="AY126" s="3">
        <v>7.8840000000000146</v>
      </c>
      <c r="AZ126" s="3">
        <v>7.962999999999937</v>
      </c>
      <c r="BA126" s="3">
        <v>8.1230000000000189</v>
      </c>
      <c r="BB126" s="3">
        <v>8.2490000000000521</v>
      </c>
      <c r="BC126" s="105">
        <f t="shared" si="14"/>
        <v>56.05795769959942</v>
      </c>
    </row>
    <row r="127" spans="1:55" ht="15" thickBot="1" x14ac:dyDescent="0.35">
      <c r="A127" s="47" t="s">
        <v>415</v>
      </c>
      <c r="B127" s="47">
        <v>2023</v>
      </c>
      <c r="C127" s="9">
        <v>44981</v>
      </c>
      <c r="D127" s="47" t="s">
        <v>72</v>
      </c>
      <c r="E127" s="51" t="s">
        <v>454</v>
      </c>
      <c r="F127">
        <v>2</v>
      </c>
      <c r="G127" t="s">
        <v>53</v>
      </c>
      <c r="H127" t="s">
        <v>389</v>
      </c>
      <c r="I127" t="s">
        <v>434</v>
      </c>
      <c r="J127" t="s">
        <v>435</v>
      </c>
      <c r="K127" t="s">
        <v>436</v>
      </c>
      <c r="L127" s="50">
        <f>(C127-VLOOKUP(H127,Riders!$A$2:$C$3501,2,FALSE))/365</f>
        <v>23.32054794520548</v>
      </c>
      <c r="M127" s="50">
        <f>(C127-VLOOKUP(I127,Riders!$A$2:$C$3501,2,FALSE))/365</f>
        <v>22.994520547945207</v>
      </c>
      <c r="N127" s="50">
        <f>(C127-VLOOKUP(J127,Riders!$A$2:$C$3501,2,FALSE))/365</f>
        <v>19.87123287671233</v>
      </c>
      <c r="O127" s="50">
        <f>(C127-VLOOKUP(K127,Riders!$A$2:$C$3501,2,FALSE))/365</f>
        <v>20.945205479452056</v>
      </c>
      <c r="P127" s="51">
        <v>2</v>
      </c>
      <c r="Q127" s="104">
        <f t="shared" si="8"/>
        <v>268.45499999999998</v>
      </c>
      <c r="R127" s="104">
        <f t="shared" si="9"/>
        <v>22.553000000000001</v>
      </c>
      <c r="S127" s="104">
        <f t="shared" si="10"/>
        <v>70.287000000000006</v>
      </c>
      <c r="T127" s="104">
        <f t="shared" si="11"/>
        <v>64.405000000000001</v>
      </c>
      <c r="U127" s="104">
        <f t="shared" si="12"/>
        <v>65.478000000000009</v>
      </c>
      <c r="V127" s="104">
        <f t="shared" si="13"/>
        <v>68.284999999999968</v>
      </c>
      <c r="W127" s="38">
        <v>14.167</v>
      </c>
      <c r="X127" s="3">
        <v>8.386000000000001</v>
      </c>
      <c r="Y127" s="3">
        <v>8.0769999999999982</v>
      </c>
      <c r="Z127" s="3">
        <v>7.8450000000000024</v>
      </c>
      <c r="AA127" s="3">
        <v>8.0649999999999977</v>
      </c>
      <c r="AB127" s="3">
        <v>7.9510000000000005</v>
      </c>
      <c r="AC127" s="3">
        <v>7.9549999999999983</v>
      </c>
      <c r="AD127" s="3">
        <v>7.8410000000000082</v>
      </c>
      <c r="AE127" s="3">
        <v>8.1340000000000003</v>
      </c>
      <c r="AF127" s="3">
        <v>7.8359999999999985</v>
      </c>
      <c r="AG127" s="3">
        <v>8.0819999999999794</v>
      </c>
      <c r="AH127" s="3">
        <v>8.1630000000000109</v>
      </c>
      <c r="AI127" s="3">
        <v>8.1010000000000133</v>
      </c>
      <c r="AJ127" s="3">
        <v>8.0459999999999923</v>
      </c>
      <c r="AK127" s="3">
        <v>8.0599999999999881</v>
      </c>
      <c r="AL127" s="3">
        <v>7.9830000000000183</v>
      </c>
      <c r="AM127" s="3">
        <v>8.2009999999999934</v>
      </c>
      <c r="AN127" s="3">
        <v>7.995000000000033</v>
      </c>
      <c r="AO127" s="3">
        <v>8.1289999999999907</v>
      </c>
      <c r="AP127" s="3">
        <v>7.8429999999999893</v>
      </c>
      <c r="AQ127" s="3">
        <v>8.1399999999999864</v>
      </c>
      <c r="AR127" s="3">
        <v>8.2110000000000127</v>
      </c>
      <c r="AS127" s="3">
        <v>8.36099999999999</v>
      </c>
      <c r="AT127" s="3">
        <v>8.5980000000000132</v>
      </c>
      <c r="AU127" s="3">
        <v>8.7609999999999957</v>
      </c>
      <c r="AV127" s="3">
        <v>8.5149999999999864</v>
      </c>
      <c r="AW127" s="3">
        <v>8.436000000000007</v>
      </c>
      <c r="AX127" s="3">
        <v>7.9759999999999707</v>
      </c>
      <c r="AY127" s="3">
        <v>8.4420000000000073</v>
      </c>
      <c r="AZ127" s="3">
        <v>8.4740000000000464</v>
      </c>
      <c r="BA127" s="3">
        <v>8.745000000000033</v>
      </c>
      <c r="BB127" s="3">
        <v>8.9359999999999218</v>
      </c>
      <c r="BC127" s="105">
        <f t="shared" si="14"/>
        <v>53.640274906408898</v>
      </c>
    </row>
    <row r="128" spans="1:55" ht="15" thickBot="1" x14ac:dyDescent="0.35">
      <c r="A128" s="47" t="s">
        <v>415</v>
      </c>
      <c r="B128" s="47">
        <v>2023</v>
      </c>
      <c r="C128" s="9">
        <v>44981</v>
      </c>
      <c r="D128" s="47" t="s">
        <v>72</v>
      </c>
      <c r="E128" s="51" t="s">
        <v>454</v>
      </c>
      <c r="F128">
        <v>3</v>
      </c>
      <c r="G128" t="s">
        <v>17</v>
      </c>
      <c r="H128" t="s">
        <v>421</v>
      </c>
      <c r="I128" t="s">
        <v>215</v>
      </c>
      <c r="J128" t="s">
        <v>422</v>
      </c>
      <c r="K128" t="s">
        <v>423</v>
      </c>
      <c r="L128" s="50">
        <f>(C128-VLOOKUP(H128,Riders!$A$2:$C$3501,2,FALSE))/365</f>
        <v>22.539726027397261</v>
      </c>
      <c r="M128" s="50">
        <f>(C128-VLOOKUP(I128,Riders!$A$2:$C$3501,2,FALSE))/365</f>
        <v>24.134246575342466</v>
      </c>
      <c r="N128" s="50">
        <f>(C128-VLOOKUP(J128,Riders!$A$2:$C$3501,2,FALSE))/365</f>
        <v>23.854794520547944</v>
      </c>
      <c r="O128" s="50">
        <f>(C128-VLOOKUP(K128,Riders!$A$2:$C$3501,2,FALSE))/365</f>
        <v>25.268493150684932</v>
      </c>
      <c r="P128" s="51">
        <v>1</v>
      </c>
      <c r="Q128" s="104">
        <f t="shared" si="8"/>
        <v>251.87000000000003</v>
      </c>
      <c r="R128" s="104">
        <f t="shared" si="9"/>
        <v>22.07</v>
      </c>
      <c r="S128" s="104">
        <f t="shared" si="10"/>
        <v>67.451000000000008</v>
      </c>
      <c r="T128" s="104">
        <f t="shared" si="11"/>
        <v>61.322999999999993</v>
      </c>
      <c r="U128" s="104">
        <f t="shared" si="12"/>
        <v>60.933999999999969</v>
      </c>
      <c r="V128" s="104">
        <f t="shared" si="13"/>
        <v>62.162000000000063</v>
      </c>
      <c r="W128" s="38">
        <v>13.952999999999999</v>
      </c>
      <c r="X128" s="3">
        <v>8.1170000000000009</v>
      </c>
      <c r="Y128" s="3">
        <v>7.6129999999999995</v>
      </c>
      <c r="Z128" s="3">
        <v>7.6580000000000013</v>
      </c>
      <c r="AA128" s="3">
        <v>7.5020000000000024</v>
      </c>
      <c r="AB128" s="3">
        <v>7.7339999999999947</v>
      </c>
      <c r="AC128" s="3">
        <v>7.4230000000000018</v>
      </c>
      <c r="AD128" s="3">
        <v>7.4510000000000076</v>
      </c>
      <c r="AE128" s="3">
        <v>7.4150000000000063</v>
      </c>
      <c r="AF128" s="3">
        <v>7.7069999999999794</v>
      </c>
      <c r="AG128" s="3">
        <v>7.6080000000000041</v>
      </c>
      <c r="AH128" s="3">
        <v>7.5870000000000033</v>
      </c>
      <c r="AI128" s="3">
        <v>7.7259999999999991</v>
      </c>
      <c r="AJ128" s="3">
        <v>7.7020000000000266</v>
      </c>
      <c r="AK128" s="3">
        <v>7.8789999999999765</v>
      </c>
      <c r="AL128" s="3">
        <v>7.6989999999999981</v>
      </c>
      <c r="AM128" s="3">
        <v>7.6030000000000086</v>
      </c>
      <c r="AN128" s="3">
        <v>7.6740000000000066</v>
      </c>
      <c r="AO128" s="3">
        <v>7.6129999999999995</v>
      </c>
      <c r="AP128" s="3">
        <v>7.5960000000000036</v>
      </c>
      <c r="AQ128" s="3">
        <v>7.5789999999999793</v>
      </c>
      <c r="AR128" s="3">
        <v>7.5319999999999823</v>
      </c>
      <c r="AS128" s="3">
        <v>7.8170000000000357</v>
      </c>
      <c r="AT128" s="3">
        <v>7.5199999999999534</v>
      </c>
      <c r="AU128" s="3">
        <v>7.6470000000000482</v>
      </c>
      <c r="AV128" s="3">
        <v>7.636999999999972</v>
      </c>
      <c r="AW128" s="3">
        <v>7.6769999999999925</v>
      </c>
      <c r="AX128" s="3">
        <v>7.9540000000000362</v>
      </c>
      <c r="AY128" s="3">
        <v>7.7210000000000036</v>
      </c>
      <c r="AZ128" s="3">
        <v>7.8379999999999939</v>
      </c>
      <c r="BA128" s="3">
        <v>7.8019999999999357</v>
      </c>
      <c r="BB128" s="3">
        <v>7.8860000000000809</v>
      </c>
      <c r="BC128" s="105">
        <f t="shared" si="14"/>
        <v>57.172350815897083</v>
      </c>
    </row>
    <row r="129" spans="1:55" ht="15" thickBot="1" x14ac:dyDescent="0.35">
      <c r="A129" s="47" t="s">
        <v>415</v>
      </c>
      <c r="B129" s="47">
        <v>2023</v>
      </c>
      <c r="C129" s="9">
        <v>44981</v>
      </c>
      <c r="D129" s="47" t="s">
        <v>72</v>
      </c>
      <c r="E129" s="51" t="s">
        <v>454</v>
      </c>
      <c r="F129">
        <v>3</v>
      </c>
      <c r="G129" t="s">
        <v>25</v>
      </c>
      <c r="H129" t="s">
        <v>328</v>
      </c>
      <c r="I129" t="s">
        <v>418</v>
      </c>
      <c r="J129" t="s">
        <v>419</v>
      </c>
      <c r="K129" t="s">
        <v>420</v>
      </c>
      <c r="L129" s="50">
        <f>(C129-VLOOKUP(H129,Riders!$A$2:$C$3501,2,FALSE))/365</f>
        <v>32.589041095890408</v>
      </c>
      <c r="M129" s="50">
        <f>(C129-VLOOKUP(I129,Riders!$A$2:$C$3501,2,FALSE))/365</f>
        <v>25.926027397260274</v>
      </c>
      <c r="N129" s="50">
        <f>(C129-VLOOKUP(J129,Riders!$A$2:$C$3501,2,FALSE))/365</f>
        <v>27.720547945205478</v>
      </c>
      <c r="O129" s="50">
        <f>(C129-VLOOKUP(K129,Riders!$A$2:$C$3501,2,FALSE))/365</f>
        <v>23.890410958904109</v>
      </c>
      <c r="P129" s="51">
        <v>2</v>
      </c>
      <c r="Q129" s="104">
        <f t="shared" si="8"/>
        <v>252.86299999999997</v>
      </c>
      <c r="R129" s="104">
        <f t="shared" si="9"/>
        <v>22.434000000000001</v>
      </c>
      <c r="S129" s="104">
        <f t="shared" si="10"/>
        <v>68.475999999999999</v>
      </c>
      <c r="T129" s="104">
        <f t="shared" si="11"/>
        <v>61.018999999999977</v>
      </c>
      <c r="U129" s="104">
        <f t="shared" si="12"/>
        <v>61.735000000000042</v>
      </c>
      <c r="V129" s="104">
        <f t="shared" si="13"/>
        <v>61.632999999999953</v>
      </c>
      <c r="W129" s="38">
        <v>14.058</v>
      </c>
      <c r="X129" s="3">
        <v>8.3760000000000012</v>
      </c>
      <c r="Y129" s="3">
        <v>7.8089999999999975</v>
      </c>
      <c r="Z129" s="3">
        <v>7.6939999999999991</v>
      </c>
      <c r="AA129" s="3">
        <v>7.777000000000001</v>
      </c>
      <c r="AB129" s="3">
        <v>7.634999999999998</v>
      </c>
      <c r="AC129" s="3">
        <v>7.4560000000000031</v>
      </c>
      <c r="AD129" s="3">
        <v>7.6709999999999994</v>
      </c>
      <c r="AE129" s="3">
        <v>7.3950000000000102</v>
      </c>
      <c r="AF129" s="3">
        <v>7.6699999999999875</v>
      </c>
      <c r="AG129" s="3">
        <v>7.6110000000000184</v>
      </c>
      <c r="AH129" s="3">
        <v>7.879999999999967</v>
      </c>
      <c r="AI129" s="3">
        <v>7.6430000000000149</v>
      </c>
      <c r="AJ129" s="3">
        <v>7.6219999999999999</v>
      </c>
      <c r="AK129" s="3">
        <v>7.5889999999999986</v>
      </c>
      <c r="AL129" s="3">
        <v>7.6089999999999804</v>
      </c>
      <c r="AM129" s="3">
        <v>7.7720000000000198</v>
      </c>
      <c r="AN129" s="3">
        <v>7.8760000000000048</v>
      </c>
      <c r="AO129" s="3">
        <v>7.7159999999999798</v>
      </c>
      <c r="AP129" s="3">
        <v>7.6750000000000114</v>
      </c>
      <c r="AQ129" s="3">
        <v>7.6750000000000114</v>
      </c>
      <c r="AR129" s="3">
        <v>7.6169999999999902</v>
      </c>
      <c r="AS129" s="3">
        <v>7.6080000000000325</v>
      </c>
      <c r="AT129" s="3">
        <v>7.7959999999999923</v>
      </c>
      <c r="AU129" s="3">
        <v>7.839999999999975</v>
      </c>
      <c r="AV129" s="3">
        <v>7.7349999999999852</v>
      </c>
      <c r="AW129" s="3">
        <v>7.780000000000058</v>
      </c>
      <c r="AX129" s="3">
        <v>7.733999999999952</v>
      </c>
      <c r="AY129" s="3">
        <v>7.6770000000000209</v>
      </c>
      <c r="AZ129" s="3">
        <v>7.6629999999999825</v>
      </c>
      <c r="BA129" s="3">
        <v>7.5389999999999588</v>
      </c>
      <c r="BB129" s="3">
        <v>7.6650000000000205</v>
      </c>
      <c r="BC129" s="105">
        <f t="shared" si="14"/>
        <v>56.947833411768435</v>
      </c>
    </row>
    <row r="130" spans="1:55" ht="15" thickBot="1" x14ac:dyDescent="0.35">
      <c r="A130" s="47" t="s">
        <v>415</v>
      </c>
      <c r="B130" s="47">
        <v>2023</v>
      </c>
      <c r="C130" s="9">
        <v>44981</v>
      </c>
      <c r="D130" s="47" t="s">
        <v>72</v>
      </c>
      <c r="E130" s="51" t="s">
        <v>454</v>
      </c>
      <c r="F130">
        <v>4</v>
      </c>
      <c r="G130" t="s">
        <v>29</v>
      </c>
      <c r="H130" t="s">
        <v>217</v>
      </c>
      <c r="I130" t="s">
        <v>274</v>
      </c>
      <c r="J130" t="s">
        <v>416</v>
      </c>
      <c r="K130" t="s">
        <v>417</v>
      </c>
      <c r="L130" s="50">
        <f>(C130-VLOOKUP(H130,Riders!$A$2:$C$3501,2,FALSE))/365</f>
        <v>24.906849315068492</v>
      </c>
      <c r="M130" s="50">
        <f>(C130-VLOOKUP(I130,Riders!$A$2:$C$3501,2,FALSE))/365</f>
        <v>22.153424657534245</v>
      </c>
      <c r="N130" s="50">
        <f>(C130-VLOOKUP(J130,Riders!$A$2:$C$3501,2,FALSE))/365</f>
        <v>25.323287671232876</v>
      </c>
      <c r="O130" s="50">
        <f>(C130-VLOOKUP(K130,Riders!$A$2:$C$3501,2,FALSE))/365</f>
        <v>24.019178082191782</v>
      </c>
      <c r="P130" s="51">
        <v>1</v>
      </c>
      <c r="Q130" s="104">
        <f t="shared" ref="Q130:Q193" si="15">IF(COUNT(W130:BB130)=32,SUM(W130:BB130),"")</f>
        <v>250.65099999999998</v>
      </c>
      <c r="R130" s="104">
        <f t="shared" ref="R130:R193" si="16">IF(COUNT(W130:X130)=2,SUM(W130:X130),"")</f>
        <v>22.222000000000001</v>
      </c>
      <c r="S130" s="104">
        <f t="shared" ref="S130:S193" si="17">IF(COUNT(W130:AD130)=8,SUM(W130:AD130),"")</f>
        <v>67.358999999999995</v>
      </c>
      <c r="T130" s="104">
        <f t="shared" ref="T130:T193" si="18">IF(COUNT(AE130:AL130)=8,SUM(AE130:AL130),"")</f>
        <v>60.048000000000016</v>
      </c>
      <c r="U130" s="104">
        <f t="shared" ref="U130:U193" si="19">IF(COUNT(AM130:AT130)=8,SUM(AM130:AT130),"")</f>
        <v>60.552999999999969</v>
      </c>
      <c r="V130" s="104">
        <f t="shared" ref="V130:V193" si="20">IF(COUNT(AU130:BB130)=8,SUM(AU130:BB130),"")</f>
        <v>62.691000000000003</v>
      </c>
      <c r="W130" s="38">
        <v>14.106</v>
      </c>
      <c r="X130" s="3">
        <v>8.1160000000000014</v>
      </c>
      <c r="Y130" s="3">
        <v>7.6679999999999993</v>
      </c>
      <c r="Z130" s="3">
        <v>7.4669999999999987</v>
      </c>
      <c r="AA130" s="3">
        <v>7.5570000000000022</v>
      </c>
      <c r="AB130" s="3">
        <v>7.4050000000000011</v>
      </c>
      <c r="AC130" s="3">
        <v>7.4199999999999946</v>
      </c>
      <c r="AD130" s="3">
        <v>7.6199999999999974</v>
      </c>
      <c r="AE130" s="3">
        <v>7.4170000000000016</v>
      </c>
      <c r="AF130" s="3">
        <v>7.4770000000000181</v>
      </c>
      <c r="AG130" s="3">
        <v>7.4140000000000015</v>
      </c>
      <c r="AH130" s="3">
        <v>7.4929999999999808</v>
      </c>
      <c r="AI130" s="3">
        <v>7.6559999999999917</v>
      </c>
      <c r="AJ130" s="3">
        <v>7.4730000000000132</v>
      </c>
      <c r="AK130" s="3">
        <v>7.5719999999999885</v>
      </c>
      <c r="AL130" s="3">
        <v>7.5460000000000207</v>
      </c>
      <c r="AM130" s="3">
        <v>7.5159999999999911</v>
      </c>
      <c r="AN130" s="3">
        <v>7.5949999999999989</v>
      </c>
      <c r="AO130" s="3">
        <v>7.4510000000000218</v>
      </c>
      <c r="AP130" s="3">
        <v>7.6409999999999911</v>
      </c>
      <c r="AQ130" s="3">
        <v>7.532999999999987</v>
      </c>
      <c r="AR130" s="3">
        <v>7.4960000000000093</v>
      </c>
      <c r="AS130" s="3">
        <v>7.8119999999999834</v>
      </c>
      <c r="AT130" s="3">
        <v>7.5089999999999861</v>
      </c>
      <c r="AU130" s="3">
        <v>7.5780000000000314</v>
      </c>
      <c r="AV130" s="3">
        <v>7.5089999999999577</v>
      </c>
      <c r="AW130" s="3">
        <v>7.7490000000000521</v>
      </c>
      <c r="AX130" s="3">
        <v>7.6589999999999634</v>
      </c>
      <c r="AY130" s="3">
        <v>7.9599999999999795</v>
      </c>
      <c r="AZ130" s="3">
        <v>7.9060000000000628</v>
      </c>
      <c r="BA130" s="3">
        <v>8.1100000000000136</v>
      </c>
      <c r="BB130" s="3">
        <v>8.219999999999942</v>
      </c>
      <c r="BC130" s="105">
        <f t="shared" si="14"/>
        <v>57.450399160585839</v>
      </c>
    </row>
    <row r="131" spans="1:55" ht="15" thickBot="1" x14ac:dyDescent="0.35">
      <c r="A131" s="47" t="s">
        <v>415</v>
      </c>
      <c r="B131" s="47">
        <v>2023</v>
      </c>
      <c r="C131" s="9">
        <v>44981</v>
      </c>
      <c r="D131" s="47" t="s">
        <v>72</v>
      </c>
      <c r="E131" s="51" t="s">
        <v>454</v>
      </c>
      <c r="F131">
        <v>4</v>
      </c>
      <c r="G131" t="s">
        <v>36</v>
      </c>
      <c r="H131" t="s">
        <v>270</v>
      </c>
      <c r="I131" t="s">
        <v>256</v>
      </c>
      <c r="J131" t="s">
        <v>455</v>
      </c>
      <c r="K131" t="s">
        <v>425</v>
      </c>
      <c r="L131" s="50">
        <f>(C131-VLOOKUP(H131,Riders!$A$2:$C$3501,2,FALSE))/365</f>
        <v>28.446575342465753</v>
      </c>
      <c r="M131" s="50">
        <f>(C131-VLOOKUP(I131,Riders!$A$2:$C$3501,2,FALSE))/365</f>
        <v>27.008219178082193</v>
      </c>
      <c r="N131" s="50">
        <f>(C131-VLOOKUP(J131,Riders!$A$2:$C$3501,2,FALSE))/365</f>
        <v>23.013698630136986</v>
      </c>
      <c r="O131" s="50">
        <f>(C131-VLOOKUP(K131,Riders!$A$2:$C$3501,2,FALSE))/365</f>
        <v>23.649315068493152</v>
      </c>
      <c r="P131" s="51">
        <v>2</v>
      </c>
      <c r="Q131" s="104">
        <f t="shared" si="15"/>
        <v>256.21700000000004</v>
      </c>
      <c r="R131" s="104">
        <f t="shared" si="16"/>
        <v>22.318000000000001</v>
      </c>
      <c r="S131" s="104">
        <f t="shared" si="17"/>
        <v>67.437999999999988</v>
      </c>
      <c r="T131" s="104">
        <f t="shared" si="18"/>
        <v>61.157000000000011</v>
      </c>
      <c r="U131" s="104">
        <f t="shared" si="19"/>
        <v>62.433999999999997</v>
      </c>
      <c r="V131" s="104">
        <f t="shared" si="20"/>
        <v>65.188000000000045</v>
      </c>
      <c r="W131" s="38">
        <v>14.253</v>
      </c>
      <c r="X131" s="3">
        <v>8.0650000000000013</v>
      </c>
      <c r="Y131" s="3">
        <v>7.6419999999999995</v>
      </c>
      <c r="Z131" s="3">
        <v>7.3710000000000022</v>
      </c>
      <c r="AA131" s="3">
        <v>7.3709999999999951</v>
      </c>
      <c r="AB131" s="3">
        <v>7.5290000000000035</v>
      </c>
      <c r="AC131" s="3">
        <v>7.5980000000000061</v>
      </c>
      <c r="AD131" s="3">
        <v>7.6089999999999804</v>
      </c>
      <c r="AE131" s="3">
        <v>7.6090000000000089</v>
      </c>
      <c r="AF131" s="3">
        <v>7.7040000000000077</v>
      </c>
      <c r="AG131" s="3">
        <v>7.5489999999999924</v>
      </c>
      <c r="AH131" s="3">
        <v>7.6520000000000152</v>
      </c>
      <c r="AI131" s="3">
        <v>7.5089999999999861</v>
      </c>
      <c r="AJ131" s="3">
        <v>7.7249999999999943</v>
      </c>
      <c r="AK131" s="3">
        <v>7.7340000000000089</v>
      </c>
      <c r="AL131" s="3">
        <v>7.6749999999999972</v>
      </c>
      <c r="AM131" s="3">
        <v>7.6759999999999877</v>
      </c>
      <c r="AN131" s="3">
        <v>7.599000000000018</v>
      </c>
      <c r="AO131" s="3">
        <v>7.714999999999975</v>
      </c>
      <c r="AP131" s="3">
        <v>8.0050000000000239</v>
      </c>
      <c r="AQ131" s="3">
        <v>7.5819999999999936</v>
      </c>
      <c r="AR131" s="3">
        <v>7.9710000000000036</v>
      </c>
      <c r="AS131" s="3">
        <v>7.9070000000000107</v>
      </c>
      <c r="AT131" s="3">
        <v>7.978999999999985</v>
      </c>
      <c r="AU131" s="3">
        <v>8.0310000000000059</v>
      </c>
      <c r="AV131" s="3">
        <v>8.2869999999999777</v>
      </c>
      <c r="AW131" s="3">
        <v>7.8970000000000198</v>
      </c>
      <c r="AX131" s="3">
        <v>8.2099999999999795</v>
      </c>
      <c r="AY131" s="3">
        <v>7.8450000000000273</v>
      </c>
      <c r="AZ131" s="3">
        <v>8.1700000000000159</v>
      </c>
      <c r="BA131" s="3">
        <v>8.2569999999999766</v>
      </c>
      <c r="BB131" s="3">
        <v>8.4910000000000423</v>
      </c>
      <c r="BC131" s="105">
        <f t="shared" si="14"/>
        <v>56.202359718519837</v>
      </c>
    </row>
    <row r="132" spans="1:55" ht="15" thickBot="1" x14ac:dyDescent="0.35">
      <c r="A132" s="47" t="s">
        <v>415</v>
      </c>
      <c r="B132" s="47">
        <v>2023</v>
      </c>
      <c r="C132" s="9">
        <v>44981</v>
      </c>
      <c r="D132" s="47" t="s">
        <v>72</v>
      </c>
      <c r="E132" s="51" t="s">
        <v>204</v>
      </c>
      <c r="F132" t="s">
        <v>205</v>
      </c>
      <c r="G132" t="s">
        <v>29</v>
      </c>
      <c r="H132" t="s">
        <v>217</v>
      </c>
      <c r="I132" t="s">
        <v>274</v>
      </c>
      <c r="J132" t="s">
        <v>416</v>
      </c>
      <c r="K132" t="s">
        <v>417</v>
      </c>
      <c r="L132" s="50">
        <f>(C132-VLOOKUP(H132,Riders!$A$2:$C$3501,2,FALSE))/365</f>
        <v>24.906849315068492</v>
      </c>
      <c r="M132" s="50">
        <f>(C132-VLOOKUP(I132,Riders!$A$2:$C$3501,2,FALSE))/365</f>
        <v>22.153424657534245</v>
      </c>
      <c r="N132" s="50">
        <f>(C132-VLOOKUP(J132,Riders!$A$2:$C$3501,2,FALSE))/365</f>
        <v>25.323287671232876</v>
      </c>
      <c r="O132" s="50">
        <f>(C132-VLOOKUP(K132,Riders!$A$2:$C$3501,2,FALSE))/365</f>
        <v>24.019178082191782</v>
      </c>
      <c r="P132" s="51">
        <v>1</v>
      </c>
      <c r="Q132" s="104">
        <f t="shared" si="15"/>
        <v>248.44</v>
      </c>
      <c r="R132" s="104">
        <f t="shared" si="16"/>
        <v>22.512</v>
      </c>
      <c r="S132" s="104">
        <f t="shared" si="17"/>
        <v>67.635000000000005</v>
      </c>
      <c r="T132" s="104">
        <f t="shared" si="18"/>
        <v>59.782999999999973</v>
      </c>
      <c r="U132" s="104">
        <f t="shared" si="19"/>
        <v>60.748000000000019</v>
      </c>
      <c r="V132" s="104">
        <f t="shared" si="20"/>
        <v>60.274000000000001</v>
      </c>
      <c r="W132" s="38">
        <v>14.256</v>
      </c>
      <c r="X132" s="3">
        <v>8.2560000000000002</v>
      </c>
      <c r="Y132" s="3">
        <v>7.5429999999999993</v>
      </c>
      <c r="Z132" s="3">
        <v>7.5769999999999982</v>
      </c>
      <c r="AA132" s="3">
        <v>7.5500000000000043</v>
      </c>
      <c r="AB132" s="3">
        <v>7.4439999999999955</v>
      </c>
      <c r="AC132" s="3">
        <v>7.4540000000000006</v>
      </c>
      <c r="AD132" s="3">
        <v>7.5550000000000068</v>
      </c>
      <c r="AE132" s="3">
        <v>7.4089999999999918</v>
      </c>
      <c r="AF132" s="3">
        <v>7.4730000000000132</v>
      </c>
      <c r="AG132" s="3">
        <v>7.3689999999999856</v>
      </c>
      <c r="AH132" s="3">
        <v>7.5180000000000149</v>
      </c>
      <c r="AI132" s="3">
        <v>7.5809999999999889</v>
      </c>
      <c r="AJ132" s="3">
        <v>7.4779999999999944</v>
      </c>
      <c r="AK132" s="3">
        <v>7.4609999999999985</v>
      </c>
      <c r="AL132" s="3">
        <v>7.4939999999999856</v>
      </c>
      <c r="AM132" s="3">
        <v>7.4480000000000075</v>
      </c>
      <c r="AN132" s="3">
        <v>7.5150000000000148</v>
      </c>
      <c r="AO132" s="3">
        <v>7.6810000000000116</v>
      </c>
      <c r="AP132" s="3">
        <v>7.5520000000000209</v>
      </c>
      <c r="AQ132" s="3">
        <v>7.4959999999999809</v>
      </c>
      <c r="AR132" s="3">
        <v>7.7529999999999859</v>
      </c>
      <c r="AS132" s="3">
        <v>7.5999999999999943</v>
      </c>
      <c r="AT132" s="3">
        <v>7.703000000000003</v>
      </c>
      <c r="AU132" s="3">
        <v>7.4239999999999782</v>
      </c>
      <c r="AV132" s="3">
        <v>7.6230000000000473</v>
      </c>
      <c r="AW132" s="3">
        <v>7.6749999999999829</v>
      </c>
      <c r="AX132" s="3">
        <v>7.478999999999985</v>
      </c>
      <c r="AY132" s="3">
        <v>7.5050000000000239</v>
      </c>
      <c r="AZ132" s="3">
        <v>7.4799999999999898</v>
      </c>
      <c r="BA132" s="3">
        <v>7.4380000000000166</v>
      </c>
      <c r="BB132" s="3">
        <v>7.6499999999999773</v>
      </c>
      <c r="BC132" s="105">
        <f t="shared" si="14"/>
        <v>57.961680888745775</v>
      </c>
    </row>
    <row r="133" spans="1:55" ht="15" thickBot="1" x14ac:dyDescent="0.35">
      <c r="A133" s="47" t="s">
        <v>415</v>
      </c>
      <c r="B133" s="47">
        <v>2023</v>
      </c>
      <c r="C133" s="9">
        <v>44981</v>
      </c>
      <c r="D133" s="47" t="s">
        <v>72</v>
      </c>
      <c r="E133" s="51" t="s">
        <v>204</v>
      </c>
      <c r="F133" t="s">
        <v>205</v>
      </c>
      <c r="G133" t="s">
        <v>17</v>
      </c>
      <c r="H133" t="s">
        <v>421</v>
      </c>
      <c r="I133" t="s">
        <v>215</v>
      </c>
      <c r="J133" t="s">
        <v>422</v>
      </c>
      <c r="K133" t="s">
        <v>423</v>
      </c>
      <c r="L133" s="50">
        <f>(C133-VLOOKUP(H133,Riders!$A$2:$C$3501,2,FALSE))/365</f>
        <v>22.539726027397261</v>
      </c>
      <c r="M133" s="50">
        <f>(C133-VLOOKUP(I133,Riders!$A$2:$C$3501,2,FALSE))/365</f>
        <v>24.134246575342466</v>
      </c>
      <c r="N133" s="50">
        <f>(C133-VLOOKUP(J133,Riders!$A$2:$C$3501,2,FALSE))/365</f>
        <v>23.854794520547944</v>
      </c>
      <c r="O133" s="50">
        <f>(C133-VLOOKUP(K133,Riders!$A$2:$C$3501,2,FALSE))/365</f>
        <v>25.268493150684932</v>
      </c>
      <c r="P133" s="51">
        <v>2</v>
      </c>
      <c r="Q133" s="104">
        <f t="shared" si="15"/>
        <v>252.846</v>
      </c>
      <c r="R133" s="104">
        <f t="shared" si="16"/>
        <v>22.096</v>
      </c>
      <c r="S133" s="104">
        <f t="shared" si="17"/>
        <v>67.458000000000013</v>
      </c>
      <c r="T133" s="104">
        <f t="shared" si="18"/>
        <v>61.652999999999977</v>
      </c>
      <c r="U133" s="104">
        <f t="shared" si="19"/>
        <v>61.364000000000033</v>
      </c>
      <c r="V133" s="104">
        <f t="shared" si="20"/>
        <v>62.370999999999981</v>
      </c>
      <c r="W133" s="38">
        <v>13.95</v>
      </c>
      <c r="X133" s="3">
        <v>8.1460000000000008</v>
      </c>
      <c r="Y133" s="3">
        <v>7.7040000000000006</v>
      </c>
      <c r="Z133" s="3">
        <v>7.5400000000000027</v>
      </c>
      <c r="AA133" s="3">
        <v>7.6439999999999984</v>
      </c>
      <c r="AB133" s="3">
        <v>7.6049999999999969</v>
      </c>
      <c r="AC133" s="3">
        <v>7.458999999999989</v>
      </c>
      <c r="AD133" s="3">
        <v>7.410000000000025</v>
      </c>
      <c r="AE133" s="3">
        <v>7.603999999999985</v>
      </c>
      <c r="AF133" s="3">
        <v>7.6809999999999832</v>
      </c>
      <c r="AG133" s="3">
        <v>7.6040000000000276</v>
      </c>
      <c r="AH133" s="3">
        <v>7.5420000000000016</v>
      </c>
      <c r="AI133" s="3">
        <v>7.768999999999977</v>
      </c>
      <c r="AJ133" s="3">
        <v>7.7650000000000148</v>
      </c>
      <c r="AK133" s="3">
        <v>7.9960000000000093</v>
      </c>
      <c r="AL133" s="3">
        <v>7.6919999999999789</v>
      </c>
      <c r="AM133" s="3">
        <v>7.8300000000000125</v>
      </c>
      <c r="AN133" s="3">
        <v>7.5769999999999982</v>
      </c>
      <c r="AO133" s="3">
        <v>7.6850000000000023</v>
      </c>
      <c r="AP133" s="3">
        <v>7.4589999999999748</v>
      </c>
      <c r="AQ133" s="3">
        <v>7.7520000000000095</v>
      </c>
      <c r="AR133" s="3">
        <v>7.686000000000007</v>
      </c>
      <c r="AS133" s="3">
        <v>7.6700000000000159</v>
      </c>
      <c r="AT133" s="3">
        <v>7.7050000000000125</v>
      </c>
      <c r="AU133" s="3">
        <v>7.8089999999999691</v>
      </c>
      <c r="AV133" s="3">
        <v>7.6239999999999952</v>
      </c>
      <c r="AW133" s="3">
        <v>7.6100000000000136</v>
      </c>
      <c r="AX133" s="3">
        <v>8.0449999999999875</v>
      </c>
      <c r="AY133" s="3">
        <v>7.9140000000000157</v>
      </c>
      <c r="AZ133" s="3">
        <v>7.6689999999999543</v>
      </c>
      <c r="BA133" s="3">
        <v>7.6960000000000264</v>
      </c>
      <c r="BB133" s="3">
        <v>8.0040000000000191</v>
      </c>
      <c r="BC133" s="105">
        <f t="shared" si="14"/>
        <v>56.951662276642701</v>
      </c>
    </row>
    <row r="134" spans="1:55" ht="15" thickBot="1" x14ac:dyDescent="0.35">
      <c r="A134" s="47" t="s">
        <v>415</v>
      </c>
      <c r="B134" s="47">
        <v>2023</v>
      </c>
      <c r="C134" s="9">
        <v>44981</v>
      </c>
      <c r="D134" s="47" t="s">
        <v>72</v>
      </c>
      <c r="E134" s="51" t="s">
        <v>204</v>
      </c>
      <c r="F134" t="s">
        <v>205</v>
      </c>
      <c r="G134" t="s">
        <v>25</v>
      </c>
      <c r="H134" t="s">
        <v>239</v>
      </c>
      <c r="I134" t="s">
        <v>418</v>
      </c>
      <c r="J134" t="s">
        <v>419</v>
      </c>
      <c r="K134" t="s">
        <v>420</v>
      </c>
      <c r="L134" s="50">
        <f>(C134-VLOOKUP(H134,Riders!$A$2:$C$3501,2,FALSE))/365</f>
        <v>20.704109589041096</v>
      </c>
      <c r="M134" s="50">
        <f>(C134-VLOOKUP(I134,Riders!$A$2:$C$3501,2,FALSE))/365</f>
        <v>25.926027397260274</v>
      </c>
      <c r="N134" s="50">
        <f>(C134-VLOOKUP(J134,Riders!$A$2:$C$3501,2,FALSE))/365</f>
        <v>27.720547945205478</v>
      </c>
      <c r="O134" s="50">
        <f>(C134-VLOOKUP(K134,Riders!$A$2:$C$3501,2,FALSE))/365</f>
        <v>23.890410958904109</v>
      </c>
      <c r="P134" s="51">
        <v>3</v>
      </c>
      <c r="Q134" s="104">
        <f t="shared" si="15"/>
        <v>253.97499999999999</v>
      </c>
      <c r="R134" s="104">
        <f t="shared" si="16"/>
        <v>22.445</v>
      </c>
      <c r="S134" s="104">
        <f t="shared" si="17"/>
        <v>69.103000000000009</v>
      </c>
      <c r="T134" s="104">
        <f t="shared" si="18"/>
        <v>60.825999999999993</v>
      </c>
      <c r="U134" s="104">
        <f t="shared" si="19"/>
        <v>62.775999999999982</v>
      </c>
      <c r="V134" s="104">
        <f t="shared" si="20"/>
        <v>61.27000000000001</v>
      </c>
      <c r="W134" s="38">
        <v>13.897</v>
      </c>
      <c r="X134" s="3">
        <v>8.548</v>
      </c>
      <c r="Y134" s="3">
        <v>7.6780000000000008</v>
      </c>
      <c r="Z134" s="3">
        <v>7.8919999999999995</v>
      </c>
      <c r="AA134" s="3">
        <v>7.7079999999999984</v>
      </c>
      <c r="AB134" s="3">
        <v>7.8530000000000015</v>
      </c>
      <c r="AC134" s="3">
        <v>7.6260000000000048</v>
      </c>
      <c r="AD134" s="3">
        <v>7.9010000000000034</v>
      </c>
      <c r="AE134" s="3">
        <v>7.5609999999999928</v>
      </c>
      <c r="AF134" s="3">
        <v>7.6749999999999972</v>
      </c>
      <c r="AG134" s="3">
        <v>7.4979999999999905</v>
      </c>
      <c r="AH134" s="3">
        <v>7.6290000000000049</v>
      </c>
      <c r="AI134" s="3">
        <v>7.606000000000023</v>
      </c>
      <c r="AJ134" s="3">
        <v>7.5869999999999891</v>
      </c>
      <c r="AK134" s="3">
        <v>7.5620000000000118</v>
      </c>
      <c r="AL134" s="3">
        <v>7.7079999999999842</v>
      </c>
      <c r="AM134" s="3">
        <v>7.6500000000000057</v>
      </c>
      <c r="AN134" s="3">
        <v>7.8089999999999975</v>
      </c>
      <c r="AO134" s="3">
        <v>7.5840000000000032</v>
      </c>
      <c r="AP134" s="3">
        <v>8.0869999999999891</v>
      </c>
      <c r="AQ134" s="3">
        <v>7.9260000000000161</v>
      </c>
      <c r="AR134" s="3">
        <v>8.0810000000000173</v>
      </c>
      <c r="AS134" s="3">
        <v>7.8019999999999641</v>
      </c>
      <c r="AT134" s="3">
        <v>7.8369999999999891</v>
      </c>
      <c r="AU134" s="3">
        <v>7.5180000000000007</v>
      </c>
      <c r="AV134" s="3">
        <v>7.6840000000000259</v>
      </c>
      <c r="AW134" s="3">
        <v>7.5229999999999961</v>
      </c>
      <c r="AX134" s="3">
        <v>7.7539999999999907</v>
      </c>
      <c r="AY134" s="3">
        <v>7.7469999999999857</v>
      </c>
      <c r="AZ134" s="3">
        <v>7.8340000000000316</v>
      </c>
      <c r="BA134" s="3">
        <v>7.5279999999999916</v>
      </c>
      <c r="BB134" s="3">
        <v>7.6819999999999879</v>
      </c>
      <c r="BC134" s="105">
        <f t="shared" si="14"/>
        <v>56.698493946254551</v>
      </c>
    </row>
    <row r="135" spans="1:55" ht="15" thickBot="1" x14ac:dyDescent="0.35">
      <c r="A135" s="47" t="s">
        <v>415</v>
      </c>
      <c r="B135" s="47">
        <v>2023</v>
      </c>
      <c r="C135" s="9">
        <v>44981</v>
      </c>
      <c r="D135" s="47" t="s">
        <v>72</v>
      </c>
      <c r="E135" s="51" t="s">
        <v>204</v>
      </c>
      <c r="F135" t="s">
        <v>205</v>
      </c>
      <c r="G135" t="s">
        <v>36</v>
      </c>
      <c r="H135" t="s">
        <v>270</v>
      </c>
      <c r="I135" t="s">
        <v>256</v>
      </c>
      <c r="J135" t="s">
        <v>455</v>
      </c>
      <c r="K135" t="s">
        <v>425</v>
      </c>
      <c r="L135" s="50">
        <f>(C135-VLOOKUP(H135,Riders!$A$2:$C$3501,2,FALSE))/365</f>
        <v>28.446575342465753</v>
      </c>
      <c r="M135" s="50">
        <f>(C135-VLOOKUP(I135,Riders!$A$2:$C$3501,2,FALSE))/365</f>
        <v>27.008219178082193</v>
      </c>
      <c r="N135" s="50">
        <f>(C135-VLOOKUP(J135,Riders!$A$2:$C$3501,2,FALSE))/365</f>
        <v>23.013698630136986</v>
      </c>
      <c r="O135" s="50">
        <f>(C135-VLOOKUP(K135,Riders!$A$2:$C$3501,2,FALSE))/365</f>
        <v>23.649315068493152</v>
      </c>
      <c r="P135" s="51">
        <v>4</v>
      </c>
      <c r="Q135" s="104">
        <f t="shared" si="15"/>
        <v>258.798</v>
      </c>
      <c r="R135" s="104">
        <f t="shared" si="16"/>
        <v>23.599</v>
      </c>
      <c r="S135" s="104">
        <f t="shared" si="17"/>
        <v>70.547999999999988</v>
      </c>
      <c r="T135" s="104">
        <f t="shared" si="18"/>
        <v>61.668000000000021</v>
      </c>
      <c r="U135" s="104">
        <f t="shared" si="19"/>
        <v>62.837999999999994</v>
      </c>
      <c r="V135" s="104">
        <f t="shared" si="20"/>
        <v>63.744</v>
      </c>
      <c r="W135" s="38">
        <v>14.677</v>
      </c>
      <c r="X135" s="3">
        <v>8.9220000000000006</v>
      </c>
      <c r="Y135" s="3">
        <v>8.125</v>
      </c>
      <c r="Z135" s="3">
        <v>7.718</v>
      </c>
      <c r="AA135" s="3">
        <v>7.7060000000000031</v>
      </c>
      <c r="AB135" s="3">
        <v>7.6259999999999977</v>
      </c>
      <c r="AC135" s="3">
        <v>7.8109999999999999</v>
      </c>
      <c r="AD135" s="3">
        <v>7.9629999999999868</v>
      </c>
      <c r="AE135" s="3">
        <v>7.8520000000000181</v>
      </c>
      <c r="AF135" s="3">
        <v>7.5649999999999977</v>
      </c>
      <c r="AG135" s="3">
        <v>7.7709999999999866</v>
      </c>
      <c r="AH135" s="3">
        <v>7.7100000000000222</v>
      </c>
      <c r="AI135" s="3">
        <v>7.8340000000000032</v>
      </c>
      <c r="AJ135" s="3">
        <v>7.5309999999999633</v>
      </c>
      <c r="AK135" s="3">
        <v>7.8460000000000321</v>
      </c>
      <c r="AL135" s="3">
        <v>7.5589999999999975</v>
      </c>
      <c r="AM135" s="3">
        <v>7.9519999999999698</v>
      </c>
      <c r="AN135" s="3">
        <v>7.613000000000028</v>
      </c>
      <c r="AO135" s="3">
        <v>7.9159999999999968</v>
      </c>
      <c r="AP135" s="3">
        <v>7.804000000000002</v>
      </c>
      <c r="AQ135" s="3">
        <v>7.9309999999999832</v>
      </c>
      <c r="AR135" s="3">
        <v>7.8710000000000093</v>
      </c>
      <c r="AS135" s="3">
        <v>7.8940000000000055</v>
      </c>
      <c r="AT135" s="3">
        <v>7.8569999999999993</v>
      </c>
      <c r="AU135" s="3">
        <v>7.9860000000000184</v>
      </c>
      <c r="AV135" s="3">
        <v>7.7859999999999729</v>
      </c>
      <c r="AW135" s="3">
        <v>7.8410000000000082</v>
      </c>
      <c r="AX135" s="3">
        <v>7.8830000000000098</v>
      </c>
      <c r="AY135" s="3">
        <v>7.978999999999985</v>
      </c>
      <c r="AZ135" s="3">
        <v>8.0530000000000257</v>
      </c>
      <c r="BA135" s="3">
        <v>8.0199999999999818</v>
      </c>
      <c r="BB135" s="3">
        <v>8.195999999999998</v>
      </c>
      <c r="BC135" s="105">
        <f t="shared" si="14"/>
        <v>55.641851946305614</v>
      </c>
    </row>
    <row r="136" spans="1:55" ht="15" thickBot="1" x14ac:dyDescent="0.35">
      <c r="A136" s="47" t="s">
        <v>415</v>
      </c>
      <c r="B136" s="47">
        <v>2023</v>
      </c>
      <c r="C136" s="9">
        <v>44980</v>
      </c>
      <c r="D136" s="47" t="s">
        <v>72</v>
      </c>
      <c r="E136" s="51" t="s">
        <v>379</v>
      </c>
      <c r="F136" t="s">
        <v>379</v>
      </c>
      <c r="G136" t="s">
        <v>29</v>
      </c>
      <c r="H136" t="s">
        <v>217</v>
      </c>
      <c r="I136" t="s">
        <v>274</v>
      </c>
      <c r="J136" t="s">
        <v>416</v>
      </c>
      <c r="K136" t="s">
        <v>417</v>
      </c>
      <c r="L136" s="50">
        <f>(C136-VLOOKUP(H136,Riders!$A$2:$C$3501,2,FALSE))/365</f>
        <v>24.904109589041095</v>
      </c>
      <c r="M136" s="50">
        <f>(C136-VLOOKUP(I136,Riders!$A$2:$C$3501,2,FALSE))/365</f>
        <v>22.150684931506849</v>
      </c>
      <c r="N136" s="50">
        <f>(C136-VLOOKUP(J136,Riders!$A$2:$C$3501,2,FALSE))/365</f>
        <v>25.32054794520548</v>
      </c>
      <c r="O136" s="50">
        <f>(C136-VLOOKUP(K136,Riders!$A$2:$C$3501,2,FALSE))/365</f>
        <v>24.016438356164382</v>
      </c>
      <c r="P136" s="51">
        <v>1</v>
      </c>
      <c r="Q136" s="104">
        <f t="shared" si="15"/>
        <v>250.95</v>
      </c>
      <c r="R136" s="104">
        <f t="shared" si="16"/>
        <v>22.184000000000001</v>
      </c>
      <c r="S136" s="104">
        <f t="shared" si="17"/>
        <v>67.878</v>
      </c>
      <c r="T136" s="104">
        <f t="shared" si="18"/>
        <v>60.408000000000001</v>
      </c>
      <c r="U136" s="104">
        <f t="shared" si="19"/>
        <v>61.062999999999988</v>
      </c>
      <c r="V136" s="104">
        <f t="shared" si="20"/>
        <v>61.600999999999999</v>
      </c>
      <c r="W136" s="38">
        <v>13.939</v>
      </c>
      <c r="X136" s="3">
        <v>8.245000000000001</v>
      </c>
      <c r="Y136" s="3">
        <v>7.7379999999999995</v>
      </c>
      <c r="Z136" s="3">
        <v>7.6020000000000003</v>
      </c>
      <c r="AA136" s="3">
        <v>7.6769999999999996</v>
      </c>
      <c r="AB136" s="3">
        <v>7.5249999999999986</v>
      </c>
      <c r="AC136" s="3">
        <v>7.5510000000000019</v>
      </c>
      <c r="AD136" s="3">
        <v>7.6009999999999991</v>
      </c>
      <c r="AE136" s="3">
        <v>7.4660000000000082</v>
      </c>
      <c r="AF136" s="3">
        <v>7.4779999999999944</v>
      </c>
      <c r="AG136" s="3">
        <v>7.5360000000000014</v>
      </c>
      <c r="AH136" s="3">
        <v>7.5229999999999961</v>
      </c>
      <c r="AI136" s="3">
        <v>7.6790000000000163</v>
      </c>
      <c r="AJ136" s="3">
        <v>7.5339999999999776</v>
      </c>
      <c r="AK136" s="3">
        <v>7.5820000000000221</v>
      </c>
      <c r="AL136" s="3">
        <v>7.6099999999999852</v>
      </c>
      <c r="AM136" s="3">
        <v>7.6700000000000159</v>
      </c>
      <c r="AN136" s="3">
        <v>7.7169999999999845</v>
      </c>
      <c r="AO136" s="3">
        <v>7.7920000000000016</v>
      </c>
      <c r="AP136" s="3">
        <v>7.613000000000028</v>
      </c>
      <c r="AQ136" s="3">
        <v>7.5639999999999645</v>
      </c>
      <c r="AR136" s="3">
        <v>7.6450000000000102</v>
      </c>
      <c r="AS136" s="3">
        <v>7.561999999999955</v>
      </c>
      <c r="AT136" s="3">
        <v>7.5000000000000284</v>
      </c>
      <c r="AU136" s="3">
        <v>7.6200000000000045</v>
      </c>
      <c r="AV136" s="3">
        <v>7.570999999999998</v>
      </c>
      <c r="AW136" s="3">
        <v>7.6189999999999998</v>
      </c>
      <c r="AX136" s="3">
        <v>7.6080000000000325</v>
      </c>
      <c r="AY136" s="3">
        <v>7.643999999999977</v>
      </c>
      <c r="AZ136" s="3">
        <v>7.7729999999999961</v>
      </c>
      <c r="BA136" s="3">
        <v>7.4870000000000232</v>
      </c>
      <c r="BB136" s="3">
        <v>8.2789999999999679</v>
      </c>
      <c r="BC136" s="105">
        <f t="shared" si="14"/>
        <v>57.381948595337718</v>
      </c>
    </row>
    <row r="137" spans="1:55" ht="15" thickBot="1" x14ac:dyDescent="0.35">
      <c r="A137" s="47" t="s">
        <v>415</v>
      </c>
      <c r="B137" s="47">
        <v>2023</v>
      </c>
      <c r="C137" s="9">
        <v>44980</v>
      </c>
      <c r="D137" s="47" t="s">
        <v>72</v>
      </c>
      <c r="E137" s="51" t="s">
        <v>379</v>
      </c>
      <c r="F137" t="s">
        <v>379</v>
      </c>
      <c r="G137" t="s">
        <v>25</v>
      </c>
      <c r="H137" t="s">
        <v>239</v>
      </c>
      <c r="I137" t="s">
        <v>418</v>
      </c>
      <c r="J137" t="s">
        <v>419</v>
      </c>
      <c r="K137" t="s">
        <v>420</v>
      </c>
      <c r="L137" s="50">
        <f>(C137-VLOOKUP(H137,Riders!$A$2:$C$3501,2,FALSE))/365</f>
        <v>20.701369863013699</v>
      </c>
      <c r="M137" s="50">
        <f>(C137-VLOOKUP(I137,Riders!$A$2:$C$3501,2,FALSE))/365</f>
        <v>25.923287671232877</v>
      </c>
      <c r="N137" s="50">
        <f>(C137-VLOOKUP(J137,Riders!$A$2:$C$3501,2,FALSE))/365</f>
        <v>27.717808219178082</v>
      </c>
      <c r="O137" s="50">
        <f>(C137-VLOOKUP(K137,Riders!$A$2:$C$3501,2,FALSE))/365</f>
        <v>23.887671232876713</v>
      </c>
      <c r="P137" s="51">
        <v>2</v>
      </c>
      <c r="Q137" s="104">
        <f t="shared" si="15"/>
        <v>254.72900000000001</v>
      </c>
      <c r="R137" s="104">
        <f t="shared" si="16"/>
        <v>22.254000000000001</v>
      </c>
      <c r="S137" s="104">
        <f t="shared" si="17"/>
        <v>68.881</v>
      </c>
      <c r="T137" s="104">
        <f t="shared" si="18"/>
        <v>61.282999999999987</v>
      </c>
      <c r="U137" s="104">
        <f t="shared" si="19"/>
        <v>62.702000000000027</v>
      </c>
      <c r="V137" s="104">
        <f t="shared" si="20"/>
        <v>61.863</v>
      </c>
      <c r="W137" s="38">
        <v>13.907999999999999</v>
      </c>
      <c r="X137" s="3">
        <v>8.3460000000000019</v>
      </c>
      <c r="Y137" s="3">
        <v>7.7489999999999988</v>
      </c>
      <c r="Z137" s="3">
        <v>7.6640000000000015</v>
      </c>
      <c r="AA137" s="3">
        <v>7.830999999999996</v>
      </c>
      <c r="AB137" s="3">
        <v>7.7540000000000049</v>
      </c>
      <c r="AC137" s="3">
        <v>7.786999999999999</v>
      </c>
      <c r="AD137" s="3">
        <v>7.8419999999999987</v>
      </c>
      <c r="AE137" s="3">
        <v>7.6929999999999978</v>
      </c>
      <c r="AF137" s="3">
        <v>7.6330000000000098</v>
      </c>
      <c r="AG137" s="3">
        <v>7.6549999999999869</v>
      </c>
      <c r="AH137" s="3">
        <v>7.7490000000000236</v>
      </c>
      <c r="AI137" s="3">
        <v>7.6439999999999912</v>
      </c>
      <c r="AJ137" s="3">
        <v>7.6380000000000052</v>
      </c>
      <c r="AK137" s="3">
        <v>7.6429999999999723</v>
      </c>
      <c r="AL137" s="3">
        <v>7.6280000000000001</v>
      </c>
      <c r="AM137" s="3">
        <v>7.7549999999999955</v>
      </c>
      <c r="AN137" s="3">
        <v>7.7090000000000032</v>
      </c>
      <c r="AO137" s="3">
        <v>7.9110000000000014</v>
      </c>
      <c r="AP137" s="3">
        <v>7.9190000000000396</v>
      </c>
      <c r="AQ137" s="3">
        <v>8.0629999999999598</v>
      </c>
      <c r="AR137" s="3">
        <v>7.8580000000000041</v>
      </c>
      <c r="AS137" s="3">
        <v>7.7779999999999916</v>
      </c>
      <c r="AT137" s="3">
        <v>7.7090000000000316</v>
      </c>
      <c r="AU137" s="3">
        <v>7.8359999999999559</v>
      </c>
      <c r="AV137" s="3">
        <v>7.6880000000000166</v>
      </c>
      <c r="AW137" s="3">
        <v>7.6980000000000075</v>
      </c>
      <c r="AX137" s="3">
        <v>7.6659999999999968</v>
      </c>
      <c r="AY137" s="3">
        <v>7.6739999999999782</v>
      </c>
      <c r="AZ137" s="3">
        <v>7.6530000000000484</v>
      </c>
      <c r="BA137" s="3">
        <v>7.6710000000000207</v>
      </c>
      <c r="BB137" s="3">
        <v>7.9769999999999754</v>
      </c>
      <c r="BC137" s="105">
        <f t="shared" si="14"/>
        <v>56.530665923393094</v>
      </c>
    </row>
    <row r="138" spans="1:55" ht="15" thickBot="1" x14ac:dyDescent="0.35">
      <c r="A138" s="47" t="s">
        <v>415</v>
      </c>
      <c r="B138" s="47">
        <v>2023</v>
      </c>
      <c r="C138" s="9">
        <v>44980</v>
      </c>
      <c r="D138" s="47" t="s">
        <v>72</v>
      </c>
      <c r="E138" s="51" t="s">
        <v>379</v>
      </c>
      <c r="F138" t="s">
        <v>379</v>
      </c>
      <c r="G138" t="s">
        <v>17</v>
      </c>
      <c r="H138" t="s">
        <v>421</v>
      </c>
      <c r="I138" t="s">
        <v>215</v>
      </c>
      <c r="J138" t="s">
        <v>422</v>
      </c>
      <c r="K138" t="s">
        <v>423</v>
      </c>
      <c r="L138" s="50">
        <f>(C138-VLOOKUP(H138,Riders!$A$2:$C$3501,2,FALSE))/365</f>
        <v>22.536986301369861</v>
      </c>
      <c r="M138" s="50">
        <f>(C138-VLOOKUP(I138,Riders!$A$2:$C$3501,2,FALSE))/365</f>
        <v>24.13150684931507</v>
      </c>
      <c r="N138" s="50">
        <f>(C138-VLOOKUP(J138,Riders!$A$2:$C$3501,2,FALSE))/365</f>
        <v>23.852054794520548</v>
      </c>
      <c r="O138" s="50">
        <f>(C138-VLOOKUP(K138,Riders!$A$2:$C$3501,2,FALSE))/365</f>
        <v>25.265753424657536</v>
      </c>
      <c r="P138" s="51">
        <v>3</v>
      </c>
      <c r="Q138" s="104">
        <f t="shared" si="15"/>
        <v>255.03600000000003</v>
      </c>
      <c r="R138" s="104">
        <f t="shared" si="16"/>
        <v>21.85</v>
      </c>
      <c r="S138" s="104">
        <f t="shared" si="17"/>
        <v>67.704000000000008</v>
      </c>
      <c r="T138" s="104">
        <f t="shared" si="18"/>
        <v>61.51400000000001</v>
      </c>
      <c r="U138" s="104">
        <f t="shared" si="19"/>
        <v>60.993999999999971</v>
      </c>
      <c r="V138" s="104">
        <f t="shared" si="20"/>
        <v>64.824000000000041</v>
      </c>
      <c r="W138" s="38">
        <v>13.605</v>
      </c>
      <c r="X138" s="3">
        <v>8.245000000000001</v>
      </c>
      <c r="Y138" s="3">
        <v>7.7709999999999972</v>
      </c>
      <c r="Z138" s="3">
        <v>7.6380000000000017</v>
      </c>
      <c r="AA138" s="3">
        <v>7.6009999999999991</v>
      </c>
      <c r="AB138" s="3">
        <v>7.6950000000000003</v>
      </c>
      <c r="AC138" s="3">
        <v>7.5700000000000074</v>
      </c>
      <c r="AD138" s="3">
        <v>7.5790000000000006</v>
      </c>
      <c r="AE138" s="3">
        <v>7.5919999999999845</v>
      </c>
      <c r="AF138" s="3">
        <v>7.7690000000000055</v>
      </c>
      <c r="AG138" s="3">
        <v>7.5950000000000131</v>
      </c>
      <c r="AH138" s="3">
        <v>7.5799999999999699</v>
      </c>
      <c r="AI138" s="3">
        <v>7.659000000000006</v>
      </c>
      <c r="AJ138" s="3">
        <v>7.7220000000000084</v>
      </c>
      <c r="AK138" s="3">
        <v>7.8909999999999911</v>
      </c>
      <c r="AL138" s="3">
        <v>7.7060000000000315</v>
      </c>
      <c r="AM138" s="3">
        <v>7.636999999999972</v>
      </c>
      <c r="AN138" s="3">
        <v>7.5480000000000018</v>
      </c>
      <c r="AO138" s="3">
        <v>7.5810000000000173</v>
      </c>
      <c r="AP138" s="3">
        <v>7.5649999999999977</v>
      </c>
      <c r="AQ138" s="3">
        <v>7.5889999999999702</v>
      </c>
      <c r="AR138" s="3">
        <v>7.7430000000000518</v>
      </c>
      <c r="AS138" s="3">
        <v>7.5699999999999648</v>
      </c>
      <c r="AT138" s="3">
        <v>7.7609999999999957</v>
      </c>
      <c r="AU138" s="3">
        <v>7.7730000000000246</v>
      </c>
      <c r="AV138" s="3">
        <v>7.9689999999999657</v>
      </c>
      <c r="AW138" s="3">
        <v>8.2370000000000232</v>
      </c>
      <c r="AX138" s="3">
        <v>8.3559999999999945</v>
      </c>
      <c r="AY138" s="3">
        <v>8.2019999999999982</v>
      </c>
      <c r="AZ138" s="3">
        <v>8.0560000000000116</v>
      </c>
      <c r="BA138" s="3">
        <v>7.9519999999999698</v>
      </c>
      <c r="BB138" s="3">
        <v>8.2790000000000532</v>
      </c>
      <c r="BC138" s="105">
        <f t="shared" si="14"/>
        <v>56.462617042299904</v>
      </c>
    </row>
    <row r="139" spans="1:55" ht="15" thickBot="1" x14ac:dyDescent="0.35">
      <c r="A139" s="47" t="s">
        <v>415</v>
      </c>
      <c r="B139" s="47">
        <v>2023</v>
      </c>
      <c r="C139" s="9">
        <v>44980</v>
      </c>
      <c r="D139" s="47" t="s">
        <v>72</v>
      </c>
      <c r="E139" s="51" t="s">
        <v>379</v>
      </c>
      <c r="F139" t="s">
        <v>379</v>
      </c>
      <c r="G139" t="s">
        <v>36</v>
      </c>
      <c r="H139" t="s">
        <v>270</v>
      </c>
      <c r="I139" t="s">
        <v>256</v>
      </c>
      <c r="J139" t="s">
        <v>424</v>
      </c>
      <c r="K139" t="s">
        <v>425</v>
      </c>
      <c r="L139" s="50">
        <f>(C139-VLOOKUP(H139,Riders!$A$2:$C$3501,2,FALSE))/365</f>
        <v>28.443835616438356</v>
      </c>
      <c r="M139" s="50">
        <f>(C139-VLOOKUP(I139,Riders!$A$2:$C$3501,2,FALSE))/365</f>
        <v>27.005479452054793</v>
      </c>
      <c r="N139" s="50">
        <f>(C139-VLOOKUP(J139,Riders!$A$2:$C$3501,2,FALSE))/365</f>
        <v>27.863013698630137</v>
      </c>
      <c r="O139" s="50">
        <f>(C139-VLOOKUP(K139,Riders!$A$2:$C$3501,2,FALSE))/365</f>
        <v>23.646575342465752</v>
      </c>
      <c r="P139" s="51">
        <v>4</v>
      </c>
      <c r="Q139" s="104">
        <f t="shared" si="15"/>
        <v>255.44000000000003</v>
      </c>
      <c r="R139" s="104">
        <f t="shared" si="16"/>
        <v>22.452999999999999</v>
      </c>
      <c r="S139" s="104">
        <f t="shared" si="17"/>
        <v>69.083999999999989</v>
      </c>
      <c r="T139" s="104">
        <f t="shared" si="18"/>
        <v>61.953000000000017</v>
      </c>
      <c r="U139" s="104">
        <f t="shared" si="19"/>
        <v>61.841000000000008</v>
      </c>
      <c r="V139" s="104">
        <f t="shared" si="20"/>
        <v>62.562000000000012</v>
      </c>
      <c r="W139" s="38">
        <v>14.07</v>
      </c>
      <c r="X139" s="3">
        <v>8.3829999999999991</v>
      </c>
      <c r="Y139" s="3">
        <v>7.8509999999999991</v>
      </c>
      <c r="Z139" s="3">
        <v>7.7440000000000033</v>
      </c>
      <c r="AA139" s="3">
        <v>7.8539999999999992</v>
      </c>
      <c r="AB139" s="3">
        <v>7.7520000000000024</v>
      </c>
      <c r="AC139" s="3">
        <v>7.6999999999999957</v>
      </c>
      <c r="AD139" s="3">
        <v>7.7299999999999898</v>
      </c>
      <c r="AE139" s="3">
        <v>7.6150000000000233</v>
      </c>
      <c r="AF139" s="3">
        <v>7.5949999999999847</v>
      </c>
      <c r="AG139" s="3">
        <v>7.7409999999999997</v>
      </c>
      <c r="AH139" s="3">
        <v>7.6490000000000009</v>
      </c>
      <c r="AI139" s="3">
        <v>7.6410000000000053</v>
      </c>
      <c r="AJ139" s="3">
        <v>7.6530000000000058</v>
      </c>
      <c r="AK139" s="3">
        <v>7.9070000000000107</v>
      </c>
      <c r="AL139" s="3">
        <v>8.1519999999999868</v>
      </c>
      <c r="AM139" s="3">
        <v>7.914999999999992</v>
      </c>
      <c r="AN139" s="3">
        <v>7.7789999999999964</v>
      </c>
      <c r="AO139" s="3">
        <v>7.8590000000000089</v>
      </c>
      <c r="AP139" s="3">
        <v>7.6599999999999966</v>
      </c>
      <c r="AQ139" s="3">
        <v>7.6359999999999957</v>
      </c>
      <c r="AR139" s="3">
        <v>7.7300000000000182</v>
      </c>
      <c r="AS139" s="3">
        <v>7.6119999999999948</v>
      </c>
      <c r="AT139" s="3">
        <v>7.6500000000000057</v>
      </c>
      <c r="AU139" s="3">
        <v>7.6479999999999677</v>
      </c>
      <c r="AV139" s="3">
        <v>7.8370000000000459</v>
      </c>
      <c r="AW139" s="3">
        <v>7.7899999999999636</v>
      </c>
      <c r="AX139" s="3">
        <v>7.9240000000000066</v>
      </c>
      <c r="AY139" s="3">
        <v>7.7419999999999902</v>
      </c>
      <c r="AZ139" s="3">
        <v>7.7410000000000139</v>
      </c>
      <c r="BA139" s="3">
        <v>7.7880000000000393</v>
      </c>
      <c r="BB139" s="3">
        <v>8.0919999999999845</v>
      </c>
      <c r="BC139" s="105">
        <f t="shared" si="14"/>
        <v>56.3733166301284</v>
      </c>
    </row>
    <row r="140" spans="1:55" ht="15" thickBot="1" x14ac:dyDescent="0.35">
      <c r="A140" s="47" t="s">
        <v>415</v>
      </c>
      <c r="B140" s="47">
        <v>2023</v>
      </c>
      <c r="C140" s="9">
        <v>44980</v>
      </c>
      <c r="D140" s="47" t="s">
        <v>72</v>
      </c>
      <c r="E140" s="51" t="s">
        <v>379</v>
      </c>
      <c r="F140" t="s">
        <v>379</v>
      </c>
      <c r="G140" t="s">
        <v>56</v>
      </c>
      <c r="H140" t="s">
        <v>426</v>
      </c>
      <c r="I140" t="s">
        <v>267</v>
      </c>
      <c r="J140" t="s">
        <v>427</v>
      </c>
      <c r="K140" t="s">
        <v>428</v>
      </c>
      <c r="L140" s="50">
        <f>(C140-VLOOKUP(H140,Riders!$A$2:$C$3501,2,FALSE))/365</f>
        <v>21.857534246575341</v>
      </c>
      <c r="M140" s="50">
        <f>(C140-VLOOKUP(I140,Riders!$A$2:$C$3501,2,FALSE))/365</f>
        <v>24.167123287671235</v>
      </c>
      <c r="N140" s="50">
        <f>(C140-VLOOKUP(J140,Riders!$A$2:$C$3501,2,FALSE))/365</f>
        <v>28.830136986301369</v>
      </c>
      <c r="O140" s="50">
        <f>(C140-VLOOKUP(K140,Riders!$A$2:$C$3501,2,FALSE))/365</f>
        <v>33.328767123287669</v>
      </c>
      <c r="P140" s="51">
        <v>5</v>
      </c>
      <c r="Q140" s="104">
        <f t="shared" si="15"/>
        <v>257.52500000000003</v>
      </c>
      <c r="R140" s="104">
        <f t="shared" si="16"/>
        <v>22.427</v>
      </c>
      <c r="S140" s="104">
        <f t="shared" si="17"/>
        <v>69.182999999999993</v>
      </c>
      <c r="T140" s="104">
        <f t="shared" si="18"/>
        <v>61.792000000000002</v>
      </c>
      <c r="U140" s="104">
        <f t="shared" si="19"/>
        <v>62.048000000000002</v>
      </c>
      <c r="V140" s="104">
        <f t="shared" si="20"/>
        <v>64.502000000000038</v>
      </c>
      <c r="W140" s="38">
        <v>14.028</v>
      </c>
      <c r="X140" s="3">
        <v>8.3989999999999991</v>
      </c>
      <c r="Y140" s="3">
        <v>7.9600000000000009</v>
      </c>
      <c r="Z140" s="3">
        <v>7.8269999999999982</v>
      </c>
      <c r="AA140" s="3">
        <v>7.8890000000000029</v>
      </c>
      <c r="AB140" s="3">
        <v>7.7190000000000012</v>
      </c>
      <c r="AC140" s="3">
        <v>7.6510000000000034</v>
      </c>
      <c r="AD140" s="3">
        <v>7.7099999999999866</v>
      </c>
      <c r="AE140" s="3">
        <v>7.6350000000000051</v>
      </c>
      <c r="AF140" s="3">
        <v>7.6920000000000073</v>
      </c>
      <c r="AG140" s="3">
        <v>7.7450000000000045</v>
      </c>
      <c r="AH140" s="3">
        <v>7.866999999999976</v>
      </c>
      <c r="AI140" s="3">
        <v>7.6690000000000111</v>
      </c>
      <c r="AJ140" s="3">
        <v>7.6380000000000052</v>
      </c>
      <c r="AK140" s="3">
        <v>7.6989999999999981</v>
      </c>
      <c r="AL140" s="3">
        <v>7.8469999999999942</v>
      </c>
      <c r="AM140" s="3">
        <v>7.6620000000000346</v>
      </c>
      <c r="AN140" s="3">
        <v>7.6699999999999875</v>
      </c>
      <c r="AO140" s="3">
        <v>7.8170000000000073</v>
      </c>
      <c r="AP140" s="3">
        <v>7.6719999999999686</v>
      </c>
      <c r="AQ140" s="3">
        <v>7.703000000000003</v>
      </c>
      <c r="AR140" s="3">
        <v>7.8470000000000084</v>
      </c>
      <c r="AS140" s="3">
        <v>7.8259999999999934</v>
      </c>
      <c r="AT140" s="3">
        <v>7.8509999999999991</v>
      </c>
      <c r="AU140" s="3">
        <v>7.9970000000000141</v>
      </c>
      <c r="AV140" s="3">
        <v>7.9049999999999443</v>
      </c>
      <c r="AW140" s="3">
        <v>7.8870000000000573</v>
      </c>
      <c r="AX140" s="3">
        <v>7.9179999999999779</v>
      </c>
      <c r="AY140" s="3">
        <v>8.1380000000000621</v>
      </c>
      <c r="AZ140" s="3">
        <v>7.997999999999962</v>
      </c>
      <c r="BA140" s="3">
        <v>8.1550000000000296</v>
      </c>
      <c r="BB140" s="3">
        <v>8.5039999999999907</v>
      </c>
      <c r="BC140" s="105">
        <f t="shared" si="14"/>
        <v>55.916901271721187</v>
      </c>
    </row>
    <row r="141" spans="1:55" ht="15" thickBot="1" x14ac:dyDescent="0.35">
      <c r="A141" s="47" t="s">
        <v>415</v>
      </c>
      <c r="B141" s="47">
        <v>2023</v>
      </c>
      <c r="C141" s="9">
        <v>44980</v>
      </c>
      <c r="D141" s="47" t="s">
        <v>72</v>
      </c>
      <c r="E141" s="51" t="s">
        <v>379</v>
      </c>
      <c r="F141" t="s">
        <v>379</v>
      </c>
      <c r="G141" t="s">
        <v>40</v>
      </c>
      <c r="H141" t="s">
        <v>429</v>
      </c>
      <c r="I141" t="s">
        <v>221</v>
      </c>
      <c r="J141" t="s">
        <v>430</v>
      </c>
      <c r="K141" t="s">
        <v>431</v>
      </c>
      <c r="L141" s="50">
        <f>(C141-VLOOKUP(H141,Riders!$A$2:$C$3501,2,FALSE))/365</f>
        <v>18.561643835616437</v>
      </c>
      <c r="M141" s="50">
        <f>(C141-VLOOKUP(I141,Riders!$A$2:$C$3501,2,FALSE))/365</f>
        <v>25.890410958904109</v>
      </c>
      <c r="N141" s="50">
        <f>(C141-VLOOKUP(J141,Riders!$A$2:$C$3501,2,FALSE))/365</f>
        <v>21.126027397260273</v>
      </c>
      <c r="O141" s="50">
        <f>(C141-VLOOKUP(K141,Riders!$A$2:$C$3501,2,FALSE))/365</f>
        <v>18.205479452054796</v>
      </c>
      <c r="P141" s="51">
        <v>6</v>
      </c>
      <c r="Q141" s="104">
        <f t="shared" si="15"/>
        <v>260.053</v>
      </c>
      <c r="R141" s="104">
        <f t="shared" si="16"/>
        <v>22.992999999999999</v>
      </c>
      <c r="S141" s="104">
        <f t="shared" si="17"/>
        <v>69.876999999999995</v>
      </c>
      <c r="T141" s="104">
        <f t="shared" si="18"/>
        <v>62.660000000000039</v>
      </c>
      <c r="U141" s="104">
        <f t="shared" si="19"/>
        <v>64.044999999999959</v>
      </c>
      <c r="V141" s="104">
        <f t="shared" si="20"/>
        <v>63.471000000000004</v>
      </c>
      <c r="W141" s="38">
        <v>14.122</v>
      </c>
      <c r="X141" s="3">
        <v>8.8709999999999987</v>
      </c>
      <c r="Y141" s="3">
        <v>7.8410000000000011</v>
      </c>
      <c r="Z141" s="3">
        <v>7.9599999999999973</v>
      </c>
      <c r="AA141" s="3">
        <v>7.7630000000000052</v>
      </c>
      <c r="AB141" s="3">
        <v>7.7199999999999989</v>
      </c>
      <c r="AC141" s="3">
        <v>7.8369999999999962</v>
      </c>
      <c r="AD141" s="3">
        <v>7.7629999999999981</v>
      </c>
      <c r="AE141" s="3">
        <v>7.7930000000000064</v>
      </c>
      <c r="AF141" s="3">
        <v>7.9960000000000093</v>
      </c>
      <c r="AG141" s="3">
        <v>7.7859999999999729</v>
      </c>
      <c r="AH141" s="3">
        <v>7.7560000000000002</v>
      </c>
      <c r="AI141" s="3">
        <v>7.7480000000000189</v>
      </c>
      <c r="AJ141" s="3">
        <v>7.9059999999999917</v>
      </c>
      <c r="AK141" s="3">
        <v>7.7509999999999906</v>
      </c>
      <c r="AL141" s="3">
        <v>7.9240000000000492</v>
      </c>
      <c r="AM141" s="3">
        <v>7.9019999999999584</v>
      </c>
      <c r="AN141" s="3">
        <v>7.9579999999999984</v>
      </c>
      <c r="AO141" s="3">
        <v>8.0649999999999977</v>
      </c>
      <c r="AP141" s="3">
        <v>7.9949999999999761</v>
      </c>
      <c r="AQ141" s="3">
        <v>8.1000000000000512</v>
      </c>
      <c r="AR141" s="3">
        <v>7.8959999999999866</v>
      </c>
      <c r="AS141" s="3">
        <v>7.9129999999999825</v>
      </c>
      <c r="AT141" s="3">
        <v>8.2160000000000082</v>
      </c>
      <c r="AU141" s="3">
        <v>7.5160000000000196</v>
      </c>
      <c r="AV141" s="3">
        <v>7.9389999999999645</v>
      </c>
      <c r="AW141" s="3">
        <v>7.8950000000000102</v>
      </c>
      <c r="AX141" s="3">
        <v>8.0389999999999873</v>
      </c>
      <c r="AY141" s="3">
        <v>7.9910000000000423</v>
      </c>
      <c r="AZ141" s="3">
        <v>8.11099999999999</v>
      </c>
      <c r="BA141" s="3">
        <v>7.9299999999999784</v>
      </c>
      <c r="BB141" s="3">
        <v>8.0500000000000114</v>
      </c>
      <c r="BC141" s="105">
        <f t="shared" si="14"/>
        <v>55.373327744728961</v>
      </c>
    </row>
    <row r="142" spans="1:55" ht="15" thickBot="1" x14ac:dyDescent="0.35">
      <c r="A142" s="47" t="s">
        <v>415</v>
      </c>
      <c r="B142" s="47">
        <v>2023</v>
      </c>
      <c r="C142" s="9">
        <v>44980</v>
      </c>
      <c r="D142" s="47" t="s">
        <v>72</v>
      </c>
      <c r="E142" s="51" t="s">
        <v>379</v>
      </c>
      <c r="F142" t="s">
        <v>379</v>
      </c>
      <c r="G142" t="s">
        <v>27</v>
      </c>
      <c r="H142" t="s">
        <v>312</v>
      </c>
      <c r="I142" t="s">
        <v>396</v>
      </c>
      <c r="J142" t="s">
        <v>432</v>
      </c>
      <c r="K142" t="s">
        <v>433</v>
      </c>
      <c r="L142" s="50">
        <f>(C142-VLOOKUP(H142,Riders!$A$2:$C$3501,2,FALSE))/365</f>
        <v>24.613698630136987</v>
      </c>
      <c r="M142" s="50">
        <f>(C142-VLOOKUP(I142,Riders!$A$2:$C$3501,2,FALSE))/365</f>
        <v>23.969863013698632</v>
      </c>
      <c r="N142" s="50">
        <f>(C142-VLOOKUP(J142,Riders!$A$2:$C$3501,2,FALSE))/365</f>
        <v>27.915068493150685</v>
      </c>
      <c r="O142" s="50">
        <f>(C142-VLOOKUP(K142,Riders!$A$2:$C$3501,2,FALSE))/365</f>
        <v>23.649315068493152</v>
      </c>
      <c r="P142" s="51">
        <v>7</v>
      </c>
      <c r="Q142" s="104">
        <f t="shared" si="15"/>
        <v>262.45700000000005</v>
      </c>
      <c r="R142" s="104">
        <f t="shared" si="16"/>
        <v>22.483000000000001</v>
      </c>
      <c r="S142" s="104">
        <f t="shared" si="17"/>
        <v>69.515000000000001</v>
      </c>
      <c r="T142" s="104">
        <f t="shared" si="18"/>
        <v>63.252000000000024</v>
      </c>
      <c r="U142" s="104">
        <f t="shared" si="19"/>
        <v>64.383999999999958</v>
      </c>
      <c r="V142" s="104">
        <f t="shared" si="20"/>
        <v>65.306000000000068</v>
      </c>
      <c r="W142" s="38">
        <v>14.019</v>
      </c>
      <c r="X142" s="3">
        <v>8.4640000000000004</v>
      </c>
      <c r="Y142" s="3">
        <v>7.9329999999999998</v>
      </c>
      <c r="Z142" s="3">
        <v>7.7660000000000018</v>
      </c>
      <c r="AA142" s="3">
        <v>7.7089999999999961</v>
      </c>
      <c r="AB142" s="3">
        <v>7.9080000000000013</v>
      </c>
      <c r="AC142" s="3">
        <v>7.8140000000000001</v>
      </c>
      <c r="AD142" s="3">
        <v>7.902000000000001</v>
      </c>
      <c r="AE142" s="3">
        <v>7.987000000000009</v>
      </c>
      <c r="AF142" s="3">
        <v>8.0730000000000075</v>
      </c>
      <c r="AG142" s="3">
        <v>7.8449999999999847</v>
      </c>
      <c r="AH142" s="3">
        <v>7.855000000000004</v>
      </c>
      <c r="AI142" s="3">
        <v>7.8319999999999794</v>
      </c>
      <c r="AJ142" s="3">
        <v>7.8550000000000182</v>
      </c>
      <c r="AK142" s="3">
        <v>7.9959999999999951</v>
      </c>
      <c r="AL142" s="3">
        <v>7.8090000000000259</v>
      </c>
      <c r="AM142" s="3">
        <v>7.8449999999999704</v>
      </c>
      <c r="AN142" s="3">
        <v>7.8619999999999948</v>
      </c>
      <c r="AO142" s="3">
        <v>8.01400000000001</v>
      </c>
      <c r="AP142" s="3">
        <v>7.9979999999999905</v>
      </c>
      <c r="AQ142" s="3">
        <v>8.0620000000000118</v>
      </c>
      <c r="AR142" s="3">
        <v>8.2609999999999673</v>
      </c>
      <c r="AS142" s="3">
        <v>8.1690000000000111</v>
      </c>
      <c r="AT142" s="3">
        <v>8.1730000000000018</v>
      </c>
      <c r="AU142" s="3">
        <v>8.2750000000000057</v>
      </c>
      <c r="AV142" s="3">
        <v>7.9460000000000264</v>
      </c>
      <c r="AW142" s="3">
        <v>7.8519999999999754</v>
      </c>
      <c r="AX142" s="3">
        <v>7.8669999999999618</v>
      </c>
      <c r="AY142" s="3">
        <v>8.0060000000000855</v>
      </c>
      <c r="AZ142" s="3">
        <v>8.1679999999999211</v>
      </c>
      <c r="BA142" s="3">
        <v>8.3520000000000891</v>
      </c>
      <c r="BB142" s="3">
        <v>8.8400000000000034</v>
      </c>
      <c r="BC142" s="105">
        <f t="shared" si="14"/>
        <v>54.866130451845436</v>
      </c>
    </row>
    <row r="143" spans="1:55" ht="15" thickBot="1" x14ac:dyDescent="0.35">
      <c r="A143" s="47" t="s">
        <v>415</v>
      </c>
      <c r="B143" s="47">
        <v>2023</v>
      </c>
      <c r="C143" s="9">
        <v>44980</v>
      </c>
      <c r="D143" s="47" t="s">
        <v>72</v>
      </c>
      <c r="E143" s="51" t="s">
        <v>379</v>
      </c>
      <c r="F143" t="s">
        <v>379</v>
      </c>
      <c r="G143" t="s">
        <v>53</v>
      </c>
      <c r="H143" t="s">
        <v>389</v>
      </c>
      <c r="I143" t="s">
        <v>434</v>
      </c>
      <c r="J143" t="s">
        <v>435</v>
      </c>
      <c r="K143" t="s">
        <v>436</v>
      </c>
      <c r="L143" s="50">
        <f>(C143-VLOOKUP(H143,Riders!$A$2:$C$3501,2,FALSE))/365</f>
        <v>23.317808219178083</v>
      </c>
      <c r="M143" s="50">
        <f>(C143-VLOOKUP(I143,Riders!$A$2:$C$3501,2,FALSE))/365</f>
        <v>22.991780821917807</v>
      </c>
      <c r="N143" s="50">
        <f>(C143-VLOOKUP(J143,Riders!$A$2:$C$3501,2,FALSE))/365</f>
        <v>19.86849315068493</v>
      </c>
      <c r="O143" s="50">
        <f>(C143-VLOOKUP(K143,Riders!$A$2:$C$3501,2,FALSE))/365</f>
        <v>20.942465753424656</v>
      </c>
      <c r="P143" s="51">
        <v>8</v>
      </c>
      <c r="Q143" s="104">
        <f t="shared" si="15"/>
        <v>264.16300000000001</v>
      </c>
      <c r="R143" s="104">
        <f t="shared" si="16"/>
        <v>22.300999999999998</v>
      </c>
      <c r="S143" s="104">
        <f t="shared" si="17"/>
        <v>70.356000000000009</v>
      </c>
      <c r="T143" s="104">
        <f t="shared" si="18"/>
        <v>64.113000000000014</v>
      </c>
      <c r="U143" s="104">
        <f t="shared" si="19"/>
        <v>65.192999999999955</v>
      </c>
      <c r="V143" s="104">
        <f t="shared" si="20"/>
        <v>64.501000000000033</v>
      </c>
      <c r="W143" s="38">
        <v>13.903</v>
      </c>
      <c r="X143" s="3">
        <v>8.3979999999999979</v>
      </c>
      <c r="Y143" s="3">
        <v>8.0440000000000005</v>
      </c>
      <c r="Z143" s="3">
        <v>7.8960000000000008</v>
      </c>
      <c r="AA143" s="3">
        <v>8.0549999999999997</v>
      </c>
      <c r="AB143" s="3">
        <v>7.9590000000000032</v>
      </c>
      <c r="AC143" s="3">
        <v>8.0450000000000017</v>
      </c>
      <c r="AD143" s="3">
        <v>8.0560000000000045</v>
      </c>
      <c r="AE143" s="3">
        <v>8.1349999999999909</v>
      </c>
      <c r="AF143" s="3">
        <v>7.8460000000000036</v>
      </c>
      <c r="AG143" s="3">
        <v>7.9189999999999969</v>
      </c>
      <c r="AH143" s="3">
        <v>8.1079999999999899</v>
      </c>
      <c r="AI143" s="3">
        <v>8.0190000000000055</v>
      </c>
      <c r="AJ143" s="3">
        <v>8.119000000000014</v>
      </c>
      <c r="AK143" s="3">
        <v>7.9789999999999992</v>
      </c>
      <c r="AL143" s="3">
        <v>7.9880000000000138</v>
      </c>
      <c r="AM143" s="3">
        <v>8.1569999999999823</v>
      </c>
      <c r="AN143" s="3">
        <v>8.0439999999999827</v>
      </c>
      <c r="AO143" s="3">
        <v>8.0510000000000161</v>
      </c>
      <c r="AP143" s="3">
        <v>8.039999999999992</v>
      </c>
      <c r="AQ143" s="3">
        <v>8.2039999999999793</v>
      </c>
      <c r="AR143" s="3">
        <v>8.063000000000045</v>
      </c>
      <c r="AS143" s="3">
        <v>8.3439999999999941</v>
      </c>
      <c r="AT143" s="3">
        <v>8.2899999999999636</v>
      </c>
      <c r="AU143" s="3">
        <v>8.0190000000000055</v>
      </c>
      <c r="AV143" s="3">
        <v>7.9890000000000327</v>
      </c>
      <c r="AW143" s="3">
        <v>8.0019999999999527</v>
      </c>
      <c r="AX143" s="3">
        <v>7.9920000000000186</v>
      </c>
      <c r="AY143" s="3">
        <v>8.0519999999999925</v>
      </c>
      <c r="AZ143" s="3">
        <v>8.2370000000000232</v>
      </c>
      <c r="BA143" s="3">
        <v>8.0209999999999582</v>
      </c>
      <c r="BB143" s="3">
        <v>8.1890000000000498</v>
      </c>
      <c r="BC143" s="105">
        <f t="shared" si="14"/>
        <v>54.511797640093427</v>
      </c>
    </row>
    <row r="144" spans="1:55" ht="15" thickBot="1" x14ac:dyDescent="0.35">
      <c r="A144" s="47" t="s">
        <v>415</v>
      </c>
      <c r="B144" s="47">
        <v>2023</v>
      </c>
      <c r="C144" s="9">
        <v>44980</v>
      </c>
      <c r="D144" s="47" t="s">
        <v>72</v>
      </c>
      <c r="E144" s="51" t="s">
        <v>379</v>
      </c>
      <c r="F144" t="s">
        <v>379</v>
      </c>
      <c r="G144" t="s">
        <v>67</v>
      </c>
      <c r="H144" t="s">
        <v>437</v>
      </c>
      <c r="I144" t="s">
        <v>271</v>
      </c>
      <c r="J144" t="s">
        <v>438</v>
      </c>
      <c r="K144" t="s">
        <v>439</v>
      </c>
      <c r="L144" s="50">
        <f>(C144-VLOOKUP(H144,Riders!$A$2:$C$3501,2,FALSE))/365</f>
        <v>31.849315068493151</v>
      </c>
      <c r="M144" s="50">
        <f>(C144-VLOOKUP(I144,Riders!$A$2:$C$3501,2,FALSE))/365</f>
        <v>28.687671232876713</v>
      </c>
      <c r="N144" s="50">
        <f>(C144-VLOOKUP(J144,Riders!$A$2:$C$3501,2,FALSE))/365</f>
        <v>24.624657534246577</v>
      </c>
      <c r="O144" s="50">
        <f>(C144-VLOOKUP(K144,Riders!$A$2:$C$3501,2,FALSE))/365</f>
        <v>29.145205479452056</v>
      </c>
      <c r="P144" s="51">
        <v>9</v>
      </c>
      <c r="Q144" s="104">
        <f t="shared" si="15"/>
        <v>264.88200000000001</v>
      </c>
      <c r="R144" s="104">
        <f t="shared" si="16"/>
        <v>23.218</v>
      </c>
      <c r="S144" s="104">
        <f t="shared" si="17"/>
        <v>69.872</v>
      </c>
      <c r="T144" s="104">
        <f t="shared" si="18"/>
        <v>63.828999999999994</v>
      </c>
      <c r="U144" s="104">
        <f t="shared" si="19"/>
        <v>64.979000000000013</v>
      </c>
      <c r="V144" s="104">
        <f t="shared" si="20"/>
        <v>66.201999999999998</v>
      </c>
      <c r="W144" s="38">
        <v>13.125</v>
      </c>
      <c r="X144" s="3">
        <v>10.093</v>
      </c>
      <c r="Y144" s="3">
        <v>7.8610000000000007</v>
      </c>
      <c r="Z144" s="3">
        <v>7.7430000000000021</v>
      </c>
      <c r="AA144" s="3">
        <v>7.8599999999999994</v>
      </c>
      <c r="AB144" s="3">
        <v>7.6649999999999991</v>
      </c>
      <c r="AC144" s="3">
        <v>7.6760000000000019</v>
      </c>
      <c r="AD144" s="3">
        <v>7.8489999999999966</v>
      </c>
      <c r="AE144" s="3">
        <v>7.7710000000000008</v>
      </c>
      <c r="AF144" s="3">
        <v>7.8070000000000022</v>
      </c>
      <c r="AG144" s="3">
        <v>7.820999999999998</v>
      </c>
      <c r="AH144" s="3">
        <v>8.0390000000000015</v>
      </c>
      <c r="AI144" s="3">
        <v>7.9449999999999932</v>
      </c>
      <c r="AJ144" s="3">
        <v>8.0760000000000076</v>
      </c>
      <c r="AK144" s="3">
        <v>8.2860000000000014</v>
      </c>
      <c r="AL144" s="3">
        <v>8.083999999999989</v>
      </c>
      <c r="AM144" s="3">
        <v>8.0800000000000125</v>
      </c>
      <c r="AN144" s="3">
        <v>8.0649999999999977</v>
      </c>
      <c r="AO144" s="3">
        <v>8.2319999999999993</v>
      </c>
      <c r="AP144" s="3">
        <v>8.1079999999999757</v>
      </c>
      <c r="AQ144" s="3">
        <v>8.0610000000000355</v>
      </c>
      <c r="AR144" s="3">
        <v>8.0619999999999834</v>
      </c>
      <c r="AS144" s="3">
        <v>8.2180000000000177</v>
      </c>
      <c r="AT144" s="3">
        <v>8.1529999999999916</v>
      </c>
      <c r="AU144" s="3">
        <v>8.1899999999999977</v>
      </c>
      <c r="AV144" s="3">
        <v>8.414999999999992</v>
      </c>
      <c r="AW144" s="3">
        <v>8.47199999999998</v>
      </c>
      <c r="AX144" s="3">
        <v>8.1860000000000355</v>
      </c>
      <c r="AY144" s="3">
        <v>8.1079999999999472</v>
      </c>
      <c r="AZ144" s="3">
        <v>8.1230000000000189</v>
      </c>
      <c r="BA144" s="3">
        <v>8.1590000000000487</v>
      </c>
      <c r="BB144" s="3">
        <v>8.5489999999999782</v>
      </c>
      <c r="BC144" s="105">
        <f t="shared" si="14"/>
        <v>54.363829931818692</v>
      </c>
    </row>
    <row r="145" spans="1:55" ht="15" thickBot="1" x14ac:dyDescent="0.35">
      <c r="A145" s="47" t="s">
        <v>415</v>
      </c>
      <c r="B145" s="47">
        <v>2023</v>
      </c>
      <c r="C145" s="9">
        <v>44980</v>
      </c>
      <c r="D145" s="47" t="s">
        <v>72</v>
      </c>
      <c r="E145" s="51" t="s">
        <v>379</v>
      </c>
      <c r="F145" t="s">
        <v>379</v>
      </c>
      <c r="G145" t="s">
        <v>15</v>
      </c>
      <c r="H145" t="s">
        <v>440</v>
      </c>
      <c r="I145" t="s">
        <v>441</v>
      </c>
      <c r="J145" t="s">
        <v>442</v>
      </c>
      <c r="K145" t="s">
        <v>443</v>
      </c>
      <c r="L145" s="50">
        <f>(C145-VLOOKUP(H145,Riders!$A$2:$C$3501,2,FALSE))/365</f>
        <v>22.290410958904111</v>
      </c>
      <c r="M145" s="50" t="e">
        <f>(C145-VLOOKUP(I145,Riders!$A$2:$C$3501,2,FALSE))/365</f>
        <v>#N/A</v>
      </c>
      <c r="N145" s="50">
        <f>(C145-VLOOKUP(J145,Riders!$A$2:$C$3501,2,FALSE))/365</f>
        <v>20.61917808219178</v>
      </c>
      <c r="O145" s="50">
        <f>(C145-VLOOKUP(K145,Riders!$A$2:$C$3501,2,FALSE))/365</f>
        <v>19.252054794520546</v>
      </c>
      <c r="P145" s="51">
        <v>10</v>
      </c>
      <c r="Q145" s="104">
        <f t="shared" si="15"/>
        <v>269.34800000000001</v>
      </c>
      <c r="R145" s="104">
        <f t="shared" si="16"/>
        <v>22.518000000000001</v>
      </c>
      <c r="S145" s="104">
        <f t="shared" si="17"/>
        <v>70.114999999999995</v>
      </c>
      <c r="T145" s="104">
        <f t="shared" si="18"/>
        <v>65.311999999999998</v>
      </c>
      <c r="U145" s="104">
        <f t="shared" si="19"/>
        <v>66.509000000000015</v>
      </c>
      <c r="V145" s="104">
        <f t="shared" si="20"/>
        <v>67.412000000000006</v>
      </c>
      <c r="W145" s="38">
        <v>13.919</v>
      </c>
      <c r="X145" s="3">
        <v>8.5990000000000002</v>
      </c>
      <c r="Y145" s="3">
        <v>7.9450000000000003</v>
      </c>
      <c r="Z145" s="3">
        <v>7.7119999999999962</v>
      </c>
      <c r="AA145" s="3">
        <v>7.9320000000000022</v>
      </c>
      <c r="AB145" s="3">
        <v>7.8610000000000042</v>
      </c>
      <c r="AC145" s="3">
        <v>7.9540000000000006</v>
      </c>
      <c r="AD145" s="3">
        <v>8.1929999999999907</v>
      </c>
      <c r="AE145" s="3">
        <v>8.1800000000000068</v>
      </c>
      <c r="AF145" s="3">
        <v>8.1989999999999981</v>
      </c>
      <c r="AG145" s="3">
        <v>8.2149999999999892</v>
      </c>
      <c r="AH145" s="3">
        <v>8.3460000000000036</v>
      </c>
      <c r="AI145" s="3">
        <v>8.1960000000000122</v>
      </c>
      <c r="AJ145" s="3">
        <v>8.0579999999999927</v>
      </c>
      <c r="AK145" s="3">
        <v>8.092000000000013</v>
      </c>
      <c r="AL145" s="3">
        <v>8.025999999999982</v>
      </c>
      <c r="AM145" s="3">
        <v>8.2439999999999998</v>
      </c>
      <c r="AN145" s="3">
        <v>8.0349999999999966</v>
      </c>
      <c r="AO145" s="3">
        <v>8.1430000000000007</v>
      </c>
      <c r="AP145" s="3">
        <v>8.2220000000000084</v>
      </c>
      <c r="AQ145" s="3">
        <v>8.5370000000000061</v>
      </c>
      <c r="AR145" s="3">
        <v>8.4199999999999875</v>
      </c>
      <c r="AS145" s="3">
        <v>8.4569999999999936</v>
      </c>
      <c r="AT145" s="3">
        <v>8.4510000000000218</v>
      </c>
      <c r="AU145" s="3">
        <v>8.5389999999999873</v>
      </c>
      <c r="AV145" s="3">
        <v>8.4200000000000159</v>
      </c>
      <c r="AW145" s="3">
        <v>8.7189999999999657</v>
      </c>
      <c r="AX145" s="3">
        <v>8.3600000000000421</v>
      </c>
      <c r="AY145" s="3">
        <v>8.2089999999999748</v>
      </c>
      <c r="AZ145" s="3">
        <v>8.2019999999999982</v>
      </c>
      <c r="BA145" s="3">
        <v>8.3140000000000214</v>
      </c>
      <c r="BB145" s="3">
        <v>8.6490000000000009</v>
      </c>
      <c r="BC145" s="105">
        <f t="shared" si="14"/>
        <v>53.462435213923989</v>
      </c>
    </row>
    <row r="146" spans="1:55" ht="15" thickBot="1" x14ac:dyDescent="0.35">
      <c r="A146" s="47" t="s">
        <v>415</v>
      </c>
      <c r="B146" s="47">
        <v>2023</v>
      </c>
      <c r="C146" s="9">
        <v>44980</v>
      </c>
      <c r="D146" s="47" t="s">
        <v>72</v>
      </c>
      <c r="E146" s="51" t="s">
        <v>379</v>
      </c>
      <c r="F146" t="s">
        <v>379</v>
      </c>
      <c r="G146" t="s">
        <v>61</v>
      </c>
      <c r="H146" t="s">
        <v>229</v>
      </c>
      <c r="I146" t="s">
        <v>444</v>
      </c>
      <c r="J146" t="s">
        <v>139</v>
      </c>
      <c r="K146" t="s">
        <v>445</v>
      </c>
      <c r="L146" s="50">
        <f>(C146-VLOOKUP(H146,Riders!$A$2:$C$3501,2,FALSE))/365</f>
        <v>24.463013698630139</v>
      </c>
      <c r="M146" s="50">
        <f>(C146-VLOOKUP(I146,Riders!$A$2:$C$3501,2,FALSE))/365</f>
        <v>23.616438356164384</v>
      </c>
      <c r="N146" s="50">
        <f>(C146-VLOOKUP(J146,Riders!$A$2:$C$3501,2,FALSE))/365</f>
        <v>30.709589041095889</v>
      </c>
      <c r="O146" s="50">
        <f>(C146-VLOOKUP(K146,Riders!$A$2:$C$3501,2,FALSE))/365</f>
        <v>24.394520547945206</v>
      </c>
      <c r="P146" s="51">
        <v>11</v>
      </c>
      <c r="Q146" s="104">
        <f t="shared" si="15"/>
        <v>270.00200000000001</v>
      </c>
      <c r="R146" s="104">
        <f t="shared" si="16"/>
        <v>24.015999999999998</v>
      </c>
      <c r="S146" s="104">
        <f t="shared" si="17"/>
        <v>72.988</v>
      </c>
      <c r="T146" s="104">
        <f t="shared" si="18"/>
        <v>64.197999999999979</v>
      </c>
      <c r="U146" s="104">
        <f t="shared" si="19"/>
        <v>67.427999999999997</v>
      </c>
      <c r="V146" s="104">
        <f t="shared" si="20"/>
        <v>65.388000000000034</v>
      </c>
      <c r="W146" s="38">
        <v>14.938000000000001</v>
      </c>
      <c r="X146" s="3">
        <v>9.0779999999999976</v>
      </c>
      <c r="Y146" s="3">
        <v>8.463000000000001</v>
      </c>
      <c r="Z146" s="3">
        <v>8.2629999999999981</v>
      </c>
      <c r="AA146" s="3">
        <v>7.8890000000000029</v>
      </c>
      <c r="AB146" s="3">
        <v>8.3179999999999978</v>
      </c>
      <c r="AC146" s="3">
        <v>8.0420000000000016</v>
      </c>
      <c r="AD146" s="3">
        <v>7.9969999999999999</v>
      </c>
      <c r="AE146" s="3">
        <v>7.9500000000000028</v>
      </c>
      <c r="AF146" s="3">
        <v>8.1170000000000044</v>
      </c>
      <c r="AG146" s="3">
        <v>7.9429999999999694</v>
      </c>
      <c r="AH146" s="3">
        <v>7.9480000000000217</v>
      </c>
      <c r="AI146" s="3">
        <v>7.9820000000000135</v>
      </c>
      <c r="AJ146" s="3">
        <v>8.0979999999999848</v>
      </c>
      <c r="AK146" s="3">
        <v>8.0609999999999928</v>
      </c>
      <c r="AL146" s="3">
        <v>8.0989999999999895</v>
      </c>
      <c r="AM146" s="3">
        <v>8.1800000000000068</v>
      </c>
      <c r="AN146" s="3">
        <v>8.4669999999999845</v>
      </c>
      <c r="AO146" s="3">
        <v>8.3410000000000366</v>
      </c>
      <c r="AP146" s="3">
        <v>8.4270000000000209</v>
      </c>
      <c r="AQ146" s="3">
        <v>8.657999999999987</v>
      </c>
      <c r="AR146" s="3">
        <v>8.7069999999999652</v>
      </c>
      <c r="AS146" s="3">
        <v>8.436000000000007</v>
      </c>
      <c r="AT146" s="3">
        <v>8.2119999999999891</v>
      </c>
      <c r="AU146" s="3">
        <v>8.0850000000000364</v>
      </c>
      <c r="AV146" s="3">
        <v>8.2210000000000036</v>
      </c>
      <c r="AW146" s="3">
        <v>8.0579999999999643</v>
      </c>
      <c r="AX146" s="3">
        <v>8.0690000000000168</v>
      </c>
      <c r="AY146" s="3">
        <v>8.1359999999999957</v>
      </c>
      <c r="AZ146" s="3">
        <v>8.3620000000000232</v>
      </c>
      <c r="BA146" s="3">
        <v>8.0219999999999914</v>
      </c>
      <c r="BB146" s="3">
        <v>8.4350000000000023</v>
      </c>
      <c r="BC146" s="105">
        <f t="shared" si="14"/>
        <v>53.332938274531301</v>
      </c>
    </row>
    <row r="147" spans="1:55" ht="15" thickBot="1" x14ac:dyDescent="0.35">
      <c r="A147" s="47" t="s">
        <v>415</v>
      </c>
      <c r="B147" s="47">
        <v>2023</v>
      </c>
      <c r="C147" s="9">
        <v>44980</v>
      </c>
      <c r="D147" s="47" t="s">
        <v>72</v>
      </c>
      <c r="E147" s="51" t="s">
        <v>379</v>
      </c>
      <c r="F147" t="s">
        <v>379</v>
      </c>
      <c r="G147" t="s">
        <v>44</v>
      </c>
      <c r="H147" t="s">
        <v>241</v>
      </c>
      <c r="I147" t="s">
        <v>446</v>
      </c>
      <c r="J147" t="s">
        <v>447</v>
      </c>
      <c r="K147" t="s">
        <v>448</v>
      </c>
      <c r="L147" s="50">
        <f>(C147-VLOOKUP(H147,Riders!$A$2:$C$3501,2,FALSE))/365</f>
        <v>20.567123287671233</v>
      </c>
      <c r="M147" s="50">
        <f>(C147-VLOOKUP(I147,Riders!$A$2:$C$3501,2,FALSE))/365</f>
        <v>21.586301369863012</v>
      </c>
      <c r="N147" s="50">
        <f>(C147-VLOOKUP(J147,Riders!$A$2:$C$3501,2,FALSE))/365</f>
        <v>26.882191780821916</v>
      </c>
      <c r="O147" s="50">
        <f>(C147-VLOOKUP(K147,Riders!$A$2:$C$3501,2,FALSE))/365</f>
        <v>25.780821917808218</v>
      </c>
      <c r="P147" s="51">
        <v>12</v>
      </c>
      <c r="Q147" s="104">
        <f t="shared" si="15"/>
        <v>271.62599999999998</v>
      </c>
      <c r="R147" s="104">
        <f t="shared" si="16"/>
        <v>22.635000000000002</v>
      </c>
      <c r="S147" s="104">
        <f t="shared" si="17"/>
        <v>72.076999999999998</v>
      </c>
      <c r="T147" s="104">
        <f t="shared" si="18"/>
        <v>66.183999999999997</v>
      </c>
      <c r="U147" s="104">
        <f t="shared" si="19"/>
        <v>67.222000000000008</v>
      </c>
      <c r="V147" s="104">
        <f t="shared" si="20"/>
        <v>66.142999999999972</v>
      </c>
      <c r="W147" s="38">
        <v>14.114000000000001</v>
      </c>
      <c r="X147" s="3">
        <v>8.5210000000000008</v>
      </c>
      <c r="Y147" s="3">
        <v>8.1890000000000001</v>
      </c>
      <c r="Z147" s="3">
        <v>8.1750000000000007</v>
      </c>
      <c r="AA147" s="3">
        <v>8.3419999999999987</v>
      </c>
      <c r="AB147" s="3">
        <v>8.2209999999999965</v>
      </c>
      <c r="AC147" s="3">
        <v>8.2580000000000098</v>
      </c>
      <c r="AD147" s="3">
        <v>8.2569999999999908</v>
      </c>
      <c r="AE147" s="3">
        <v>8.5040000000000049</v>
      </c>
      <c r="AF147" s="3">
        <v>8.3079999999999927</v>
      </c>
      <c r="AG147" s="3">
        <v>8.1760000000000161</v>
      </c>
      <c r="AH147" s="3">
        <v>8.0889999999999844</v>
      </c>
      <c r="AI147" s="3">
        <v>8.3570000000000135</v>
      </c>
      <c r="AJ147" s="3">
        <v>8.3139999999999787</v>
      </c>
      <c r="AK147" s="3">
        <v>8.2160000000000082</v>
      </c>
      <c r="AL147" s="3">
        <v>8.2199999999999989</v>
      </c>
      <c r="AM147" s="3">
        <v>8.5190000000000055</v>
      </c>
      <c r="AN147" s="3">
        <v>8.3369999999999891</v>
      </c>
      <c r="AO147" s="3">
        <v>8.3130000000000166</v>
      </c>
      <c r="AP147" s="3">
        <v>8.3109999999999786</v>
      </c>
      <c r="AQ147" s="3">
        <v>8.4370000000000118</v>
      </c>
      <c r="AR147" s="3">
        <v>8.3989999999999725</v>
      </c>
      <c r="AS147" s="3">
        <v>8.4230000000000302</v>
      </c>
      <c r="AT147" s="3">
        <v>8.4830000000000041</v>
      </c>
      <c r="AU147" s="3">
        <v>8.7309999999999945</v>
      </c>
      <c r="AV147" s="3">
        <v>8.4260000000000161</v>
      </c>
      <c r="AW147" s="3">
        <v>8.1650000000000205</v>
      </c>
      <c r="AX147" s="3">
        <v>8.0269999999999584</v>
      </c>
      <c r="AY147" s="3">
        <v>8.2330000000000325</v>
      </c>
      <c r="AZ147" s="3">
        <v>8.1780000000000257</v>
      </c>
      <c r="BA147" s="3">
        <v>8.2169999999999277</v>
      </c>
      <c r="BB147" s="3">
        <v>8.1659999999999968</v>
      </c>
      <c r="BC147" s="105">
        <f t="shared" si="14"/>
        <v>53.014070817962939</v>
      </c>
    </row>
    <row r="148" spans="1:55" ht="15" thickBot="1" x14ac:dyDescent="0.35">
      <c r="A148" s="47" t="s">
        <v>415</v>
      </c>
      <c r="B148" s="47">
        <v>2023</v>
      </c>
      <c r="C148" s="9">
        <v>44980</v>
      </c>
      <c r="D148" s="47" t="s">
        <v>72</v>
      </c>
      <c r="E148" s="51" t="s">
        <v>379</v>
      </c>
      <c r="F148" t="s">
        <v>379</v>
      </c>
      <c r="G148" t="s">
        <v>264</v>
      </c>
      <c r="H148" t="s">
        <v>263</v>
      </c>
      <c r="I148" t="s">
        <v>449</v>
      </c>
      <c r="J148" t="s">
        <v>450</v>
      </c>
      <c r="K148" t="s">
        <v>288</v>
      </c>
      <c r="L148" s="50">
        <f>(C148-VLOOKUP(H148,Riders!$A$2:$C$3501,2,FALSE))/365</f>
        <v>19.87123287671233</v>
      </c>
      <c r="M148" s="50">
        <f>(C148-VLOOKUP(I148,Riders!$A$2:$C$3501,2,FALSE))/365</f>
        <v>26.213698630136985</v>
      </c>
      <c r="N148" s="50">
        <f>(C148-VLOOKUP(J148,Riders!$A$2:$C$3501,2,FALSE))/365</f>
        <v>24.583561643835615</v>
      </c>
      <c r="O148" s="50">
        <f>(C148-VLOOKUP(K148,Riders!$A$2:$C$3501,2,FALSE))/365</f>
        <v>21.232876712328768</v>
      </c>
      <c r="P148" s="51">
        <v>13</v>
      </c>
      <c r="Q148" s="104">
        <f t="shared" si="15"/>
        <v>279.33600000000001</v>
      </c>
      <c r="R148" s="104">
        <f t="shared" si="16"/>
        <v>22.411999999999999</v>
      </c>
      <c r="S148" s="104">
        <f t="shared" si="17"/>
        <v>71.835999999999999</v>
      </c>
      <c r="T148" s="104">
        <f t="shared" si="18"/>
        <v>68.452000000000012</v>
      </c>
      <c r="U148" s="104">
        <f t="shared" si="19"/>
        <v>68.998999999999995</v>
      </c>
      <c r="V148" s="104">
        <f t="shared" si="20"/>
        <v>70.049000000000007</v>
      </c>
      <c r="W148" s="38">
        <v>13.843</v>
      </c>
      <c r="X148" s="3">
        <v>8.5689999999999991</v>
      </c>
      <c r="Y148" s="3">
        <v>8.3390000000000022</v>
      </c>
      <c r="Z148" s="3">
        <v>8.102999999999998</v>
      </c>
      <c r="AA148" s="3">
        <v>8.0690000000000026</v>
      </c>
      <c r="AB148" s="3">
        <v>8.2639999999999958</v>
      </c>
      <c r="AC148" s="3">
        <v>8.2850000000000037</v>
      </c>
      <c r="AD148" s="3">
        <v>8.3639999999999972</v>
      </c>
      <c r="AE148" s="3">
        <v>8.429000000000002</v>
      </c>
      <c r="AF148" s="3">
        <v>8.5849999999999937</v>
      </c>
      <c r="AG148" s="3">
        <v>8.4299999999999926</v>
      </c>
      <c r="AH148" s="3">
        <v>8.6299999999999955</v>
      </c>
      <c r="AI148" s="3">
        <v>8.6170000000000329</v>
      </c>
      <c r="AJ148" s="3">
        <v>8.4969999999999573</v>
      </c>
      <c r="AK148" s="3">
        <v>8.5440000000000111</v>
      </c>
      <c r="AL148" s="3">
        <v>8.7200000000000273</v>
      </c>
      <c r="AM148" s="3">
        <v>8.5489999999999782</v>
      </c>
      <c r="AN148" s="3">
        <v>8.4730000000000132</v>
      </c>
      <c r="AO148" s="3">
        <v>8.5079999999999814</v>
      </c>
      <c r="AP148" s="3">
        <v>8.5080000000000098</v>
      </c>
      <c r="AQ148" s="3">
        <v>8.7250000000000227</v>
      </c>
      <c r="AR148" s="3">
        <v>8.6079999999999472</v>
      </c>
      <c r="AS148" s="3">
        <v>8.7280000000000086</v>
      </c>
      <c r="AT148" s="3">
        <v>8.9000000000000341</v>
      </c>
      <c r="AU148" s="3">
        <v>8.7969999999999686</v>
      </c>
      <c r="AV148" s="3">
        <v>8.9640000000000271</v>
      </c>
      <c r="AW148" s="3">
        <v>8.7189999999999941</v>
      </c>
      <c r="AX148" s="3">
        <v>8.5490000000000066</v>
      </c>
      <c r="AY148" s="3">
        <v>8.5360000000000014</v>
      </c>
      <c r="AZ148" s="3">
        <v>8.5279999999999916</v>
      </c>
      <c r="BA148" s="3">
        <v>8.8260000000000787</v>
      </c>
      <c r="BB148" s="3">
        <v>9.1299999999999386</v>
      </c>
      <c r="BC148" s="105">
        <f t="shared" si="14"/>
        <v>51.550820517226562</v>
      </c>
    </row>
    <row r="149" spans="1:55" ht="15" thickBot="1" x14ac:dyDescent="0.35">
      <c r="A149" s="47" t="s">
        <v>415</v>
      </c>
      <c r="B149" s="47">
        <v>2023</v>
      </c>
      <c r="C149" s="9">
        <v>44980</v>
      </c>
      <c r="D149" s="47" t="s">
        <v>72</v>
      </c>
      <c r="E149" s="51" t="s">
        <v>379</v>
      </c>
      <c r="F149" t="s">
        <v>379</v>
      </c>
      <c r="G149" t="s">
        <v>145</v>
      </c>
      <c r="H149" t="s">
        <v>252</v>
      </c>
      <c r="I149" t="s">
        <v>451</v>
      </c>
      <c r="J149" t="s">
        <v>452</v>
      </c>
      <c r="K149" t="s">
        <v>453</v>
      </c>
      <c r="L149" s="50" t="e">
        <f>(C149-VLOOKUP(H149,Riders!$A$2:$C$3501,2,FALSE))/365</f>
        <v>#N/A</v>
      </c>
      <c r="M149" s="50">
        <f>(C149-VLOOKUP(I149,Riders!$A$2:$C$3501,2,FALSE))/365</f>
        <v>19.18904109589041</v>
      </c>
      <c r="N149" s="50">
        <f>(C149-VLOOKUP(J149,Riders!$A$2:$C$3501,2,FALSE))/365</f>
        <v>23.632876712328766</v>
      </c>
      <c r="O149" s="50" t="e">
        <f>(C149-VLOOKUP(K149,Riders!$A$2:$C$3501,2,FALSE))/365</f>
        <v>#N/A</v>
      </c>
      <c r="P149" s="51">
        <v>14</v>
      </c>
      <c r="Q149" s="104">
        <f t="shared" si="15"/>
        <v>286.83500000000004</v>
      </c>
      <c r="R149" s="104">
        <f t="shared" si="16"/>
        <v>23.37</v>
      </c>
      <c r="S149" s="104">
        <f t="shared" si="17"/>
        <v>74.296999999999997</v>
      </c>
      <c r="T149" s="104">
        <f t="shared" si="18"/>
        <v>69.923000000000002</v>
      </c>
      <c r="U149" s="104">
        <f t="shared" si="19"/>
        <v>71.192999999999984</v>
      </c>
      <c r="V149" s="104">
        <f t="shared" si="20"/>
        <v>71.422000000000054</v>
      </c>
      <c r="W149" s="38">
        <v>14.545999999999999</v>
      </c>
      <c r="X149" s="3">
        <v>8.8240000000000016</v>
      </c>
      <c r="Y149" s="3">
        <v>8.6870000000000012</v>
      </c>
      <c r="Z149" s="3">
        <v>8.402000000000001</v>
      </c>
      <c r="AA149" s="3">
        <v>8.269999999999996</v>
      </c>
      <c r="AB149" s="3">
        <v>8.5140000000000029</v>
      </c>
      <c r="AC149" s="3">
        <v>8.5479999999999947</v>
      </c>
      <c r="AD149" s="3">
        <v>8.5060000000000002</v>
      </c>
      <c r="AE149" s="3">
        <v>8.7109999999999985</v>
      </c>
      <c r="AF149" s="3">
        <v>8.5890000000000128</v>
      </c>
      <c r="AG149" s="3">
        <v>8.7710000000000008</v>
      </c>
      <c r="AH149" s="3">
        <v>8.6189999999999998</v>
      </c>
      <c r="AI149" s="3">
        <v>8.8460000000000036</v>
      </c>
      <c r="AJ149" s="3">
        <v>8.7199999999999989</v>
      </c>
      <c r="AK149" s="3">
        <v>8.6819999999999737</v>
      </c>
      <c r="AL149" s="3">
        <v>8.9850000000000136</v>
      </c>
      <c r="AM149" s="3">
        <v>8.95799999999997</v>
      </c>
      <c r="AN149" s="3">
        <v>8.8020000000000209</v>
      </c>
      <c r="AO149" s="3">
        <v>9.0039999999999907</v>
      </c>
      <c r="AP149" s="3">
        <v>8.8280000000000314</v>
      </c>
      <c r="AQ149" s="3">
        <v>8.9369999999999834</v>
      </c>
      <c r="AR149" s="3">
        <v>8.9960000000000093</v>
      </c>
      <c r="AS149" s="3">
        <v>8.6800000000000068</v>
      </c>
      <c r="AT149" s="3">
        <v>8.9879999999999711</v>
      </c>
      <c r="AU149" s="3">
        <v>8.960000000000008</v>
      </c>
      <c r="AV149" s="3">
        <v>8.8510000000000275</v>
      </c>
      <c r="AW149" s="3">
        <v>9.1269999999999527</v>
      </c>
      <c r="AX149" s="3">
        <v>9.0580000000000211</v>
      </c>
      <c r="AY149" s="3">
        <v>9.2370000000000232</v>
      </c>
      <c r="AZ149" s="3">
        <v>8.8149999999999977</v>
      </c>
      <c r="BA149" s="3">
        <v>8.7019999999999982</v>
      </c>
      <c r="BB149" s="3">
        <v>8.6720000000000255</v>
      </c>
      <c r="BC149" s="105">
        <f t="shared" si="14"/>
        <v>50.203078424878406</v>
      </c>
    </row>
    <row r="150" spans="1:55" ht="15" thickBot="1" x14ac:dyDescent="0.35">
      <c r="A150" s="128" t="s">
        <v>12</v>
      </c>
      <c r="B150" s="128">
        <v>2022</v>
      </c>
      <c r="C150" s="129">
        <v>44847</v>
      </c>
      <c r="D150" s="48" t="s">
        <v>13</v>
      </c>
      <c r="E150" s="48" t="s">
        <v>454</v>
      </c>
      <c r="F150" s="48">
        <v>1</v>
      </c>
      <c r="G150" s="48" t="s">
        <v>25</v>
      </c>
      <c r="H150" s="48" t="s">
        <v>328</v>
      </c>
      <c r="I150" s="48" t="s">
        <v>269</v>
      </c>
      <c r="J150" s="48" t="s">
        <v>418</v>
      </c>
      <c r="K150" s="48" t="s">
        <v>419</v>
      </c>
      <c r="L150" s="50">
        <f>(C150-VLOOKUP(H150,Riders!$A$2:$C$3501,2,FALSE))/365</f>
        <v>32.221917808219175</v>
      </c>
      <c r="M150" s="50">
        <f>(C150-VLOOKUP(I150,Riders!$A$2:$C$3501,2,FALSE))/365</f>
        <v>28.608219178082191</v>
      </c>
      <c r="N150" s="50">
        <f>(C150-VLOOKUP(J150,Riders!$A$2:$C$3501,2,FALSE))/365</f>
        <v>25.55890410958904</v>
      </c>
      <c r="O150" s="50">
        <f>(C150-VLOOKUP(K150,Riders!$A$2:$C$3501,2,FALSE))/365</f>
        <v>27.353424657534248</v>
      </c>
      <c r="P150" s="130">
        <v>1</v>
      </c>
      <c r="Q150" s="104">
        <f t="shared" si="15"/>
        <v>250.10900000000004</v>
      </c>
      <c r="R150" s="104">
        <f t="shared" si="16"/>
        <v>22.492999999999999</v>
      </c>
      <c r="S150" s="104">
        <f t="shared" si="17"/>
        <v>67.460000000000008</v>
      </c>
      <c r="T150" s="104">
        <f t="shared" si="18"/>
        <v>60.371999999999986</v>
      </c>
      <c r="U150" s="104">
        <f t="shared" si="19"/>
        <v>61.38900000000001</v>
      </c>
      <c r="V150" s="104">
        <f t="shared" si="20"/>
        <v>60.888000000000034</v>
      </c>
      <c r="W150" s="66">
        <v>14.205</v>
      </c>
      <c r="X150" s="36">
        <v>8.2879999999999985</v>
      </c>
      <c r="Y150" s="36">
        <v>7.5570000000000022</v>
      </c>
      <c r="Z150" s="36">
        <v>7.3279999999999994</v>
      </c>
      <c r="AA150" s="36">
        <v>7.4029999999999987</v>
      </c>
      <c r="AB150" s="36">
        <v>7.4280000000000044</v>
      </c>
      <c r="AC150" s="36">
        <v>7.5429999999999922</v>
      </c>
      <c r="AD150" s="36">
        <v>7.7080000000000126</v>
      </c>
      <c r="AE150" s="36">
        <v>7.5289999999999964</v>
      </c>
      <c r="AF150" s="36">
        <v>7.5099999999999909</v>
      </c>
      <c r="AG150" s="36">
        <v>7.4850000000000136</v>
      </c>
      <c r="AH150" s="36">
        <v>7.5349999999999824</v>
      </c>
      <c r="AI150" s="36">
        <v>7.6380000000000052</v>
      </c>
      <c r="AJ150" s="36">
        <v>7.5619999999999834</v>
      </c>
      <c r="AK150" s="36">
        <v>7.5440000000000254</v>
      </c>
      <c r="AL150" s="36">
        <v>7.5689999999999884</v>
      </c>
      <c r="AM150" s="36">
        <v>7.5640000000000214</v>
      </c>
      <c r="AN150" s="36">
        <v>7.6029999999999802</v>
      </c>
      <c r="AO150" s="36">
        <v>7.7090000000000032</v>
      </c>
      <c r="AP150" s="36">
        <v>7.6260000000000048</v>
      </c>
      <c r="AQ150" s="36">
        <v>7.617999999999995</v>
      </c>
      <c r="AR150" s="36">
        <v>7.6499999999999773</v>
      </c>
      <c r="AS150" s="36">
        <v>7.757000000000005</v>
      </c>
      <c r="AT150" s="36">
        <v>7.8620000000000232</v>
      </c>
      <c r="AU150" s="36">
        <v>7.6069999999999993</v>
      </c>
      <c r="AV150" s="36">
        <v>7.5819999999999936</v>
      </c>
      <c r="AW150" s="36">
        <v>7.5650000000000261</v>
      </c>
      <c r="AX150" s="36">
        <v>7.6139999999999759</v>
      </c>
      <c r="AY150" s="36">
        <v>7.5980000000000132</v>
      </c>
      <c r="AZ150" s="36">
        <v>7.6349999999999909</v>
      </c>
      <c r="BA150" s="36">
        <v>7.6040000000000134</v>
      </c>
      <c r="BB150" s="36">
        <v>7.6830000000000211</v>
      </c>
      <c r="BC150" s="105">
        <f t="shared" si="14"/>
        <v>57.57489734475768</v>
      </c>
    </row>
    <row r="151" spans="1:55" ht="15" thickBot="1" x14ac:dyDescent="0.35">
      <c r="A151" s="128" t="s">
        <v>12</v>
      </c>
      <c r="B151" s="128">
        <v>2022</v>
      </c>
      <c r="C151" s="129">
        <v>44847</v>
      </c>
      <c r="D151" s="48" t="s">
        <v>13</v>
      </c>
      <c r="E151" s="48" t="s">
        <v>454</v>
      </c>
      <c r="F151" s="48">
        <v>1</v>
      </c>
      <c r="G151" s="48" t="s">
        <v>17</v>
      </c>
      <c r="H151" s="48" t="s">
        <v>423</v>
      </c>
      <c r="I151" s="48" t="s">
        <v>215</v>
      </c>
      <c r="J151" s="48" t="s">
        <v>422</v>
      </c>
      <c r="K151" s="48" t="s">
        <v>421</v>
      </c>
      <c r="L151" s="50">
        <f>(C151-VLOOKUP(H151,Riders!$A$2:$C$3501,2,FALSE))/365</f>
        <v>24.901369863013699</v>
      </c>
      <c r="M151" s="50">
        <f>(C151-VLOOKUP(I151,Riders!$A$2:$C$3501,2,FALSE))/365</f>
        <v>23.767123287671232</v>
      </c>
      <c r="N151" s="50">
        <f>(C151-VLOOKUP(J151,Riders!$A$2:$C$3501,2,FALSE))/365</f>
        <v>23.487671232876714</v>
      </c>
      <c r="O151" s="50">
        <f>(C151-VLOOKUP(K151,Riders!$A$2:$C$3501,2,FALSE))/365</f>
        <v>22.172602739726027</v>
      </c>
      <c r="P151" s="130">
        <v>2</v>
      </c>
      <c r="Q151" s="104">
        <f t="shared" si="15"/>
        <v>251.32900000000004</v>
      </c>
      <c r="R151" s="104">
        <f t="shared" si="16"/>
        <v>22.047000000000001</v>
      </c>
      <c r="S151" s="104">
        <f t="shared" si="17"/>
        <v>67.533000000000001</v>
      </c>
      <c r="T151" s="104">
        <f t="shared" si="18"/>
        <v>61.097999999999999</v>
      </c>
      <c r="U151" s="104">
        <f t="shared" si="19"/>
        <v>60.870000000000005</v>
      </c>
      <c r="V151" s="104">
        <f t="shared" si="20"/>
        <v>61.828000000000031</v>
      </c>
      <c r="W151" s="66">
        <v>14.054</v>
      </c>
      <c r="X151" s="36">
        <v>7.9930000000000003</v>
      </c>
      <c r="Y151" s="36">
        <v>7.5679999999999978</v>
      </c>
      <c r="Z151" s="36">
        <v>7.6380000000000017</v>
      </c>
      <c r="AA151" s="36">
        <v>7.5499999999999972</v>
      </c>
      <c r="AB151" s="36">
        <v>7.5560000000000045</v>
      </c>
      <c r="AC151" s="36">
        <v>7.6679999999999993</v>
      </c>
      <c r="AD151" s="36">
        <v>7.5060000000000002</v>
      </c>
      <c r="AE151" s="36">
        <v>7.5289999999999964</v>
      </c>
      <c r="AF151" s="36">
        <v>7.5659999999999883</v>
      </c>
      <c r="AG151" s="36">
        <v>7.6070000000000135</v>
      </c>
      <c r="AH151" s="36">
        <v>7.7679999999999865</v>
      </c>
      <c r="AI151" s="36">
        <v>7.5960000000000036</v>
      </c>
      <c r="AJ151" s="36">
        <v>7.5960000000000178</v>
      </c>
      <c r="AK151" s="36">
        <v>7.7009999999999792</v>
      </c>
      <c r="AL151" s="36">
        <v>7.7350000000000136</v>
      </c>
      <c r="AM151" s="36">
        <v>7.9190000000000111</v>
      </c>
      <c r="AN151" s="36">
        <v>7.6990000000000123</v>
      </c>
      <c r="AO151" s="36">
        <v>7.6339999999999577</v>
      </c>
      <c r="AP151" s="36">
        <v>7.5480000000000302</v>
      </c>
      <c r="AQ151" s="36">
        <v>7.5429999999999779</v>
      </c>
      <c r="AR151" s="36">
        <v>7.492999999999995</v>
      </c>
      <c r="AS151" s="36">
        <v>7.5290000000000248</v>
      </c>
      <c r="AT151" s="36">
        <v>7.5049999999999955</v>
      </c>
      <c r="AU151" s="36">
        <v>7.6730000000000302</v>
      </c>
      <c r="AV151" s="36">
        <v>7.6009999999999991</v>
      </c>
      <c r="AW151" s="36">
        <v>7.7569999999999482</v>
      </c>
      <c r="AX151" s="36">
        <v>7.5910000000000082</v>
      </c>
      <c r="AY151" s="36">
        <v>7.6030000000000086</v>
      </c>
      <c r="AZ151" s="36">
        <v>7.811000000000007</v>
      </c>
      <c r="BA151" s="36">
        <v>7.8269999999999413</v>
      </c>
      <c r="BB151" s="36">
        <v>7.9650000000000887</v>
      </c>
      <c r="BC151" s="105">
        <f t="shared" ref="BC151:BC214" si="21">IF(COUNT(W151:BB151)=32,3.6*4000/Q151,"")</f>
        <v>57.295417560249703</v>
      </c>
    </row>
    <row r="152" spans="1:55" ht="15" thickBot="1" x14ac:dyDescent="0.35">
      <c r="A152" s="128" t="s">
        <v>12</v>
      </c>
      <c r="B152" s="128">
        <v>2022</v>
      </c>
      <c r="C152" s="129">
        <v>44847</v>
      </c>
      <c r="D152" s="48" t="s">
        <v>13</v>
      </c>
      <c r="E152" s="48" t="s">
        <v>454</v>
      </c>
      <c r="F152" s="48">
        <v>2</v>
      </c>
      <c r="G152" s="48" t="s">
        <v>53</v>
      </c>
      <c r="H152" s="48" t="s">
        <v>227</v>
      </c>
      <c r="I152" s="48" t="s">
        <v>478</v>
      </c>
      <c r="J152" s="48" t="s">
        <v>456</v>
      </c>
      <c r="K152" s="48" t="s">
        <v>316</v>
      </c>
      <c r="L152" s="50">
        <f>(C152-VLOOKUP(H152,Riders!$A$2:$C$3501,2,FALSE))/365</f>
        <v>24.641095890410959</v>
      </c>
      <c r="M152" s="50">
        <f>(C152-VLOOKUP(I152,Riders!$A$2:$C$3501,2,FALSE))/365</f>
        <v>25.687671232876713</v>
      </c>
      <c r="N152" s="50">
        <f>(C152-VLOOKUP(J152,Riders!$A$2:$C$3501,2,FALSE))/365</f>
        <v>23.32054794520548</v>
      </c>
      <c r="O152" s="50">
        <f>(C152-VLOOKUP(K152,Riders!$A$2:$C$3501,2,FALSE))/365</f>
        <v>21.81095890410959</v>
      </c>
      <c r="P152" s="130">
        <v>3</v>
      </c>
      <c r="Q152" s="104">
        <f t="shared" si="15"/>
        <v>251.56199999999998</v>
      </c>
      <c r="R152" s="104">
        <f t="shared" si="16"/>
        <v>22.164000000000001</v>
      </c>
      <c r="S152" s="104">
        <f t="shared" si="17"/>
        <v>68.294000000000011</v>
      </c>
      <c r="T152" s="104">
        <f t="shared" si="18"/>
        <v>60.349999999999994</v>
      </c>
      <c r="U152" s="104">
        <f t="shared" si="19"/>
        <v>61.610000000000014</v>
      </c>
      <c r="V152" s="104">
        <f t="shared" si="20"/>
        <v>61.307999999999964</v>
      </c>
      <c r="W152" s="66">
        <v>13.939</v>
      </c>
      <c r="X152" s="36">
        <v>8.2250000000000014</v>
      </c>
      <c r="Y152" s="36">
        <v>7.796999999999997</v>
      </c>
      <c r="Z152" s="36">
        <v>7.6810000000000045</v>
      </c>
      <c r="AA152" s="36">
        <v>7.8459999999999965</v>
      </c>
      <c r="AB152" s="36">
        <v>7.6400000000000006</v>
      </c>
      <c r="AC152" s="36">
        <v>7.6210000000000093</v>
      </c>
      <c r="AD152" s="36">
        <v>7.5450000000000017</v>
      </c>
      <c r="AE152" s="36">
        <v>7.6639999999999873</v>
      </c>
      <c r="AF152" s="36">
        <v>7.4969999999999999</v>
      </c>
      <c r="AG152" s="36">
        <v>7.5049999999999955</v>
      </c>
      <c r="AH152" s="36">
        <v>7.5379999999999967</v>
      </c>
      <c r="AI152" s="36">
        <v>7.6390000000000242</v>
      </c>
      <c r="AJ152" s="36">
        <v>7.4569999999999936</v>
      </c>
      <c r="AK152" s="36">
        <v>7.5009999999999906</v>
      </c>
      <c r="AL152" s="36">
        <v>7.5490000000000066</v>
      </c>
      <c r="AM152" s="36">
        <v>7.6299999999999955</v>
      </c>
      <c r="AN152" s="36">
        <v>7.7489999999999668</v>
      </c>
      <c r="AO152" s="36">
        <v>7.6200000000000045</v>
      </c>
      <c r="AP152" s="36">
        <v>7.6100000000000421</v>
      </c>
      <c r="AQ152" s="36">
        <v>7.8409999999999798</v>
      </c>
      <c r="AR152" s="36">
        <v>7.6490000000000293</v>
      </c>
      <c r="AS152" s="36">
        <v>7.6829999999999927</v>
      </c>
      <c r="AT152" s="36">
        <v>7.828000000000003</v>
      </c>
      <c r="AU152" s="36">
        <v>7.6760000000000161</v>
      </c>
      <c r="AV152" s="36">
        <v>7.6869999999999834</v>
      </c>
      <c r="AW152" s="36">
        <v>7.6730000000000018</v>
      </c>
      <c r="AX152" s="36">
        <v>7.7209999999999752</v>
      </c>
      <c r="AY152" s="36">
        <v>7.5919999999999845</v>
      </c>
      <c r="AZ152" s="36">
        <v>7.5690000000000168</v>
      </c>
      <c r="BA152" s="36">
        <v>7.6269999999999527</v>
      </c>
      <c r="BB152" s="36">
        <v>7.7630000000000337</v>
      </c>
      <c r="BC152" s="105">
        <f t="shared" si="21"/>
        <v>57.24234979845923</v>
      </c>
    </row>
    <row r="153" spans="1:55" ht="15" thickBot="1" x14ac:dyDescent="0.35">
      <c r="A153" s="128" t="s">
        <v>12</v>
      </c>
      <c r="B153" s="128">
        <v>2022</v>
      </c>
      <c r="C153" s="129">
        <v>44847</v>
      </c>
      <c r="D153" s="48" t="s">
        <v>13</v>
      </c>
      <c r="E153" s="48" t="s">
        <v>454</v>
      </c>
      <c r="F153" s="48">
        <v>2</v>
      </c>
      <c r="G153" s="48" t="s">
        <v>36</v>
      </c>
      <c r="H153" s="48" t="s">
        <v>458</v>
      </c>
      <c r="I153" s="48" t="s">
        <v>270</v>
      </c>
      <c r="J153" s="48" t="s">
        <v>256</v>
      </c>
      <c r="K153" s="48" t="s">
        <v>425</v>
      </c>
      <c r="L153" s="50">
        <f>(C153-VLOOKUP(H153,Riders!$A$2:$C$3501,2,FALSE))/365</f>
        <v>23.923287671232877</v>
      </c>
      <c r="M153" s="50">
        <f>(C153-VLOOKUP(I153,Riders!$A$2:$C$3501,2,FALSE))/365</f>
        <v>28.079452054794519</v>
      </c>
      <c r="N153" s="50">
        <f>(C153-VLOOKUP(J153,Riders!$A$2:$C$3501,2,FALSE))/365</f>
        <v>26.641095890410959</v>
      </c>
      <c r="O153" s="50">
        <f>(C153-VLOOKUP(K153,Riders!$A$2:$C$3501,2,FALSE))/365</f>
        <v>23.282191780821918</v>
      </c>
      <c r="P153" s="130">
        <v>4</v>
      </c>
      <c r="Q153" s="104">
        <f t="shared" si="15"/>
        <v>253.92899999999997</v>
      </c>
      <c r="R153" s="104">
        <f t="shared" si="16"/>
        <v>22.404</v>
      </c>
      <c r="S153" s="104">
        <f t="shared" si="17"/>
        <v>67.899999999999991</v>
      </c>
      <c r="T153" s="104">
        <f t="shared" si="18"/>
        <v>61.252000000000024</v>
      </c>
      <c r="U153" s="104">
        <f t="shared" si="19"/>
        <v>61.732999999999976</v>
      </c>
      <c r="V153" s="104">
        <f t="shared" si="20"/>
        <v>63.043999999999983</v>
      </c>
      <c r="W153" s="66">
        <v>14.215999999999999</v>
      </c>
      <c r="X153" s="36">
        <v>8.1880000000000006</v>
      </c>
      <c r="Y153" s="36">
        <v>7.7639999999999993</v>
      </c>
      <c r="Z153" s="36">
        <v>7.570999999999998</v>
      </c>
      <c r="AA153" s="36">
        <v>7.588000000000001</v>
      </c>
      <c r="AB153" s="36">
        <v>7.4570000000000007</v>
      </c>
      <c r="AC153" s="36">
        <v>7.4809999999999945</v>
      </c>
      <c r="AD153" s="36">
        <v>7.634999999999998</v>
      </c>
      <c r="AE153" s="36">
        <v>7.625</v>
      </c>
      <c r="AF153" s="36">
        <v>7.6690000000000254</v>
      </c>
      <c r="AG153" s="36">
        <v>7.7269999999999897</v>
      </c>
      <c r="AH153" s="36">
        <v>7.8379999999999939</v>
      </c>
      <c r="AI153" s="36">
        <v>7.6159999999999997</v>
      </c>
      <c r="AJ153" s="36">
        <v>7.6039999999999992</v>
      </c>
      <c r="AK153" s="36">
        <v>7.5430000000000064</v>
      </c>
      <c r="AL153" s="36">
        <v>7.6300000000000097</v>
      </c>
      <c r="AM153" s="36">
        <v>7.7259999999999707</v>
      </c>
      <c r="AN153" s="36">
        <v>7.5970000000000368</v>
      </c>
      <c r="AO153" s="36">
        <v>7.5549999999999784</v>
      </c>
      <c r="AP153" s="36">
        <v>7.7410000000000139</v>
      </c>
      <c r="AQ153" s="36">
        <v>7.664999999999992</v>
      </c>
      <c r="AR153" s="36">
        <v>7.835000000000008</v>
      </c>
      <c r="AS153" s="36">
        <v>7.7299999999999613</v>
      </c>
      <c r="AT153" s="36">
        <v>7.8840000000000146</v>
      </c>
      <c r="AU153" s="36">
        <v>8.0619999999999834</v>
      </c>
      <c r="AV153" s="36">
        <v>7.8070000000000164</v>
      </c>
      <c r="AW153" s="36">
        <v>7.8109999999999786</v>
      </c>
      <c r="AX153" s="36">
        <v>7.7390000000000327</v>
      </c>
      <c r="AY153" s="36">
        <v>7.7629999999999768</v>
      </c>
      <c r="AZ153" s="36">
        <v>7.8500000000000227</v>
      </c>
      <c r="BA153" s="36">
        <v>7.9350000000000023</v>
      </c>
      <c r="BB153" s="36">
        <v>8.0769999999999698</v>
      </c>
      <c r="BC153" s="105">
        <f t="shared" si="21"/>
        <v>56.708765048497817</v>
      </c>
    </row>
    <row r="154" spans="1:55" ht="15" thickBot="1" x14ac:dyDescent="0.35">
      <c r="A154" s="128" t="s">
        <v>12</v>
      </c>
      <c r="B154" s="128">
        <v>2022</v>
      </c>
      <c r="C154" s="129">
        <v>44847</v>
      </c>
      <c r="D154" s="48" t="s">
        <v>13</v>
      </c>
      <c r="E154" s="48" t="s">
        <v>454</v>
      </c>
      <c r="F154" s="48">
        <v>3</v>
      </c>
      <c r="G154" s="48" t="s">
        <v>19</v>
      </c>
      <c r="H154" s="48" t="s">
        <v>461</v>
      </c>
      <c r="I154" s="48" t="s">
        <v>218</v>
      </c>
      <c r="J154" s="48" t="s">
        <v>245</v>
      </c>
      <c r="K154" s="48" t="s">
        <v>462</v>
      </c>
      <c r="L154" s="50">
        <f>(C154-VLOOKUP(H154,Riders!$A$2:$C$3501,2,FALSE))/365</f>
        <v>19.917808219178081</v>
      </c>
      <c r="M154" s="50">
        <f>(C154-VLOOKUP(I154,Riders!$A$2:$C$3501,2,FALSE))/365</f>
        <v>21.098630136986301</v>
      </c>
      <c r="N154" s="50">
        <f>(C154-VLOOKUP(J154,Riders!$A$2:$C$3501,2,FALSE))/365</f>
        <v>23.791780821917808</v>
      </c>
      <c r="O154" s="50">
        <f>(C154-VLOOKUP(K154,Riders!$A$2:$C$3501,2,FALSE))/365</f>
        <v>23.38082191780822</v>
      </c>
      <c r="P154" s="130">
        <v>5</v>
      </c>
      <c r="Q154" s="104">
        <f t="shared" si="15"/>
        <v>254.86900000000003</v>
      </c>
      <c r="R154" s="104">
        <f t="shared" si="16"/>
        <v>22.776</v>
      </c>
      <c r="S154" s="104">
        <f t="shared" si="17"/>
        <v>69.587000000000003</v>
      </c>
      <c r="T154" s="104">
        <f t="shared" si="18"/>
        <v>61.084999999999994</v>
      </c>
      <c r="U154" s="104">
        <f t="shared" si="19"/>
        <v>62.063000000000017</v>
      </c>
      <c r="V154" s="104">
        <f t="shared" si="20"/>
        <v>62.134000000000015</v>
      </c>
      <c r="W154" s="66">
        <v>14.211</v>
      </c>
      <c r="X154" s="36">
        <v>8.5649999999999995</v>
      </c>
      <c r="Y154" s="36">
        <v>7.9830000000000005</v>
      </c>
      <c r="Z154" s="36">
        <v>7.8179999999999978</v>
      </c>
      <c r="AA154" s="36">
        <v>7.8710000000000022</v>
      </c>
      <c r="AB154" s="36">
        <v>7.713000000000001</v>
      </c>
      <c r="AC154" s="36">
        <v>7.6769999999999925</v>
      </c>
      <c r="AD154" s="36">
        <v>7.7490000000000094</v>
      </c>
      <c r="AE154" s="36">
        <v>7.8229999999999933</v>
      </c>
      <c r="AF154" s="36">
        <v>7.6550000000000153</v>
      </c>
      <c r="AG154" s="36">
        <v>7.6329999999999956</v>
      </c>
      <c r="AH154" s="36">
        <v>7.7310000000000088</v>
      </c>
      <c r="AI154" s="36">
        <v>7.5779999999999745</v>
      </c>
      <c r="AJ154" s="36">
        <v>7.5130000000000052</v>
      </c>
      <c r="AK154" s="36">
        <v>7.5480000000000302</v>
      </c>
      <c r="AL154" s="36">
        <v>7.6039999999999708</v>
      </c>
      <c r="AM154" s="36">
        <v>7.77800000000002</v>
      </c>
      <c r="AN154" s="36">
        <v>7.8779999999999859</v>
      </c>
      <c r="AO154" s="36">
        <v>7.7059999999999889</v>
      </c>
      <c r="AP154" s="36">
        <v>7.724000000000018</v>
      </c>
      <c r="AQ154" s="36">
        <v>7.7249999999999943</v>
      </c>
      <c r="AR154" s="36">
        <v>7.7160000000000082</v>
      </c>
      <c r="AS154" s="36">
        <v>7.8370000000000175</v>
      </c>
      <c r="AT154" s="36">
        <v>7.6989999999999839</v>
      </c>
      <c r="AU154" s="36">
        <v>7.7979999999999734</v>
      </c>
      <c r="AV154" s="36">
        <v>7.6500000000000341</v>
      </c>
      <c r="AW154" s="36">
        <v>7.6749999999999829</v>
      </c>
      <c r="AX154" s="36">
        <v>7.6930000000000121</v>
      </c>
      <c r="AY154" s="36">
        <v>7.7230000000000132</v>
      </c>
      <c r="AZ154" s="36">
        <v>7.8099999999999739</v>
      </c>
      <c r="BA154" s="36">
        <v>7.8839999999999861</v>
      </c>
      <c r="BB154" s="36">
        <v>7.9010000000000389</v>
      </c>
      <c r="BC154" s="105">
        <f t="shared" si="21"/>
        <v>56.499613526949133</v>
      </c>
    </row>
    <row r="155" spans="1:55" ht="15" thickBot="1" x14ac:dyDescent="0.35">
      <c r="A155" s="128" t="s">
        <v>12</v>
      </c>
      <c r="B155" s="128">
        <v>2022</v>
      </c>
      <c r="C155" s="129">
        <v>44847</v>
      </c>
      <c r="D155" s="48" t="s">
        <v>13</v>
      </c>
      <c r="E155" s="48" t="s">
        <v>454</v>
      </c>
      <c r="F155" s="48">
        <v>3</v>
      </c>
      <c r="G155" s="48" t="s">
        <v>15</v>
      </c>
      <c r="H155" s="48" t="s">
        <v>440</v>
      </c>
      <c r="I155" s="48" t="s">
        <v>459</v>
      </c>
      <c r="J155" s="48" t="s">
        <v>443</v>
      </c>
      <c r="K155" s="48" t="s">
        <v>460</v>
      </c>
      <c r="L155" s="50">
        <f>(C155-VLOOKUP(H155,Riders!$A$2:$C$3501,2,FALSE))/365</f>
        <v>21.926027397260274</v>
      </c>
      <c r="M155" s="50">
        <f>(C155-VLOOKUP(I155,Riders!$A$2:$C$3501,2,FALSE))/365</f>
        <v>23.912328767123288</v>
      </c>
      <c r="N155" s="50">
        <f>(C155-VLOOKUP(J155,Riders!$A$2:$C$3501,2,FALSE))/365</f>
        <v>18.887671232876713</v>
      </c>
      <c r="O155" s="50">
        <f>(C155-VLOOKUP(K155,Riders!$A$2:$C$3501,2,FALSE))/365</f>
        <v>29.257534246575343</v>
      </c>
      <c r="P155" s="130">
        <v>6</v>
      </c>
      <c r="Q155" s="104">
        <f t="shared" si="15"/>
        <v>255.01699999999997</v>
      </c>
      <c r="R155" s="104">
        <f t="shared" si="16"/>
        <v>22.681999999999999</v>
      </c>
      <c r="S155" s="104">
        <f t="shared" si="17"/>
        <v>69.25500000000001</v>
      </c>
      <c r="T155" s="104">
        <f t="shared" si="18"/>
        <v>62.265999999999977</v>
      </c>
      <c r="U155" s="104">
        <f t="shared" si="19"/>
        <v>61.410000000000053</v>
      </c>
      <c r="V155" s="104">
        <f t="shared" si="20"/>
        <v>62.085999999999927</v>
      </c>
      <c r="W155" s="66">
        <v>14.281000000000001</v>
      </c>
      <c r="X155" s="36">
        <v>8.400999999999998</v>
      </c>
      <c r="Y155" s="36">
        <v>7.9450000000000003</v>
      </c>
      <c r="Z155" s="36">
        <v>7.8249999999999993</v>
      </c>
      <c r="AA155" s="36">
        <v>7.7049999999999983</v>
      </c>
      <c r="AB155" s="36">
        <v>7.6760000000000019</v>
      </c>
      <c r="AC155" s="36">
        <v>7.757000000000005</v>
      </c>
      <c r="AD155" s="36">
        <v>7.6650000000000063</v>
      </c>
      <c r="AE155" s="36">
        <v>7.7449999999999903</v>
      </c>
      <c r="AF155" s="36">
        <v>7.7450000000000045</v>
      </c>
      <c r="AG155" s="36">
        <v>7.9199999999999875</v>
      </c>
      <c r="AH155" s="36">
        <v>7.7960000000000065</v>
      </c>
      <c r="AI155" s="36">
        <v>7.7820000000000249</v>
      </c>
      <c r="AJ155" s="36">
        <v>7.720999999999961</v>
      </c>
      <c r="AK155" s="36">
        <v>7.8320000000000221</v>
      </c>
      <c r="AL155" s="36">
        <v>7.7249999999999801</v>
      </c>
      <c r="AM155" s="36">
        <v>7.6879999999999882</v>
      </c>
      <c r="AN155" s="36">
        <v>7.6250000000000284</v>
      </c>
      <c r="AO155" s="36">
        <v>7.6349999999999909</v>
      </c>
      <c r="AP155" s="36">
        <v>7.6280000000000143</v>
      </c>
      <c r="AQ155" s="36">
        <v>7.6399999999999864</v>
      </c>
      <c r="AR155" s="36">
        <v>7.6690000000000111</v>
      </c>
      <c r="AS155" s="36">
        <v>7.688999999999993</v>
      </c>
      <c r="AT155" s="36">
        <v>7.8360000000000412</v>
      </c>
      <c r="AU155" s="36">
        <v>7.6619999999999777</v>
      </c>
      <c r="AV155" s="36">
        <v>7.6679999999999495</v>
      </c>
      <c r="AW155" s="36">
        <v>7.6410000000000196</v>
      </c>
      <c r="AX155" s="36">
        <v>7.6180000000000234</v>
      </c>
      <c r="AY155" s="36">
        <v>7.6230000000000189</v>
      </c>
      <c r="AZ155" s="36">
        <v>7.8369999999999607</v>
      </c>
      <c r="BA155" s="36">
        <v>7.9460000000000264</v>
      </c>
      <c r="BB155" s="36">
        <v>8.0909999999999513</v>
      </c>
      <c r="BC155" s="105">
        <f t="shared" si="21"/>
        <v>56.466823780375435</v>
      </c>
    </row>
    <row r="156" spans="1:55" ht="15" thickBot="1" x14ac:dyDescent="0.35">
      <c r="A156" s="128" t="s">
        <v>12</v>
      </c>
      <c r="B156" s="128">
        <v>2022</v>
      </c>
      <c r="C156" s="129">
        <v>44847</v>
      </c>
      <c r="D156" s="48" t="s">
        <v>13</v>
      </c>
      <c r="E156" s="48" t="s">
        <v>454</v>
      </c>
      <c r="F156" s="48">
        <v>4</v>
      </c>
      <c r="G156" s="48" t="s">
        <v>27</v>
      </c>
      <c r="H156" s="48" t="s">
        <v>216</v>
      </c>
      <c r="I156" s="48" t="s">
        <v>463</v>
      </c>
      <c r="J156" s="48" t="s">
        <v>396</v>
      </c>
      <c r="K156" s="48" t="s">
        <v>433</v>
      </c>
      <c r="L156" s="50">
        <f>(C156-VLOOKUP(H156,Riders!$A$2:$C$3501,2,FALSE))/365</f>
        <v>23.682191780821917</v>
      </c>
      <c r="M156" s="50">
        <f>(C156-VLOOKUP(I156,Riders!$A$2:$C$3501,2,FALSE))/365</f>
        <v>20.87123287671233</v>
      </c>
      <c r="N156" s="50">
        <f>(C156-VLOOKUP(J156,Riders!$A$2:$C$3501,2,FALSE))/365</f>
        <v>23.605479452054794</v>
      </c>
      <c r="O156" s="50">
        <f>(C156-VLOOKUP(K156,Riders!$A$2:$C$3501,2,FALSE))/365</f>
        <v>23.284931506849315</v>
      </c>
      <c r="P156" s="130">
        <v>7</v>
      </c>
      <c r="Q156" s="104">
        <f t="shared" si="15"/>
        <v>255.83500000000004</v>
      </c>
      <c r="R156" s="104">
        <f t="shared" si="16"/>
        <v>22.596</v>
      </c>
      <c r="S156" s="104">
        <f t="shared" si="17"/>
        <v>69.11399999999999</v>
      </c>
      <c r="T156" s="104">
        <f t="shared" si="18"/>
        <v>62.042999999999992</v>
      </c>
      <c r="U156" s="104">
        <f t="shared" si="19"/>
        <v>63.463000000000022</v>
      </c>
      <c r="V156" s="104">
        <f t="shared" si="20"/>
        <v>61.215000000000032</v>
      </c>
      <c r="W156" s="66">
        <v>14.38</v>
      </c>
      <c r="X156" s="36">
        <v>8.2159999999999993</v>
      </c>
      <c r="Y156" s="36">
        <v>7.7910000000000004</v>
      </c>
      <c r="Z156" s="36">
        <v>7.6920000000000002</v>
      </c>
      <c r="AA156" s="36">
        <v>7.6749999999999972</v>
      </c>
      <c r="AB156" s="36">
        <v>7.7959999999999994</v>
      </c>
      <c r="AC156" s="36">
        <v>7.7720000000000127</v>
      </c>
      <c r="AD156" s="36">
        <v>7.7919999999999803</v>
      </c>
      <c r="AE156" s="36">
        <v>7.8020000000000209</v>
      </c>
      <c r="AF156" s="36">
        <v>7.9109999999999872</v>
      </c>
      <c r="AG156" s="36">
        <v>7.7560000000000002</v>
      </c>
      <c r="AH156" s="36">
        <v>7.7999999999999972</v>
      </c>
      <c r="AI156" s="36">
        <v>7.6740000000000066</v>
      </c>
      <c r="AJ156" s="36">
        <v>7.7010000000000218</v>
      </c>
      <c r="AK156" s="36">
        <v>7.6819999999999737</v>
      </c>
      <c r="AL156" s="36">
        <v>7.7169999999999845</v>
      </c>
      <c r="AM156" s="36">
        <v>7.8900000000000148</v>
      </c>
      <c r="AN156" s="36">
        <v>8.0159999999999911</v>
      </c>
      <c r="AO156" s="36">
        <v>7.8920000000000243</v>
      </c>
      <c r="AP156" s="36">
        <v>7.9269999999999925</v>
      </c>
      <c r="AQ156" s="36">
        <v>7.8950000000000102</v>
      </c>
      <c r="AR156" s="36">
        <v>8.0579999999999927</v>
      </c>
      <c r="AS156" s="36">
        <v>7.8889999999999816</v>
      </c>
      <c r="AT156" s="36">
        <v>7.896000000000015</v>
      </c>
      <c r="AU156" s="36">
        <v>7.9950000000000045</v>
      </c>
      <c r="AV156" s="36">
        <v>7.7779999999999916</v>
      </c>
      <c r="AW156" s="36">
        <v>7.5860000000000127</v>
      </c>
      <c r="AX156" s="36">
        <v>7.4999999999999716</v>
      </c>
      <c r="AY156" s="36">
        <v>7.507000000000005</v>
      </c>
      <c r="AZ156" s="36">
        <v>7.5030000000000143</v>
      </c>
      <c r="BA156" s="36">
        <v>7.5729999999999791</v>
      </c>
      <c r="BB156" s="36">
        <v>7.773000000000053</v>
      </c>
      <c r="BC156" s="105">
        <f t="shared" si="21"/>
        <v>56.286278265288168</v>
      </c>
    </row>
    <row r="157" spans="1:55" ht="15" thickBot="1" x14ac:dyDescent="0.35">
      <c r="A157" s="128" t="s">
        <v>12</v>
      </c>
      <c r="B157" s="128">
        <v>2022</v>
      </c>
      <c r="C157" s="129">
        <v>44847</v>
      </c>
      <c r="D157" s="48" t="s">
        <v>13</v>
      </c>
      <c r="E157" s="48" t="s">
        <v>454</v>
      </c>
      <c r="F157" s="48">
        <v>4</v>
      </c>
      <c r="G157" s="48" t="s">
        <v>67</v>
      </c>
      <c r="H157" s="48" t="s">
        <v>271</v>
      </c>
      <c r="I157" s="48" t="s">
        <v>437</v>
      </c>
      <c r="J157" s="48" t="s">
        <v>464</v>
      </c>
      <c r="K157" s="48" t="s">
        <v>439</v>
      </c>
      <c r="L157" s="50">
        <f>(C157-VLOOKUP(H157,Riders!$A$2:$C$3501,2,FALSE))/365</f>
        <v>28.323287671232876</v>
      </c>
      <c r="M157" s="50">
        <f>(C157-VLOOKUP(I157,Riders!$A$2:$C$3501,2,FALSE))/365</f>
        <v>31.484931506849314</v>
      </c>
      <c r="N157" s="50">
        <f>(C157-VLOOKUP(J157,Riders!$A$2:$C$3501,2,FALSE))/365</f>
        <v>20.717808219178082</v>
      </c>
      <c r="O157" s="50">
        <f>(C157-VLOOKUP(K157,Riders!$A$2:$C$3501,2,FALSE))/365</f>
        <v>28.780821917808218</v>
      </c>
      <c r="P157" s="130">
        <v>8</v>
      </c>
      <c r="Q157" s="104">
        <f t="shared" si="15"/>
        <v>261.46000000000004</v>
      </c>
      <c r="R157" s="104">
        <f t="shared" si="16"/>
        <v>23.334</v>
      </c>
      <c r="S157" s="104">
        <f t="shared" si="17"/>
        <v>69.964999999999989</v>
      </c>
      <c r="T157" s="104">
        <f t="shared" si="18"/>
        <v>62.475000000000009</v>
      </c>
      <c r="U157" s="104">
        <f t="shared" si="19"/>
        <v>64.426999999999992</v>
      </c>
      <c r="V157" s="104">
        <f t="shared" si="20"/>
        <v>64.593000000000046</v>
      </c>
      <c r="W157" s="66">
        <v>15.013</v>
      </c>
      <c r="X157" s="36">
        <v>8.3209999999999997</v>
      </c>
      <c r="Y157" s="36">
        <v>7.8270000000000017</v>
      </c>
      <c r="Z157" s="36">
        <v>7.6989999999999981</v>
      </c>
      <c r="AA157" s="36">
        <v>7.7860000000000014</v>
      </c>
      <c r="AB157" s="36">
        <v>7.6490000000000009</v>
      </c>
      <c r="AC157" s="36">
        <v>7.7280000000000015</v>
      </c>
      <c r="AD157" s="36">
        <v>7.941999999999986</v>
      </c>
      <c r="AE157" s="36">
        <v>7.8060000000000258</v>
      </c>
      <c r="AF157" s="36">
        <v>7.8199999999999932</v>
      </c>
      <c r="AG157" s="36">
        <v>7.9529999999999745</v>
      </c>
      <c r="AH157" s="36">
        <v>7.75</v>
      </c>
      <c r="AI157" s="36">
        <v>7.6910000000000025</v>
      </c>
      <c r="AJ157" s="36">
        <v>7.7330000000000325</v>
      </c>
      <c r="AK157" s="36">
        <v>7.9269999999999925</v>
      </c>
      <c r="AL157" s="36">
        <v>7.7949999999999875</v>
      </c>
      <c r="AM157" s="36">
        <v>7.7590000000000146</v>
      </c>
      <c r="AN157" s="36">
        <v>7.796999999999997</v>
      </c>
      <c r="AO157" s="36">
        <v>7.9829999999999757</v>
      </c>
      <c r="AP157" s="36">
        <v>8.0980000000000416</v>
      </c>
      <c r="AQ157" s="36">
        <v>8.3619999999999663</v>
      </c>
      <c r="AR157" s="36">
        <v>8.3540000000000418</v>
      </c>
      <c r="AS157" s="36">
        <v>8.0459999999999638</v>
      </c>
      <c r="AT157" s="36">
        <v>8.0279999999999916</v>
      </c>
      <c r="AU157" s="36">
        <v>8.2430000000000234</v>
      </c>
      <c r="AV157" s="36">
        <v>8.0159999999999627</v>
      </c>
      <c r="AW157" s="36">
        <v>7.988000000000028</v>
      </c>
      <c r="AX157" s="36">
        <v>7.9799999999999613</v>
      </c>
      <c r="AY157" s="36">
        <v>7.9980000000000189</v>
      </c>
      <c r="AZ157" s="36">
        <v>8.0810000000000457</v>
      </c>
      <c r="BA157" s="36">
        <v>8.1119999999999663</v>
      </c>
      <c r="BB157" s="36">
        <v>8.1750000000000398</v>
      </c>
      <c r="BC157" s="105">
        <f t="shared" si="21"/>
        <v>55.075346133251735</v>
      </c>
    </row>
    <row r="158" spans="1:55" ht="15" thickBot="1" x14ac:dyDescent="0.35">
      <c r="A158" s="51" t="s">
        <v>12</v>
      </c>
      <c r="B158" s="51">
        <v>2022</v>
      </c>
      <c r="C158" s="52">
        <v>44847</v>
      </c>
      <c r="D158" s="51" t="s">
        <v>13</v>
      </c>
      <c r="E158" s="51" t="s">
        <v>204</v>
      </c>
      <c r="F158" s="51" t="s">
        <v>205</v>
      </c>
      <c r="G158" s="51" t="s">
        <v>53</v>
      </c>
      <c r="H158" s="51" t="s">
        <v>227</v>
      </c>
      <c r="I158" s="51" t="s">
        <v>456</v>
      </c>
      <c r="J158" s="51" t="s">
        <v>389</v>
      </c>
      <c r="K158" s="51" t="s">
        <v>316</v>
      </c>
      <c r="L158" s="50">
        <f>(C158-VLOOKUP(H158,Riders!$A$2:$C$3501,2,FALSE))/365</f>
        <v>24.641095890410959</v>
      </c>
      <c r="M158" s="50">
        <f>(C158-VLOOKUP(I158,Riders!$A$2:$C$3501,2,FALSE))/365</f>
        <v>23.32054794520548</v>
      </c>
      <c r="N158" s="50">
        <f>(C158-VLOOKUP(J158,Riders!$A$2:$C$3501,2,FALSE))/365</f>
        <v>22.953424657534246</v>
      </c>
      <c r="O158" s="50">
        <f>(C158-VLOOKUP(K158,Riders!$A$2:$C$3501,2,FALSE))/365</f>
        <v>21.81095890410959</v>
      </c>
      <c r="P158" s="51">
        <v>1</v>
      </c>
      <c r="Q158" s="104">
        <f t="shared" si="15"/>
        <v>249.76</v>
      </c>
      <c r="R158" s="104">
        <f t="shared" si="16"/>
        <v>21.716000000000001</v>
      </c>
      <c r="S158" s="104">
        <f t="shared" si="17"/>
        <v>66.77</v>
      </c>
      <c r="T158" s="104">
        <f t="shared" si="18"/>
        <v>60.649000000000001</v>
      </c>
      <c r="U158" s="104">
        <f t="shared" si="19"/>
        <v>61.178000000000011</v>
      </c>
      <c r="V158" s="104">
        <f t="shared" si="20"/>
        <v>61.162999999999982</v>
      </c>
      <c r="W158" s="66">
        <v>13.749000000000001</v>
      </c>
      <c r="X158" s="36">
        <v>7.9670000000000005</v>
      </c>
      <c r="Y158" s="36">
        <v>7.5459999999999994</v>
      </c>
      <c r="Z158" s="36">
        <v>7.5039999999999978</v>
      </c>
      <c r="AA158" s="36">
        <v>7.6110000000000042</v>
      </c>
      <c r="AB158" s="36">
        <v>7.4619999999999962</v>
      </c>
      <c r="AC158" s="36">
        <v>7.4530000000000101</v>
      </c>
      <c r="AD158" s="36">
        <v>7.4779999999999873</v>
      </c>
      <c r="AE158" s="36">
        <v>7.6470000000000056</v>
      </c>
      <c r="AF158" s="36">
        <v>7.5779999999999887</v>
      </c>
      <c r="AG158" s="36">
        <v>7.5460000000000207</v>
      </c>
      <c r="AH158" s="36">
        <v>7.5879999999999797</v>
      </c>
      <c r="AI158" s="36">
        <v>7.6340000000000146</v>
      </c>
      <c r="AJ158" s="36">
        <v>7.5360000000000014</v>
      </c>
      <c r="AK158" s="36">
        <v>7.5390000000000015</v>
      </c>
      <c r="AL158" s="36">
        <v>7.5809999999999889</v>
      </c>
      <c r="AM158" s="36">
        <v>7.5820000000000078</v>
      </c>
      <c r="AN158" s="36">
        <v>7.6769999999999925</v>
      </c>
      <c r="AO158" s="36">
        <v>7.51400000000001</v>
      </c>
      <c r="AP158" s="36">
        <v>7.5229999999999961</v>
      </c>
      <c r="AQ158" s="36">
        <v>7.5079999999999814</v>
      </c>
      <c r="AR158" s="36">
        <v>7.7750000000000057</v>
      </c>
      <c r="AS158" s="36">
        <v>7.7400000000000375</v>
      </c>
      <c r="AT158" s="36">
        <v>7.8589999999999804</v>
      </c>
      <c r="AU158" s="36">
        <v>7.6759999999999877</v>
      </c>
      <c r="AV158" s="36">
        <v>7.7549999999999955</v>
      </c>
      <c r="AW158" s="36">
        <v>7.7889999999999873</v>
      </c>
      <c r="AX158" s="36">
        <v>7.6510000000000389</v>
      </c>
      <c r="AY158" s="36">
        <v>7.5410000000000252</v>
      </c>
      <c r="AZ158" s="36">
        <v>7.55499999999995</v>
      </c>
      <c r="BA158" s="36">
        <v>7.5120000000000289</v>
      </c>
      <c r="BB158" s="36">
        <v>7.6839999999999691</v>
      </c>
      <c r="BC158" s="105">
        <f t="shared" si="21"/>
        <v>57.655349135169764</v>
      </c>
    </row>
    <row r="159" spans="1:55" ht="15" thickBot="1" x14ac:dyDescent="0.35">
      <c r="A159" s="51" t="s">
        <v>12</v>
      </c>
      <c r="B159" s="51">
        <v>2022</v>
      </c>
      <c r="C159" s="52">
        <v>44847</v>
      </c>
      <c r="D159" s="51" t="s">
        <v>13</v>
      </c>
      <c r="E159" s="51" t="s">
        <v>204</v>
      </c>
      <c r="F159" s="51" t="s">
        <v>205</v>
      </c>
      <c r="G159" s="51" t="s">
        <v>17</v>
      </c>
      <c r="H159" s="51" t="s">
        <v>423</v>
      </c>
      <c r="I159" s="51" t="s">
        <v>215</v>
      </c>
      <c r="J159" s="51" t="s">
        <v>422</v>
      </c>
      <c r="K159" s="51" t="s">
        <v>421</v>
      </c>
      <c r="L159" s="50">
        <f>(C159-VLOOKUP(H159,Riders!$A$2:$C$3501,2,FALSE))/365</f>
        <v>24.901369863013699</v>
      </c>
      <c r="M159" s="50">
        <f>(C159-VLOOKUP(I159,Riders!$A$2:$C$3501,2,FALSE))/365</f>
        <v>23.767123287671232</v>
      </c>
      <c r="N159" s="50">
        <f>(C159-VLOOKUP(J159,Riders!$A$2:$C$3501,2,FALSE))/365</f>
        <v>23.487671232876714</v>
      </c>
      <c r="O159" s="50">
        <f>(C159-VLOOKUP(K159,Riders!$A$2:$C$3501,2,FALSE))/365</f>
        <v>22.172602739726027</v>
      </c>
      <c r="P159" s="51">
        <v>2</v>
      </c>
      <c r="Q159" s="104">
        <f t="shared" si="15"/>
        <v>250.77400000000003</v>
      </c>
      <c r="R159" s="104">
        <f t="shared" si="16"/>
        <v>22.352</v>
      </c>
      <c r="S159" s="104">
        <f t="shared" si="17"/>
        <v>67.603999999999999</v>
      </c>
      <c r="T159" s="104">
        <f t="shared" si="18"/>
        <v>61.297999999999988</v>
      </c>
      <c r="U159" s="104">
        <f t="shared" si="19"/>
        <v>60.63300000000001</v>
      </c>
      <c r="V159" s="104">
        <f t="shared" si="20"/>
        <v>61.239000000000033</v>
      </c>
      <c r="W159" s="66">
        <v>14.025</v>
      </c>
      <c r="X159" s="36">
        <v>8.327</v>
      </c>
      <c r="Y159" s="36">
        <v>7.73</v>
      </c>
      <c r="Z159" s="36">
        <v>7.5020000000000024</v>
      </c>
      <c r="AA159" s="36">
        <v>7.4259999999999948</v>
      </c>
      <c r="AB159" s="36">
        <v>7.4620000000000033</v>
      </c>
      <c r="AC159" s="36">
        <v>7.602000000000011</v>
      </c>
      <c r="AD159" s="36">
        <v>7.5299999999999869</v>
      </c>
      <c r="AE159" s="36">
        <v>7.5190000000000055</v>
      </c>
      <c r="AF159" s="36">
        <v>7.5870000000000033</v>
      </c>
      <c r="AG159" s="36">
        <v>7.603999999999985</v>
      </c>
      <c r="AH159" s="36">
        <v>7.8140000000000072</v>
      </c>
      <c r="AI159" s="36">
        <v>7.6349999999999909</v>
      </c>
      <c r="AJ159" s="36">
        <v>7.6749999999999972</v>
      </c>
      <c r="AK159" s="36">
        <v>7.694999999999979</v>
      </c>
      <c r="AL159" s="36">
        <v>7.7690000000000197</v>
      </c>
      <c r="AM159" s="36">
        <v>7.8680000000000234</v>
      </c>
      <c r="AN159" s="36">
        <v>7.6799999999999784</v>
      </c>
      <c r="AO159" s="36">
        <v>7.570999999999998</v>
      </c>
      <c r="AP159" s="36">
        <v>7.5180000000000291</v>
      </c>
      <c r="AQ159" s="36">
        <v>7.5029999999999859</v>
      </c>
      <c r="AR159" s="36">
        <v>7.5109999999999957</v>
      </c>
      <c r="AS159" s="36">
        <v>7.4819999999999993</v>
      </c>
      <c r="AT159" s="36">
        <v>7.5</v>
      </c>
      <c r="AU159" s="36">
        <v>7.6700000000000159</v>
      </c>
      <c r="AV159" s="36">
        <v>7.5769999999999698</v>
      </c>
      <c r="AW159" s="36">
        <v>7.6560000000000343</v>
      </c>
      <c r="AX159" s="36">
        <v>7.4929999999999666</v>
      </c>
      <c r="AY159" s="36">
        <v>7.5030000000000143</v>
      </c>
      <c r="AZ159" s="36">
        <v>7.6969999999999743</v>
      </c>
      <c r="BA159" s="36">
        <v>7.7500000000000284</v>
      </c>
      <c r="BB159" s="36">
        <v>7.8930000000000291</v>
      </c>
      <c r="BC159" s="105">
        <f t="shared" si="21"/>
        <v>57.422220804389603</v>
      </c>
    </row>
    <row r="160" spans="1:55" ht="15" thickBot="1" x14ac:dyDescent="0.35">
      <c r="A160" s="51" t="s">
        <v>12</v>
      </c>
      <c r="B160" s="51">
        <v>2022</v>
      </c>
      <c r="C160" s="52">
        <v>44847</v>
      </c>
      <c r="D160" s="51" t="s">
        <v>13</v>
      </c>
      <c r="E160" s="29" t="s">
        <v>204</v>
      </c>
      <c r="F160" s="29" t="s">
        <v>206</v>
      </c>
      <c r="G160" s="51" t="s">
        <v>25</v>
      </c>
      <c r="H160" s="51" t="s">
        <v>328</v>
      </c>
      <c r="I160" s="51" t="s">
        <v>269</v>
      </c>
      <c r="J160" s="51" t="s">
        <v>418</v>
      </c>
      <c r="K160" s="51" t="s">
        <v>419</v>
      </c>
      <c r="L160" s="50">
        <f>(C160-VLOOKUP(H160,Riders!$A$2:$C$3501,2,FALSE))/365</f>
        <v>32.221917808219175</v>
      </c>
      <c r="M160" s="50">
        <f>(C160-VLOOKUP(I160,Riders!$A$2:$C$3501,2,FALSE))/365</f>
        <v>28.608219178082191</v>
      </c>
      <c r="N160" s="50">
        <f>(C160-VLOOKUP(J160,Riders!$A$2:$C$3501,2,FALSE))/365</f>
        <v>25.55890410958904</v>
      </c>
      <c r="O160" s="50">
        <f>(C160-VLOOKUP(K160,Riders!$A$2:$C$3501,2,FALSE))/365</f>
        <v>27.353424657534248</v>
      </c>
      <c r="P160" s="29">
        <v>3</v>
      </c>
      <c r="Q160" s="104">
        <f t="shared" si="15"/>
        <v>251.369</v>
      </c>
      <c r="R160" s="104">
        <f t="shared" si="16"/>
        <v>22.777000000000001</v>
      </c>
      <c r="S160" s="104">
        <f t="shared" si="17"/>
        <v>68.078000000000003</v>
      </c>
      <c r="T160" s="104">
        <f t="shared" si="18"/>
        <v>60.662000000000006</v>
      </c>
      <c r="U160" s="104">
        <f t="shared" si="19"/>
        <v>61.557999999999993</v>
      </c>
      <c r="V160" s="104">
        <f t="shared" si="20"/>
        <v>61.070999999999998</v>
      </c>
      <c r="W160" s="16">
        <v>14.266</v>
      </c>
      <c r="X160" s="16">
        <v>8.511000000000001</v>
      </c>
      <c r="Y160" s="16">
        <v>7.73</v>
      </c>
      <c r="Z160" s="16">
        <v>7.52</v>
      </c>
      <c r="AA160" s="16">
        <v>7.5499999999999972</v>
      </c>
      <c r="AB160" s="16">
        <v>7.4310000000000045</v>
      </c>
      <c r="AC160" s="16">
        <v>7.4449999999999861</v>
      </c>
      <c r="AD160" s="16">
        <v>7.6250000000000142</v>
      </c>
      <c r="AE160" s="16">
        <v>7.492999999999995</v>
      </c>
      <c r="AF160" s="16">
        <v>7.5290000000000106</v>
      </c>
      <c r="AG160" s="16">
        <v>7.5370000000000061</v>
      </c>
      <c r="AH160" s="16">
        <v>7.5569999999999879</v>
      </c>
      <c r="AI160" s="16">
        <v>7.7180000000000035</v>
      </c>
      <c r="AJ160" s="16">
        <v>7.630999999999986</v>
      </c>
      <c r="AK160" s="16">
        <v>7.6039999999999992</v>
      </c>
      <c r="AL160" s="16">
        <v>7.5930000000000177</v>
      </c>
      <c r="AM160" s="16">
        <v>7.5689999999999884</v>
      </c>
      <c r="AN160" s="16">
        <v>7.738000000000028</v>
      </c>
      <c r="AO160" s="16">
        <v>7.5819999999999652</v>
      </c>
      <c r="AP160" s="16">
        <v>7.5970000000000084</v>
      </c>
      <c r="AQ160" s="16">
        <v>7.6560000000000059</v>
      </c>
      <c r="AR160" s="16">
        <v>7.7749999999999773</v>
      </c>
      <c r="AS160" s="16">
        <v>7.896000000000015</v>
      </c>
      <c r="AT160" s="16">
        <v>7.7450000000000045</v>
      </c>
      <c r="AU160" s="16">
        <v>7.8639999999999759</v>
      </c>
      <c r="AV160" s="16">
        <v>7.6230000000000189</v>
      </c>
      <c r="AW160" s="16">
        <v>7.6009999999999991</v>
      </c>
      <c r="AX160" s="16">
        <v>7.5900000000000034</v>
      </c>
      <c r="AY160" s="16">
        <v>7.5160000000000196</v>
      </c>
      <c r="AZ160" s="16">
        <v>7.55499999999995</v>
      </c>
      <c r="BA160" s="16">
        <v>7.5840000000000316</v>
      </c>
      <c r="BB160" s="16">
        <v>7.7379999999999995</v>
      </c>
      <c r="BC160" s="105">
        <f t="shared" si="21"/>
        <v>57.286300219995304</v>
      </c>
    </row>
    <row r="161" spans="1:55" ht="15" thickBot="1" x14ac:dyDescent="0.35">
      <c r="A161" s="51" t="s">
        <v>12</v>
      </c>
      <c r="B161" s="51">
        <v>2022</v>
      </c>
      <c r="C161" s="52">
        <v>44847</v>
      </c>
      <c r="D161" s="51" t="s">
        <v>13</v>
      </c>
      <c r="E161" s="29" t="s">
        <v>204</v>
      </c>
      <c r="F161" s="29" t="s">
        <v>206</v>
      </c>
      <c r="G161" s="51" t="s">
        <v>36</v>
      </c>
      <c r="H161" s="51" t="s">
        <v>458</v>
      </c>
      <c r="I161" s="51" t="s">
        <v>270</v>
      </c>
      <c r="J161" s="51" t="s">
        <v>256</v>
      </c>
      <c r="K161" s="51" t="s">
        <v>425</v>
      </c>
      <c r="L161" s="50">
        <f>(C161-VLOOKUP(H161,Riders!$A$2:$C$3501,2,FALSE))/365</f>
        <v>23.923287671232877</v>
      </c>
      <c r="M161" s="50">
        <f>(C161-VLOOKUP(I161,Riders!$A$2:$C$3501,2,FALSE))/365</f>
        <v>28.079452054794519</v>
      </c>
      <c r="N161" s="50">
        <f>(C161-VLOOKUP(J161,Riders!$A$2:$C$3501,2,FALSE))/365</f>
        <v>26.641095890410959</v>
      </c>
      <c r="O161" s="50">
        <f>(C161-VLOOKUP(K161,Riders!$A$2:$C$3501,2,FALSE))/365</f>
        <v>23.282191780821918</v>
      </c>
      <c r="P161" s="29">
        <v>4</v>
      </c>
      <c r="Q161" s="104">
        <f t="shared" si="15"/>
        <v>253.86599999999996</v>
      </c>
      <c r="R161" s="104">
        <f t="shared" si="16"/>
        <v>22.521999999999998</v>
      </c>
      <c r="S161" s="104">
        <f t="shared" si="17"/>
        <v>68.145999999999987</v>
      </c>
      <c r="T161" s="104">
        <f t="shared" si="18"/>
        <v>61.286000000000001</v>
      </c>
      <c r="U161" s="104">
        <f t="shared" si="19"/>
        <v>62.043999999999983</v>
      </c>
      <c r="V161" s="104">
        <f t="shared" si="20"/>
        <v>62.389999999999986</v>
      </c>
      <c r="W161" s="16">
        <v>14.302</v>
      </c>
      <c r="X161" s="16">
        <v>8.2199999999999989</v>
      </c>
      <c r="Y161" s="16">
        <v>7.7830000000000013</v>
      </c>
      <c r="Z161" s="16">
        <v>7.578000000000003</v>
      </c>
      <c r="AA161" s="16">
        <v>7.6139999999999972</v>
      </c>
      <c r="AB161" s="16">
        <v>7.5129999999999981</v>
      </c>
      <c r="AC161" s="16">
        <v>7.546999999999997</v>
      </c>
      <c r="AD161" s="16">
        <v>7.5889999999999915</v>
      </c>
      <c r="AE161" s="16">
        <v>7.7490000000000236</v>
      </c>
      <c r="AF161" s="16">
        <v>7.6589999999999918</v>
      </c>
      <c r="AG161" s="16">
        <v>7.715999999999994</v>
      </c>
      <c r="AH161" s="16">
        <v>7.8379999999999939</v>
      </c>
      <c r="AI161" s="16">
        <v>7.5950000000000273</v>
      </c>
      <c r="AJ161" s="16">
        <v>7.5689999999999742</v>
      </c>
      <c r="AK161" s="16">
        <v>7.554000000000002</v>
      </c>
      <c r="AL161" s="16">
        <v>7.6059999999999945</v>
      </c>
      <c r="AM161" s="16">
        <v>7.7410000000000423</v>
      </c>
      <c r="AN161" s="16">
        <v>7.6069999999999993</v>
      </c>
      <c r="AO161" s="16">
        <v>7.5509999999999593</v>
      </c>
      <c r="AP161" s="16">
        <v>7.7669999999999959</v>
      </c>
      <c r="AQ161" s="16">
        <v>7.7330000000000041</v>
      </c>
      <c r="AR161" s="16">
        <v>7.9640000000000271</v>
      </c>
      <c r="AS161" s="16">
        <v>7.9189999999999827</v>
      </c>
      <c r="AT161" s="16">
        <v>7.761999999999972</v>
      </c>
      <c r="AU161" s="16">
        <v>7.799000000000035</v>
      </c>
      <c r="AV161" s="16">
        <v>7.7599999999999909</v>
      </c>
      <c r="AW161" s="16">
        <v>7.7789999999999964</v>
      </c>
      <c r="AX161" s="16">
        <v>7.7819999999999823</v>
      </c>
      <c r="AY161" s="16">
        <v>7.7610000000000241</v>
      </c>
      <c r="AZ161" s="16">
        <v>7.8220000000000027</v>
      </c>
      <c r="BA161" s="16">
        <v>7.8170000000000073</v>
      </c>
      <c r="BB161" s="16">
        <v>7.8699999999999477</v>
      </c>
      <c r="BC161" s="105">
        <f t="shared" si="21"/>
        <v>56.722838032662914</v>
      </c>
    </row>
    <row r="162" spans="1:55" ht="15" thickBot="1" x14ac:dyDescent="0.35">
      <c r="A162" s="47" t="s">
        <v>12</v>
      </c>
      <c r="B162" s="47">
        <v>2022</v>
      </c>
      <c r="C162" s="49">
        <v>44846</v>
      </c>
      <c r="D162" s="47" t="s">
        <v>13</v>
      </c>
      <c r="E162" s="30" t="s">
        <v>379</v>
      </c>
      <c r="F162" s="30" t="s">
        <v>379</v>
      </c>
      <c r="G162" s="47" t="s">
        <v>53</v>
      </c>
      <c r="H162" s="47" t="s">
        <v>227</v>
      </c>
      <c r="I162" s="47" t="s">
        <v>456</v>
      </c>
      <c r="J162" s="47" t="s">
        <v>389</v>
      </c>
      <c r="K162" s="47" t="s">
        <v>316</v>
      </c>
      <c r="L162" s="50">
        <f>(C162-VLOOKUP(H162,Riders!$A$2:$C$3501,2,FALSE))/365</f>
        <v>24.638356164383563</v>
      </c>
      <c r="M162" s="50">
        <f>(C162-VLOOKUP(I162,Riders!$A$2:$C$3501,2,FALSE))/365</f>
        <v>23.317808219178083</v>
      </c>
      <c r="N162" s="50">
        <f>(C162-VLOOKUP(J162,Riders!$A$2:$C$3501,2,FALSE))/365</f>
        <v>22.950684931506849</v>
      </c>
      <c r="O162" s="50">
        <f>(C162-VLOOKUP(K162,Riders!$A$2:$C$3501,2,FALSE))/365</f>
        <v>21.80821917808219</v>
      </c>
      <c r="P162" s="30">
        <v>1</v>
      </c>
      <c r="Q162" s="104">
        <f t="shared" si="15"/>
        <v>251.01099999999997</v>
      </c>
      <c r="R162" s="104">
        <f t="shared" si="16"/>
        <v>21.71</v>
      </c>
      <c r="S162" s="104">
        <f t="shared" si="17"/>
        <v>67.292000000000002</v>
      </c>
      <c r="T162" s="104">
        <f t="shared" si="18"/>
        <v>60.599000000000004</v>
      </c>
      <c r="U162" s="104">
        <f t="shared" si="19"/>
        <v>61.555999999999969</v>
      </c>
      <c r="V162" s="104">
        <f t="shared" si="20"/>
        <v>61.563999999999993</v>
      </c>
      <c r="W162" s="16">
        <v>13.701000000000001</v>
      </c>
      <c r="X162" s="16">
        <v>8.0090000000000003</v>
      </c>
      <c r="Y162" s="16">
        <v>7.6460000000000008</v>
      </c>
      <c r="Z162" s="16">
        <v>7.634999999999998</v>
      </c>
      <c r="AA162" s="16">
        <v>7.7890000000000015</v>
      </c>
      <c r="AB162" s="16">
        <v>7.536999999999999</v>
      </c>
      <c r="AC162" s="16">
        <v>7.5210000000000008</v>
      </c>
      <c r="AD162" s="16">
        <v>7.4540000000000006</v>
      </c>
      <c r="AE162" s="16">
        <v>7.5910000000000082</v>
      </c>
      <c r="AF162" s="16">
        <v>7.4159999999999968</v>
      </c>
      <c r="AG162" s="16">
        <v>7.5330000000000013</v>
      </c>
      <c r="AH162" s="16">
        <v>7.5819999999999936</v>
      </c>
      <c r="AI162" s="16">
        <v>7.703000000000003</v>
      </c>
      <c r="AJ162" s="16">
        <v>7.5499999999999972</v>
      </c>
      <c r="AK162" s="16">
        <v>7.6219999999999857</v>
      </c>
      <c r="AL162" s="16">
        <v>7.6020000000000181</v>
      </c>
      <c r="AM162" s="16">
        <v>7.7940000000000254</v>
      </c>
      <c r="AN162" s="16">
        <v>7.6059999999999377</v>
      </c>
      <c r="AO162" s="16">
        <v>7.6500000000000341</v>
      </c>
      <c r="AP162" s="16">
        <v>7.6260000000000048</v>
      </c>
      <c r="AQ162" s="16">
        <v>7.8349999999999795</v>
      </c>
      <c r="AR162" s="16">
        <v>7.6449999999999818</v>
      </c>
      <c r="AS162" s="16">
        <v>7.6220000000000141</v>
      </c>
      <c r="AT162" s="16">
        <v>7.7779999999999916</v>
      </c>
      <c r="AU162" s="16">
        <v>7.6970000000000312</v>
      </c>
      <c r="AV162" s="16">
        <v>7.7569999999999766</v>
      </c>
      <c r="AW162" s="16">
        <v>7.9000000000000057</v>
      </c>
      <c r="AX162" s="16">
        <v>7.6669999999999732</v>
      </c>
      <c r="AY162" s="16">
        <v>7.6700000000000159</v>
      </c>
      <c r="AZ162" s="16">
        <v>7.5710000000000264</v>
      </c>
      <c r="BA162" s="16">
        <v>7.6080000000000041</v>
      </c>
      <c r="BB162" s="16">
        <v>7.69399999999996</v>
      </c>
      <c r="BC162" s="105">
        <f t="shared" si="21"/>
        <v>57.368003792662478</v>
      </c>
    </row>
    <row r="163" spans="1:55" ht="15" thickBot="1" x14ac:dyDescent="0.35">
      <c r="A163" s="47" t="s">
        <v>12</v>
      </c>
      <c r="B163" s="47">
        <v>2022</v>
      </c>
      <c r="C163" s="49">
        <v>44846</v>
      </c>
      <c r="D163" s="47" t="s">
        <v>13</v>
      </c>
      <c r="E163" s="30" t="s">
        <v>379</v>
      </c>
      <c r="F163" s="30" t="s">
        <v>379</v>
      </c>
      <c r="G163" s="47" t="s">
        <v>25</v>
      </c>
      <c r="H163" s="47" t="s">
        <v>328</v>
      </c>
      <c r="I163" s="47" t="s">
        <v>269</v>
      </c>
      <c r="J163" s="47" t="s">
        <v>457</v>
      </c>
      <c r="K163" s="47" t="s">
        <v>418</v>
      </c>
      <c r="L163" s="50">
        <f>(C163-VLOOKUP(H163,Riders!$A$2:$C$3501,2,FALSE))/365</f>
        <v>32.219178082191782</v>
      </c>
      <c r="M163" s="50">
        <f>(C163-VLOOKUP(I163,Riders!$A$2:$C$3501,2,FALSE))/365</f>
        <v>28.605479452054794</v>
      </c>
      <c r="N163" s="50">
        <f>(C163-VLOOKUP(J163,Riders!$A$2:$C$3501,2,FALSE))/365</f>
        <v>25.175342465753424</v>
      </c>
      <c r="O163" s="50">
        <f>(C163-VLOOKUP(K163,Riders!$A$2:$C$3501,2,FALSE))/365</f>
        <v>25.556164383561644</v>
      </c>
      <c r="P163" s="30">
        <v>2</v>
      </c>
      <c r="Q163" s="104">
        <f t="shared" si="15"/>
        <v>253.11699999999999</v>
      </c>
      <c r="R163" s="104">
        <f t="shared" si="16"/>
        <v>22.263999999999999</v>
      </c>
      <c r="S163" s="104">
        <f t="shared" si="17"/>
        <v>67.556999999999988</v>
      </c>
      <c r="T163" s="104">
        <f t="shared" si="18"/>
        <v>61.40100000000001</v>
      </c>
      <c r="U163" s="104">
        <f t="shared" si="19"/>
        <v>62.334000000000003</v>
      </c>
      <c r="V163" s="104">
        <f t="shared" si="20"/>
        <v>61.824999999999989</v>
      </c>
      <c r="W163" s="16">
        <v>14.156000000000001</v>
      </c>
      <c r="X163" s="16">
        <v>8.1079999999999988</v>
      </c>
      <c r="Y163" s="16">
        <v>7.5630000000000024</v>
      </c>
      <c r="Z163" s="16">
        <v>7.3779999999999966</v>
      </c>
      <c r="AA163" s="16">
        <v>7.463000000000001</v>
      </c>
      <c r="AB163" s="16">
        <v>7.4949999999999974</v>
      </c>
      <c r="AC163" s="16">
        <v>7.588000000000001</v>
      </c>
      <c r="AD163" s="16">
        <v>7.8059999999999903</v>
      </c>
      <c r="AE163" s="16">
        <v>7.6900000000000119</v>
      </c>
      <c r="AF163" s="16">
        <v>7.6410000000000053</v>
      </c>
      <c r="AG163" s="16">
        <v>7.6419999999999959</v>
      </c>
      <c r="AH163" s="16">
        <v>7.6859999999999928</v>
      </c>
      <c r="AI163" s="16">
        <v>7.7750000000000057</v>
      </c>
      <c r="AJ163" s="16">
        <v>7.6630000000000251</v>
      </c>
      <c r="AK163" s="16">
        <v>7.6559999999999775</v>
      </c>
      <c r="AL163" s="16">
        <v>7.6479999999999961</v>
      </c>
      <c r="AM163" s="16">
        <v>7.6650000000000205</v>
      </c>
      <c r="AN163" s="16">
        <v>7.8049999999999784</v>
      </c>
      <c r="AO163" s="16">
        <v>7.6930000000000121</v>
      </c>
      <c r="AP163" s="16">
        <v>7.6999999999999602</v>
      </c>
      <c r="AQ163" s="16">
        <v>7.7050000000000409</v>
      </c>
      <c r="AR163" s="16">
        <v>7.872999999999962</v>
      </c>
      <c r="AS163" s="16">
        <v>8.0520000000000493</v>
      </c>
      <c r="AT163" s="16">
        <v>7.8409999999999798</v>
      </c>
      <c r="AU163" s="16">
        <v>7.8700000000000045</v>
      </c>
      <c r="AV163" s="16">
        <v>7.8610000000000184</v>
      </c>
      <c r="AW163" s="16">
        <v>7.7319999999999993</v>
      </c>
      <c r="AX163" s="16">
        <v>7.6649999999999636</v>
      </c>
      <c r="AY163" s="16">
        <v>7.6300000000000239</v>
      </c>
      <c r="AZ163" s="16">
        <v>7.6929999999999836</v>
      </c>
      <c r="BA163" s="16">
        <v>7.6639999999999873</v>
      </c>
      <c r="BB163" s="16">
        <v>7.710000000000008</v>
      </c>
      <c r="BC163" s="105">
        <f t="shared" si="21"/>
        <v>56.890686915537088</v>
      </c>
    </row>
    <row r="164" spans="1:55" ht="15" thickBot="1" x14ac:dyDescent="0.35">
      <c r="A164" s="47" t="s">
        <v>12</v>
      </c>
      <c r="B164" s="47">
        <v>2022</v>
      </c>
      <c r="C164" s="49">
        <v>44846</v>
      </c>
      <c r="D164" s="47" t="s">
        <v>13</v>
      </c>
      <c r="E164" s="30" t="s">
        <v>379</v>
      </c>
      <c r="F164" s="30" t="s">
        <v>379</v>
      </c>
      <c r="G164" s="47" t="s">
        <v>17</v>
      </c>
      <c r="H164" s="47" t="s">
        <v>423</v>
      </c>
      <c r="I164" s="47" t="s">
        <v>215</v>
      </c>
      <c r="J164" s="47" t="s">
        <v>422</v>
      </c>
      <c r="K164" s="47" t="s">
        <v>421</v>
      </c>
      <c r="L164" s="50">
        <f>(C164-VLOOKUP(H164,Riders!$A$2:$C$3501,2,FALSE))/365</f>
        <v>24.898630136986302</v>
      </c>
      <c r="M164" s="50">
        <f>(C164-VLOOKUP(I164,Riders!$A$2:$C$3501,2,FALSE))/365</f>
        <v>23.764383561643836</v>
      </c>
      <c r="N164" s="50">
        <f>(C164-VLOOKUP(J164,Riders!$A$2:$C$3501,2,FALSE))/365</f>
        <v>23.484931506849314</v>
      </c>
      <c r="O164" s="50">
        <f>(C164-VLOOKUP(K164,Riders!$A$2:$C$3501,2,FALSE))/365</f>
        <v>22.169863013698631</v>
      </c>
      <c r="P164" s="30">
        <v>3</v>
      </c>
      <c r="Q164" s="104">
        <f t="shared" si="15"/>
        <v>253.42500000000001</v>
      </c>
      <c r="R164" s="104">
        <f t="shared" si="16"/>
        <v>22.361999999999998</v>
      </c>
      <c r="S164" s="104">
        <f t="shared" si="17"/>
        <v>68.271999999999991</v>
      </c>
      <c r="T164" s="104">
        <f t="shared" si="18"/>
        <v>61.608000000000004</v>
      </c>
      <c r="U164" s="104">
        <f t="shared" si="19"/>
        <v>61.818000000000012</v>
      </c>
      <c r="V164" s="104">
        <f t="shared" si="20"/>
        <v>61.727000000000004</v>
      </c>
      <c r="W164" s="16">
        <v>14.058999999999999</v>
      </c>
      <c r="X164" s="16">
        <v>8.302999999999999</v>
      </c>
      <c r="Y164" s="16">
        <v>7.804000000000002</v>
      </c>
      <c r="Z164" s="16">
        <v>7.6630000000000003</v>
      </c>
      <c r="AA164" s="16">
        <v>7.6069999999999993</v>
      </c>
      <c r="AB164" s="16">
        <v>7.5829999999999984</v>
      </c>
      <c r="AC164" s="16">
        <v>7.6749999999999972</v>
      </c>
      <c r="AD164" s="16">
        <v>7.5779999999999959</v>
      </c>
      <c r="AE164" s="16">
        <v>7.5570000000000022</v>
      </c>
      <c r="AF164" s="16">
        <v>7.6070000000000135</v>
      </c>
      <c r="AG164" s="16">
        <v>7.6909999999999883</v>
      </c>
      <c r="AH164" s="16">
        <v>7.8640000000000043</v>
      </c>
      <c r="AI164" s="16">
        <v>7.6610000000000156</v>
      </c>
      <c r="AJ164" s="16">
        <v>7.6929999999999836</v>
      </c>
      <c r="AK164" s="16">
        <v>7.7450000000000045</v>
      </c>
      <c r="AL164" s="16">
        <v>7.789999999999992</v>
      </c>
      <c r="AM164" s="16">
        <v>7.945999999999998</v>
      </c>
      <c r="AN164" s="16">
        <v>7.7879999999999825</v>
      </c>
      <c r="AO164" s="16">
        <v>7.6900000000000261</v>
      </c>
      <c r="AP164" s="16">
        <v>7.664999999999992</v>
      </c>
      <c r="AQ164" s="16">
        <v>7.6949999999999932</v>
      </c>
      <c r="AR164" s="16">
        <v>7.7020000000000266</v>
      </c>
      <c r="AS164" s="16">
        <v>7.6589999999999634</v>
      </c>
      <c r="AT164" s="16">
        <v>7.6730000000000302</v>
      </c>
      <c r="AU164" s="16">
        <v>7.7150000000000034</v>
      </c>
      <c r="AV164" s="16">
        <v>7.8419999999999845</v>
      </c>
      <c r="AW164" s="16">
        <v>7.686000000000007</v>
      </c>
      <c r="AX164" s="16">
        <v>7.7229999999999563</v>
      </c>
      <c r="AY164" s="16">
        <v>7.7840000000000202</v>
      </c>
      <c r="AZ164" s="16">
        <v>7.8639999999999759</v>
      </c>
      <c r="BA164" s="16">
        <v>7.5000000000000568</v>
      </c>
      <c r="BB164" s="16">
        <v>7.6129999999999995</v>
      </c>
      <c r="BC164" s="105">
        <f t="shared" si="21"/>
        <v>56.821544835750217</v>
      </c>
    </row>
    <row r="165" spans="1:55" ht="15" thickBot="1" x14ac:dyDescent="0.35">
      <c r="A165" s="47" t="s">
        <v>12</v>
      </c>
      <c r="B165" s="47">
        <v>2022</v>
      </c>
      <c r="C165" s="49">
        <v>44846</v>
      </c>
      <c r="D165" s="47" t="s">
        <v>13</v>
      </c>
      <c r="E165" s="30" t="s">
        <v>379</v>
      </c>
      <c r="F165" s="30" t="s">
        <v>379</v>
      </c>
      <c r="G165" s="47" t="s">
        <v>36</v>
      </c>
      <c r="H165" s="47" t="s">
        <v>458</v>
      </c>
      <c r="I165" s="47" t="s">
        <v>270</v>
      </c>
      <c r="J165" s="47" t="s">
        <v>256</v>
      </c>
      <c r="K165" s="47" t="s">
        <v>425</v>
      </c>
      <c r="L165" s="50">
        <f>(C165-VLOOKUP(H165,Riders!$A$2:$C$3501,2,FALSE))/365</f>
        <v>23.920547945205481</v>
      </c>
      <c r="M165" s="50">
        <f>(C165-VLOOKUP(I165,Riders!$A$2:$C$3501,2,FALSE))/365</f>
        <v>28.076712328767123</v>
      </c>
      <c r="N165" s="50">
        <f>(C165-VLOOKUP(J165,Riders!$A$2:$C$3501,2,FALSE))/365</f>
        <v>26.638356164383563</v>
      </c>
      <c r="O165" s="50">
        <f>(C165-VLOOKUP(K165,Riders!$A$2:$C$3501,2,FALSE))/365</f>
        <v>23.279452054794522</v>
      </c>
      <c r="P165" s="30">
        <v>4</v>
      </c>
      <c r="Q165" s="104">
        <f t="shared" si="15"/>
        <v>255.17299999999997</v>
      </c>
      <c r="R165" s="104">
        <f t="shared" si="16"/>
        <v>22.678999999999998</v>
      </c>
      <c r="S165" s="104">
        <f t="shared" si="17"/>
        <v>68.864999999999995</v>
      </c>
      <c r="T165" s="104">
        <f t="shared" si="18"/>
        <v>61.28300000000003</v>
      </c>
      <c r="U165" s="104">
        <f t="shared" si="19"/>
        <v>62.625999999999948</v>
      </c>
      <c r="V165" s="104">
        <f t="shared" si="20"/>
        <v>62.399000000000001</v>
      </c>
      <c r="W165" s="16">
        <v>14.247999999999999</v>
      </c>
      <c r="X165" s="16">
        <v>8.4309999999999992</v>
      </c>
      <c r="Y165" s="16">
        <v>7.9760000000000026</v>
      </c>
      <c r="Z165" s="16">
        <v>7.7389999999999972</v>
      </c>
      <c r="AA165" s="16">
        <v>7.7349999999999994</v>
      </c>
      <c r="AB165" s="16">
        <v>7.5770000000000053</v>
      </c>
      <c r="AC165" s="16">
        <v>7.5929999999999822</v>
      </c>
      <c r="AD165" s="16">
        <v>7.5660000000000096</v>
      </c>
      <c r="AE165" s="16">
        <v>7.7980000000000018</v>
      </c>
      <c r="AF165" s="16">
        <v>7.6419999999999959</v>
      </c>
      <c r="AG165" s="16">
        <v>7.6280000000000001</v>
      </c>
      <c r="AH165" s="16">
        <v>7.6020000000000039</v>
      </c>
      <c r="AI165" s="16">
        <v>7.605000000000004</v>
      </c>
      <c r="AJ165" s="16">
        <v>7.6950000000000074</v>
      </c>
      <c r="AK165" s="16">
        <v>7.6459999999999866</v>
      </c>
      <c r="AL165" s="16">
        <v>7.66700000000003</v>
      </c>
      <c r="AM165" s="16">
        <v>7.6200000000000045</v>
      </c>
      <c r="AN165" s="16">
        <v>7.8379999999999654</v>
      </c>
      <c r="AO165" s="16">
        <v>7.79200000000003</v>
      </c>
      <c r="AP165" s="16">
        <v>7.9829999999999757</v>
      </c>
      <c r="AQ165" s="16">
        <v>7.8149999999999977</v>
      </c>
      <c r="AR165" s="16">
        <v>7.7909999999999968</v>
      </c>
      <c r="AS165" s="16">
        <v>7.7479999999999905</v>
      </c>
      <c r="AT165" s="16">
        <v>8.0389999999999873</v>
      </c>
      <c r="AU165" s="16">
        <v>7.8119999999999834</v>
      </c>
      <c r="AV165" s="16">
        <v>7.8160000000000309</v>
      </c>
      <c r="AW165" s="16">
        <v>7.6920000000000357</v>
      </c>
      <c r="AX165" s="16">
        <v>7.7439999999999998</v>
      </c>
      <c r="AY165" s="16">
        <v>7.6979999999999791</v>
      </c>
      <c r="AZ165" s="16">
        <v>7.8989999999999725</v>
      </c>
      <c r="BA165" s="16">
        <v>7.8040000000000305</v>
      </c>
      <c r="BB165" s="16">
        <v>7.9339999999999691</v>
      </c>
      <c r="BC165" s="105">
        <f t="shared" si="21"/>
        <v>56.432302790655754</v>
      </c>
    </row>
    <row r="166" spans="1:55" ht="15" thickBot="1" x14ac:dyDescent="0.35">
      <c r="A166" s="47" t="s">
        <v>12</v>
      </c>
      <c r="B166" s="47">
        <v>2022</v>
      </c>
      <c r="C166" s="49">
        <v>44846</v>
      </c>
      <c r="D166" s="47" t="s">
        <v>13</v>
      </c>
      <c r="E166" s="30" t="s">
        <v>379</v>
      </c>
      <c r="F166" s="30" t="s">
        <v>379</v>
      </c>
      <c r="G166" s="47" t="s">
        <v>15</v>
      </c>
      <c r="H166" s="47" t="s">
        <v>440</v>
      </c>
      <c r="I166" s="47" t="s">
        <v>228</v>
      </c>
      <c r="J166" s="47" t="s">
        <v>459</v>
      </c>
      <c r="K166" s="47" t="s">
        <v>460</v>
      </c>
      <c r="L166" s="50">
        <f>(C166-VLOOKUP(H166,Riders!$A$2:$C$3501,2,FALSE))/365</f>
        <v>21.923287671232877</v>
      </c>
      <c r="M166" s="50">
        <f>(C166-VLOOKUP(I166,Riders!$A$2:$C$3501,2,FALSE))/365</f>
        <v>23.295890410958904</v>
      </c>
      <c r="N166" s="50">
        <f>(C166-VLOOKUP(J166,Riders!$A$2:$C$3501,2,FALSE))/365</f>
        <v>23.909589041095892</v>
      </c>
      <c r="O166" s="50">
        <f>(C166-VLOOKUP(K166,Riders!$A$2:$C$3501,2,FALSE))/365</f>
        <v>29.254794520547946</v>
      </c>
      <c r="P166" s="30">
        <v>5</v>
      </c>
      <c r="Q166" s="104">
        <f t="shared" si="15"/>
        <v>256.89800000000002</v>
      </c>
      <c r="R166" s="104">
        <f t="shared" si="16"/>
        <v>22.504000000000001</v>
      </c>
      <c r="S166" s="104">
        <f t="shared" si="17"/>
        <v>68.975000000000009</v>
      </c>
      <c r="T166" s="104">
        <f t="shared" si="18"/>
        <v>62.091999999999999</v>
      </c>
      <c r="U166" s="104">
        <f t="shared" si="19"/>
        <v>63.294999999999987</v>
      </c>
      <c r="V166" s="104">
        <f t="shared" si="20"/>
        <v>62.53600000000003</v>
      </c>
      <c r="W166" s="16">
        <v>14.186</v>
      </c>
      <c r="X166" s="16">
        <v>8.3180000000000014</v>
      </c>
      <c r="Y166" s="16">
        <v>7.879999999999999</v>
      </c>
      <c r="Z166" s="16">
        <v>7.8190000000000026</v>
      </c>
      <c r="AA166" s="16">
        <v>7.6869999999999976</v>
      </c>
      <c r="AB166" s="16">
        <v>7.6610000000000014</v>
      </c>
      <c r="AC166" s="16">
        <v>7.7579999999999956</v>
      </c>
      <c r="AD166" s="16">
        <v>7.666000000000011</v>
      </c>
      <c r="AE166" s="16">
        <v>7.7509999999999906</v>
      </c>
      <c r="AF166" s="16">
        <v>7.855000000000004</v>
      </c>
      <c r="AG166" s="16">
        <v>7.9979999999999905</v>
      </c>
      <c r="AH166" s="16">
        <v>7.7439999999999998</v>
      </c>
      <c r="AI166" s="16">
        <v>7.7040000000000219</v>
      </c>
      <c r="AJ166" s="16">
        <v>7.6219999999999857</v>
      </c>
      <c r="AK166" s="16">
        <v>7.7459999999999809</v>
      </c>
      <c r="AL166" s="16">
        <v>7.6720000000000255</v>
      </c>
      <c r="AM166" s="16">
        <v>7.7749999999999773</v>
      </c>
      <c r="AN166" s="16">
        <v>7.8019999999999925</v>
      </c>
      <c r="AO166" s="16">
        <v>7.8860000000000241</v>
      </c>
      <c r="AP166" s="16">
        <v>7.9209999999999923</v>
      </c>
      <c r="AQ166" s="16">
        <v>8.0120000000000289</v>
      </c>
      <c r="AR166" s="16">
        <v>7.8289999999999793</v>
      </c>
      <c r="AS166" s="16">
        <v>8.1539999999999964</v>
      </c>
      <c r="AT166" s="16">
        <v>7.9159999999999968</v>
      </c>
      <c r="AU166" s="16">
        <v>7.9169999999999732</v>
      </c>
      <c r="AV166" s="16">
        <v>7.8340000000000316</v>
      </c>
      <c r="AW166" s="16">
        <v>7.7920000000000016</v>
      </c>
      <c r="AX166" s="16">
        <v>7.8190000000000168</v>
      </c>
      <c r="AY166" s="16">
        <v>7.7980000000000018</v>
      </c>
      <c r="AZ166" s="16">
        <v>7.7239999999999895</v>
      </c>
      <c r="BA166" s="16">
        <v>7.8169999999999504</v>
      </c>
      <c r="BB166" s="16">
        <v>7.8350000000000648</v>
      </c>
      <c r="BC166" s="105">
        <f t="shared" si="21"/>
        <v>56.053375269562231</v>
      </c>
    </row>
    <row r="167" spans="1:55" ht="15" thickBot="1" x14ac:dyDescent="0.35">
      <c r="A167" s="47" t="s">
        <v>12</v>
      </c>
      <c r="B167" s="47">
        <v>2022</v>
      </c>
      <c r="C167" s="49">
        <v>44846</v>
      </c>
      <c r="D167" s="47" t="s">
        <v>13</v>
      </c>
      <c r="E167" s="30" t="s">
        <v>379</v>
      </c>
      <c r="F167" s="47" t="s">
        <v>379</v>
      </c>
      <c r="G167" s="47" t="s">
        <v>19</v>
      </c>
      <c r="H167" s="47" t="s">
        <v>461</v>
      </c>
      <c r="I167" s="47" t="s">
        <v>218</v>
      </c>
      <c r="J167" s="47" t="s">
        <v>245</v>
      </c>
      <c r="K167" s="47" t="s">
        <v>462</v>
      </c>
      <c r="L167" s="50">
        <f>(C167-VLOOKUP(H167,Riders!$A$2:$C$3501,2,FALSE))/365</f>
        <v>19.915068493150685</v>
      </c>
      <c r="M167" s="50">
        <f>(C167-VLOOKUP(I167,Riders!$A$2:$C$3501,2,FALSE))/365</f>
        <v>21.095890410958905</v>
      </c>
      <c r="N167" s="50">
        <f>(C167-VLOOKUP(J167,Riders!$A$2:$C$3501,2,FALSE))/365</f>
        <v>23.789041095890411</v>
      </c>
      <c r="O167" s="50">
        <f>(C167-VLOOKUP(K167,Riders!$A$2:$C$3501,2,FALSE))/365</f>
        <v>23.378082191780823</v>
      </c>
      <c r="P167" s="30">
        <v>6</v>
      </c>
      <c r="Q167" s="104">
        <f t="shared" si="15"/>
        <v>257.77</v>
      </c>
      <c r="R167" s="104">
        <f t="shared" si="16"/>
        <v>22.65</v>
      </c>
      <c r="S167" s="104">
        <f t="shared" si="17"/>
        <v>70.323999999999998</v>
      </c>
      <c r="T167" s="104">
        <f t="shared" si="18"/>
        <v>62.666999999999987</v>
      </c>
      <c r="U167" s="104">
        <f t="shared" si="19"/>
        <v>62.380000000000024</v>
      </c>
      <c r="V167" s="104">
        <f t="shared" si="20"/>
        <v>62.398999999999972</v>
      </c>
      <c r="W167" s="16">
        <v>14.125999999999999</v>
      </c>
      <c r="X167" s="16">
        <v>8.5239999999999991</v>
      </c>
      <c r="Y167" s="16">
        <v>8.0190000000000019</v>
      </c>
      <c r="Z167" s="16">
        <v>7.8499999999999979</v>
      </c>
      <c r="AA167" s="16">
        <v>7.9879999999999995</v>
      </c>
      <c r="AB167" s="16">
        <v>7.9500000000000028</v>
      </c>
      <c r="AC167" s="16">
        <v>7.9259999999999948</v>
      </c>
      <c r="AD167" s="16">
        <v>7.9410000000000025</v>
      </c>
      <c r="AE167" s="16">
        <v>8.0049999999999955</v>
      </c>
      <c r="AF167" s="16">
        <v>7.8590000000000089</v>
      </c>
      <c r="AG167" s="16">
        <v>7.8020000000000067</v>
      </c>
      <c r="AH167" s="16">
        <v>7.8739999999999952</v>
      </c>
      <c r="AI167" s="16">
        <v>7.6669999999999874</v>
      </c>
      <c r="AJ167" s="16">
        <v>7.7180000000000177</v>
      </c>
      <c r="AK167" s="16">
        <v>7.8119999999999834</v>
      </c>
      <c r="AL167" s="16">
        <v>7.9299999999999926</v>
      </c>
      <c r="AM167" s="16">
        <v>7.7980000000000018</v>
      </c>
      <c r="AN167" s="16">
        <v>7.9620000000000175</v>
      </c>
      <c r="AO167" s="16">
        <v>7.7420000000000186</v>
      </c>
      <c r="AP167" s="16">
        <v>7.7499999999999716</v>
      </c>
      <c r="AQ167" s="16">
        <v>7.7609999999999957</v>
      </c>
      <c r="AR167" s="16">
        <v>7.8310000000000173</v>
      </c>
      <c r="AS167" s="16">
        <v>7.8609999999999616</v>
      </c>
      <c r="AT167" s="16">
        <v>7.6750000000000398</v>
      </c>
      <c r="AU167" s="16">
        <v>7.8650000000000091</v>
      </c>
      <c r="AV167" s="16">
        <v>7.813999999999993</v>
      </c>
      <c r="AW167" s="16">
        <v>7.7990000000000066</v>
      </c>
      <c r="AX167" s="16">
        <v>7.8049999999999784</v>
      </c>
      <c r="AY167" s="16">
        <v>7.7890000000000157</v>
      </c>
      <c r="AZ167" s="16">
        <v>7.7699999999999534</v>
      </c>
      <c r="BA167" s="16">
        <v>7.8030000000000541</v>
      </c>
      <c r="BB167" s="16">
        <v>7.7539999999999623</v>
      </c>
      <c r="BC167" s="105">
        <f t="shared" si="21"/>
        <v>55.863754509834351</v>
      </c>
    </row>
    <row r="168" spans="1:55" ht="15" thickBot="1" x14ac:dyDescent="0.35">
      <c r="A168" s="47" t="s">
        <v>12</v>
      </c>
      <c r="B168" s="47">
        <v>2022</v>
      </c>
      <c r="C168" s="49">
        <v>44846</v>
      </c>
      <c r="D168" s="47" t="s">
        <v>13</v>
      </c>
      <c r="E168" s="30" t="s">
        <v>379</v>
      </c>
      <c r="F168" s="47" t="s">
        <v>379</v>
      </c>
      <c r="G168" s="47" t="s">
        <v>27</v>
      </c>
      <c r="H168" s="47" t="s">
        <v>216</v>
      </c>
      <c r="I168" s="47" t="s">
        <v>463</v>
      </c>
      <c r="J168" s="47" t="s">
        <v>396</v>
      </c>
      <c r="K168" s="47" t="s">
        <v>433</v>
      </c>
      <c r="L168" s="50">
        <f>(C168-VLOOKUP(H168,Riders!$A$2:$C$3501,2,FALSE))/365</f>
        <v>23.67945205479452</v>
      </c>
      <c r="M168" s="50">
        <f>(C168-VLOOKUP(I168,Riders!$A$2:$C$3501,2,FALSE))/365</f>
        <v>20.86849315068493</v>
      </c>
      <c r="N168" s="50">
        <f>(C168-VLOOKUP(J168,Riders!$A$2:$C$3501,2,FALSE))/365</f>
        <v>23.602739726027398</v>
      </c>
      <c r="O168" s="50">
        <f>(C168-VLOOKUP(K168,Riders!$A$2:$C$3501,2,FALSE))/365</f>
        <v>23.282191780821918</v>
      </c>
      <c r="P168" s="30">
        <v>7</v>
      </c>
      <c r="Q168" s="104">
        <f t="shared" si="15"/>
        <v>258.87700000000001</v>
      </c>
      <c r="R168" s="104">
        <f t="shared" si="16"/>
        <v>23.012</v>
      </c>
      <c r="S168" s="104">
        <f t="shared" si="17"/>
        <v>69.796999999999997</v>
      </c>
      <c r="T168" s="104">
        <f t="shared" si="18"/>
        <v>62.92300000000003</v>
      </c>
      <c r="U168" s="104">
        <f t="shared" si="19"/>
        <v>63.827999999999975</v>
      </c>
      <c r="V168" s="104">
        <f t="shared" si="20"/>
        <v>62.329000000000008</v>
      </c>
      <c r="W168" s="16">
        <v>14.54</v>
      </c>
      <c r="X168" s="16">
        <v>8.4720000000000013</v>
      </c>
      <c r="Y168" s="16">
        <v>7.8559999999999981</v>
      </c>
      <c r="Z168" s="16">
        <v>7.7590000000000039</v>
      </c>
      <c r="AA168" s="16">
        <v>7.7149999999999963</v>
      </c>
      <c r="AB168" s="16">
        <v>7.7950000000000017</v>
      </c>
      <c r="AC168" s="16">
        <v>7.8120000000000047</v>
      </c>
      <c r="AD168" s="16">
        <v>7.8479999999999919</v>
      </c>
      <c r="AE168" s="16">
        <v>7.9069999999999965</v>
      </c>
      <c r="AF168" s="16">
        <v>8.0150000000000006</v>
      </c>
      <c r="AG168" s="16">
        <v>7.833999999999989</v>
      </c>
      <c r="AH168" s="16">
        <v>7.9420000000000215</v>
      </c>
      <c r="AI168" s="16">
        <v>7.842000000000013</v>
      </c>
      <c r="AJ168" s="16">
        <v>7.8149999999999835</v>
      </c>
      <c r="AK168" s="16">
        <v>7.8160000000000309</v>
      </c>
      <c r="AL168" s="16">
        <v>7.7519999999999953</v>
      </c>
      <c r="AM168" s="16">
        <v>7.9479999999999507</v>
      </c>
      <c r="AN168" s="16">
        <v>7.9220000000000255</v>
      </c>
      <c r="AO168" s="16">
        <v>8.0900000000000034</v>
      </c>
      <c r="AP168" s="16">
        <v>7.9480000000000359</v>
      </c>
      <c r="AQ168" s="16">
        <v>7.9479999999999507</v>
      </c>
      <c r="AR168" s="16">
        <v>7.9420000000000357</v>
      </c>
      <c r="AS168" s="16">
        <v>7.9419999999999789</v>
      </c>
      <c r="AT168" s="16">
        <v>8.0879999999999939</v>
      </c>
      <c r="AU168" s="16">
        <v>7.9680000000000177</v>
      </c>
      <c r="AV168" s="16">
        <v>7.9889999999999759</v>
      </c>
      <c r="AW168" s="16">
        <v>8.0980000000000132</v>
      </c>
      <c r="AX168" s="16">
        <v>7.886999999999972</v>
      </c>
      <c r="AY168" s="16">
        <v>7.7830000000000439</v>
      </c>
      <c r="AZ168" s="16">
        <v>7.561000000000007</v>
      </c>
      <c r="BA168" s="16">
        <v>7.4699999999999136</v>
      </c>
      <c r="BB168" s="16">
        <v>7.5730000000000643</v>
      </c>
      <c r="BC168" s="105">
        <f t="shared" si="21"/>
        <v>55.624872043480103</v>
      </c>
    </row>
    <row r="169" spans="1:55" ht="15" thickBot="1" x14ac:dyDescent="0.35">
      <c r="A169" s="47" t="s">
        <v>12</v>
      </c>
      <c r="B169" s="47">
        <v>2022</v>
      </c>
      <c r="C169" s="49">
        <v>44846</v>
      </c>
      <c r="D169" s="47" t="s">
        <v>13</v>
      </c>
      <c r="E169" s="30" t="s">
        <v>379</v>
      </c>
      <c r="F169" s="47" t="s">
        <v>379</v>
      </c>
      <c r="G169" s="47" t="s">
        <v>67</v>
      </c>
      <c r="H169" s="47" t="s">
        <v>214</v>
      </c>
      <c r="I169" s="47" t="s">
        <v>271</v>
      </c>
      <c r="J169" s="47" t="s">
        <v>437</v>
      </c>
      <c r="K169" s="47" t="s">
        <v>464</v>
      </c>
      <c r="L169" s="50">
        <f>(C169-VLOOKUP(H169,Riders!$A$2:$C$3501,2,FALSE))/365</f>
        <v>27.81917808219178</v>
      </c>
      <c r="M169" s="50">
        <f>(C169-VLOOKUP(I169,Riders!$A$2:$C$3501,2,FALSE))/365</f>
        <v>28.32054794520548</v>
      </c>
      <c r="N169" s="50">
        <f>(C169-VLOOKUP(J169,Riders!$A$2:$C$3501,2,FALSE))/365</f>
        <v>31.482191780821918</v>
      </c>
      <c r="O169" s="50">
        <f>(C169-VLOOKUP(K169,Riders!$A$2:$C$3501,2,FALSE))/365</f>
        <v>20.715068493150685</v>
      </c>
      <c r="P169" s="30">
        <v>8</v>
      </c>
      <c r="Q169" s="104">
        <f t="shared" si="15"/>
        <v>259.11899999999997</v>
      </c>
      <c r="R169" s="104">
        <f t="shared" si="16"/>
        <v>23.3</v>
      </c>
      <c r="S169" s="104">
        <f t="shared" si="17"/>
        <v>69.962999999999994</v>
      </c>
      <c r="T169" s="104">
        <f t="shared" si="18"/>
        <v>63.371999999999986</v>
      </c>
      <c r="U169" s="104">
        <f t="shared" si="19"/>
        <v>63.870000000000033</v>
      </c>
      <c r="V169" s="104">
        <f t="shared" si="20"/>
        <v>61.913999999999959</v>
      </c>
      <c r="W169" s="16">
        <v>14.878</v>
      </c>
      <c r="X169" s="16">
        <v>8.4220000000000006</v>
      </c>
      <c r="Y169" s="16">
        <v>7.8610000000000007</v>
      </c>
      <c r="Z169" s="16">
        <v>7.7749999999999986</v>
      </c>
      <c r="AA169" s="16">
        <v>7.8509999999999991</v>
      </c>
      <c r="AB169" s="16">
        <v>7.732999999999997</v>
      </c>
      <c r="AC169" s="16">
        <v>7.6939999999999884</v>
      </c>
      <c r="AD169" s="16">
        <v>7.7490000000000094</v>
      </c>
      <c r="AE169" s="16">
        <v>7.9639999999999986</v>
      </c>
      <c r="AF169" s="16">
        <v>7.8500000000000085</v>
      </c>
      <c r="AG169" s="16">
        <v>7.8909999999999911</v>
      </c>
      <c r="AH169" s="16">
        <v>7.9510000000000076</v>
      </c>
      <c r="AI169" s="16">
        <v>8.1639999999999873</v>
      </c>
      <c r="AJ169" s="16">
        <v>7.9750000000000227</v>
      </c>
      <c r="AK169" s="16">
        <v>7.8080000000000069</v>
      </c>
      <c r="AL169" s="16">
        <v>7.7689999999999628</v>
      </c>
      <c r="AM169" s="16">
        <v>7.8400000000000318</v>
      </c>
      <c r="AN169" s="16">
        <v>7.8220000000000027</v>
      </c>
      <c r="AO169" s="16">
        <v>7.8499999999999943</v>
      </c>
      <c r="AP169" s="16">
        <v>7.945999999999998</v>
      </c>
      <c r="AQ169" s="16">
        <v>8.0879999999999654</v>
      </c>
      <c r="AR169" s="16">
        <v>8.0830000000000553</v>
      </c>
      <c r="AS169" s="16">
        <v>8.2589999999999577</v>
      </c>
      <c r="AT169" s="16">
        <v>7.9820000000000277</v>
      </c>
      <c r="AU169" s="16">
        <v>7.8720000000000141</v>
      </c>
      <c r="AV169" s="16">
        <v>7.7859999999999729</v>
      </c>
      <c r="AW169" s="16">
        <v>7.6920000000000073</v>
      </c>
      <c r="AX169" s="16">
        <v>7.6809999999999832</v>
      </c>
      <c r="AY169" s="16">
        <v>7.650999999999982</v>
      </c>
      <c r="AZ169" s="16">
        <v>7.6679999999999779</v>
      </c>
      <c r="BA169" s="16">
        <v>7.6800000000000068</v>
      </c>
      <c r="BB169" s="16">
        <v>7.8840000000000146</v>
      </c>
      <c r="BC169" s="105">
        <f t="shared" si="21"/>
        <v>55.572922093709849</v>
      </c>
    </row>
    <row r="170" spans="1:55" ht="15" thickBot="1" x14ac:dyDescent="0.35">
      <c r="A170" s="47" t="s">
        <v>12</v>
      </c>
      <c r="B170" s="47">
        <v>2022</v>
      </c>
      <c r="C170" s="49">
        <v>44846</v>
      </c>
      <c r="D170" s="47" t="s">
        <v>13</v>
      </c>
      <c r="E170" s="30" t="s">
        <v>379</v>
      </c>
      <c r="F170" s="47" t="s">
        <v>379</v>
      </c>
      <c r="G170" s="47" t="s">
        <v>56</v>
      </c>
      <c r="H170" s="47" t="s">
        <v>233</v>
      </c>
      <c r="I170" s="47" t="s">
        <v>427</v>
      </c>
      <c r="J170" s="47" t="s">
        <v>426</v>
      </c>
      <c r="K170" s="47" t="s">
        <v>428</v>
      </c>
      <c r="L170" s="50">
        <f>(C170-VLOOKUP(H170,Riders!$A$2:$C$3501,2,FALSE))/365</f>
        <v>27.115068493150684</v>
      </c>
      <c r="M170" s="50">
        <f>(C170-VLOOKUP(I170,Riders!$A$2:$C$3501,2,FALSE))/365</f>
        <v>28.463013698630139</v>
      </c>
      <c r="N170" s="50">
        <f>(C170-VLOOKUP(J170,Riders!$A$2:$C$3501,2,FALSE))/365</f>
        <v>21.490410958904111</v>
      </c>
      <c r="O170" s="50">
        <f>(C170-VLOOKUP(K170,Riders!$A$2:$C$3501,2,FALSE))/365</f>
        <v>32.961643835616435</v>
      </c>
      <c r="P170" s="30">
        <v>9</v>
      </c>
      <c r="Q170" s="104">
        <f t="shared" si="15"/>
        <v>259.93399999999997</v>
      </c>
      <c r="R170" s="104">
        <f t="shared" si="16"/>
        <v>22.806999999999999</v>
      </c>
      <c r="S170" s="104">
        <f t="shared" si="17"/>
        <v>69.546000000000006</v>
      </c>
      <c r="T170" s="104">
        <f t="shared" si="18"/>
        <v>62.845999999999989</v>
      </c>
      <c r="U170" s="104">
        <f t="shared" si="19"/>
        <v>63.157000000000011</v>
      </c>
      <c r="V170" s="104">
        <f t="shared" si="20"/>
        <v>64.384999999999962</v>
      </c>
      <c r="W170" s="16">
        <v>14.339</v>
      </c>
      <c r="X170" s="16">
        <v>8.4679999999999982</v>
      </c>
      <c r="Y170" s="16">
        <v>7.8109999999999999</v>
      </c>
      <c r="Z170" s="16">
        <v>7.7059999999999995</v>
      </c>
      <c r="AA170" s="16">
        <v>7.9010000000000034</v>
      </c>
      <c r="AB170" s="16">
        <v>7.7289999999999992</v>
      </c>
      <c r="AC170" s="16">
        <v>7.7340000000000089</v>
      </c>
      <c r="AD170" s="16">
        <v>7.857999999999997</v>
      </c>
      <c r="AE170" s="16">
        <v>7.8269999999999982</v>
      </c>
      <c r="AF170" s="16">
        <v>7.8909999999999911</v>
      </c>
      <c r="AG170" s="16">
        <v>7.8619999999999806</v>
      </c>
      <c r="AH170" s="16">
        <v>7.897000000000034</v>
      </c>
      <c r="AI170" s="16">
        <v>7.8379999999999797</v>
      </c>
      <c r="AJ170" s="16">
        <v>8.0019999999999953</v>
      </c>
      <c r="AK170" s="16">
        <v>7.7790000000000248</v>
      </c>
      <c r="AL170" s="16">
        <v>7.7499999999999858</v>
      </c>
      <c r="AM170" s="16">
        <v>7.7140000000000271</v>
      </c>
      <c r="AN170" s="16">
        <v>7.879999999999967</v>
      </c>
      <c r="AO170" s="16">
        <v>7.710000000000008</v>
      </c>
      <c r="AP170" s="16">
        <v>7.9199999999999875</v>
      </c>
      <c r="AQ170" s="16">
        <v>7.9000000000000341</v>
      </c>
      <c r="AR170" s="16">
        <v>7.875</v>
      </c>
      <c r="AS170" s="16">
        <v>8.1259999999999764</v>
      </c>
      <c r="AT170" s="16">
        <v>8.0320000000000107</v>
      </c>
      <c r="AU170" s="16">
        <v>8.0599999999999739</v>
      </c>
      <c r="AV170" s="16">
        <v>8.3440000000000509</v>
      </c>
      <c r="AW170" s="16">
        <v>8.1079999999999757</v>
      </c>
      <c r="AX170" s="16">
        <v>7.9659999999999798</v>
      </c>
      <c r="AY170" s="16">
        <v>7.924000000000035</v>
      </c>
      <c r="AZ170" s="16">
        <v>7.9259999999999877</v>
      </c>
      <c r="BA170" s="16">
        <v>7.9560000000000457</v>
      </c>
      <c r="BB170" s="16">
        <v>8.1009999999999138</v>
      </c>
      <c r="BC170" s="105">
        <f t="shared" si="21"/>
        <v>55.398678125985832</v>
      </c>
    </row>
    <row r="171" spans="1:55" ht="15" thickBot="1" x14ac:dyDescent="0.35">
      <c r="A171" s="47" t="s">
        <v>12</v>
      </c>
      <c r="B171" s="47">
        <v>2022</v>
      </c>
      <c r="C171" s="49">
        <v>44846</v>
      </c>
      <c r="D171" s="47" t="s">
        <v>13</v>
      </c>
      <c r="E171" s="30" t="s">
        <v>379</v>
      </c>
      <c r="F171" s="47" t="s">
        <v>379</v>
      </c>
      <c r="G171" s="47" t="s">
        <v>38</v>
      </c>
      <c r="H171" s="47" t="s">
        <v>465</v>
      </c>
      <c r="I171" s="47" t="s">
        <v>466</v>
      </c>
      <c r="J171" s="47" t="s">
        <v>467</v>
      </c>
      <c r="K171" s="47" t="s">
        <v>468</v>
      </c>
      <c r="L171" s="50">
        <f>(C171-VLOOKUP(H171,Riders!$A$2:$C$3501,2,FALSE))/365</f>
        <v>25.764383561643836</v>
      </c>
      <c r="M171" s="50">
        <f>(C171-VLOOKUP(I171,Riders!$A$2:$C$3501,2,FALSE))/365</f>
        <v>26.301369863013697</v>
      </c>
      <c r="N171" s="50">
        <f>(C171-VLOOKUP(J171,Riders!$A$2:$C$3501,2,FALSE))/365</f>
        <v>21.564383561643837</v>
      </c>
      <c r="O171" s="50">
        <f>(C171-VLOOKUP(K171,Riders!$A$2:$C$3501,2,FALSE))/365</f>
        <v>26.827397260273973</v>
      </c>
      <c r="P171" s="30">
        <v>10</v>
      </c>
      <c r="Q171" s="104">
        <f t="shared" si="15"/>
        <v>262.02700000000004</v>
      </c>
      <c r="R171" s="104">
        <f t="shared" si="16"/>
        <v>22.763999999999999</v>
      </c>
      <c r="S171" s="104">
        <f t="shared" si="17"/>
        <v>70.170999999999992</v>
      </c>
      <c r="T171" s="104">
        <f t="shared" si="18"/>
        <v>64.289000000000016</v>
      </c>
      <c r="U171" s="104">
        <f t="shared" si="19"/>
        <v>63.90300000000002</v>
      </c>
      <c r="V171" s="104">
        <f t="shared" si="20"/>
        <v>63.664000000000016</v>
      </c>
      <c r="W171" s="16">
        <v>14.521000000000001</v>
      </c>
      <c r="X171" s="16">
        <v>8.2429999999999986</v>
      </c>
      <c r="Y171" s="16">
        <v>7.8620000000000019</v>
      </c>
      <c r="Z171" s="16">
        <v>7.8229999999999968</v>
      </c>
      <c r="AA171" s="16">
        <v>7.9969999999999999</v>
      </c>
      <c r="AB171" s="16">
        <v>7.8580000000000112</v>
      </c>
      <c r="AC171" s="16">
        <v>7.8659999999999926</v>
      </c>
      <c r="AD171" s="16">
        <v>8.0009999999999906</v>
      </c>
      <c r="AE171" s="16">
        <v>7.9380000000000024</v>
      </c>
      <c r="AF171" s="16">
        <v>8.097999999999999</v>
      </c>
      <c r="AG171" s="16">
        <v>8.1430000000000007</v>
      </c>
      <c r="AH171" s="16">
        <v>8.2650000000000148</v>
      </c>
      <c r="AI171" s="16">
        <v>7.9369999999999976</v>
      </c>
      <c r="AJ171" s="16">
        <v>7.8810000000000002</v>
      </c>
      <c r="AK171" s="16">
        <v>7.9380000000000166</v>
      </c>
      <c r="AL171" s="16">
        <v>8.0889999999999844</v>
      </c>
      <c r="AM171" s="16">
        <v>7.9159999999999684</v>
      </c>
      <c r="AN171" s="16">
        <v>7.9020000000000437</v>
      </c>
      <c r="AO171" s="16">
        <v>7.9279999999999688</v>
      </c>
      <c r="AP171" s="16">
        <v>7.9760000000000275</v>
      </c>
      <c r="AQ171" s="16">
        <v>8.1279999999999859</v>
      </c>
      <c r="AR171" s="16">
        <v>7.9850000000000136</v>
      </c>
      <c r="AS171" s="16">
        <v>8.0419999999999447</v>
      </c>
      <c r="AT171" s="16">
        <v>8.0260000000000673</v>
      </c>
      <c r="AU171" s="16">
        <v>8.1919999999999504</v>
      </c>
      <c r="AV171" s="16">
        <v>7.8979999999999961</v>
      </c>
      <c r="AW171" s="16">
        <v>7.8640000000000612</v>
      </c>
      <c r="AX171" s="16">
        <v>7.8549999999999613</v>
      </c>
      <c r="AY171" s="16">
        <v>7.9750000000000227</v>
      </c>
      <c r="AZ171" s="16">
        <v>8.1920000000000073</v>
      </c>
      <c r="BA171" s="16">
        <v>7.8419999999999561</v>
      </c>
      <c r="BB171" s="16">
        <v>7.8460000000000605</v>
      </c>
      <c r="BC171" s="105">
        <f t="shared" si="21"/>
        <v>54.956168639109698</v>
      </c>
    </row>
    <row r="172" spans="1:55" ht="15" thickBot="1" x14ac:dyDescent="0.35">
      <c r="A172" s="47" t="s">
        <v>12</v>
      </c>
      <c r="B172" s="47">
        <v>2022</v>
      </c>
      <c r="C172" s="49">
        <v>44846</v>
      </c>
      <c r="D172" s="47" t="s">
        <v>13</v>
      </c>
      <c r="E172" s="30" t="s">
        <v>379</v>
      </c>
      <c r="F172" s="47" t="s">
        <v>379</v>
      </c>
      <c r="G172" s="47" t="s">
        <v>47</v>
      </c>
      <c r="H172" s="47" t="s">
        <v>240</v>
      </c>
      <c r="I172" s="47" t="s">
        <v>268</v>
      </c>
      <c r="J172" s="47" t="s">
        <v>469</v>
      </c>
      <c r="K172" s="47" t="s">
        <v>470</v>
      </c>
      <c r="L172" s="50">
        <f>(C172-VLOOKUP(H172,Riders!$A$2:$C$3501,2,FALSE))/365</f>
        <v>30.241095890410961</v>
      </c>
      <c r="M172" s="50">
        <f>(C172-VLOOKUP(I172,Riders!$A$2:$C$3501,2,FALSE))/365</f>
        <v>25.780821917808218</v>
      </c>
      <c r="N172" s="50">
        <f>(C172-VLOOKUP(J172,Riders!$A$2:$C$3501,2,FALSE))/365</f>
        <v>23.506849315068493</v>
      </c>
      <c r="O172" s="50">
        <f>(C172-VLOOKUP(K172,Riders!$A$2:$C$3501,2,FALSE))/365</f>
        <v>24.342465753424658</v>
      </c>
      <c r="P172" s="30">
        <v>11</v>
      </c>
      <c r="Q172" s="104">
        <f t="shared" si="15"/>
        <v>263.952</v>
      </c>
      <c r="R172" s="104">
        <f t="shared" si="16"/>
        <v>23.042999999999999</v>
      </c>
      <c r="S172" s="104">
        <f t="shared" si="17"/>
        <v>69.798000000000002</v>
      </c>
      <c r="T172" s="104">
        <f t="shared" si="18"/>
        <v>62.911000000000001</v>
      </c>
      <c r="U172" s="104">
        <f t="shared" si="19"/>
        <v>65.176999999999964</v>
      </c>
      <c r="V172" s="104">
        <f t="shared" si="20"/>
        <v>66.066000000000031</v>
      </c>
      <c r="W172" s="16">
        <v>14.518000000000001</v>
      </c>
      <c r="X172" s="16">
        <v>8.5249999999999986</v>
      </c>
      <c r="Y172" s="16">
        <v>8.1069999999999993</v>
      </c>
      <c r="Z172" s="16">
        <v>7.7469999999999999</v>
      </c>
      <c r="AA172" s="16">
        <v>7.6450000000000031</v>
      </c>
      <c r="AB172" s="16">
        <v>7.7890000000000015</v>
      </c>
      <c r="AC172" s="16">
        <v>7.6990000000000052</v>
      </c>
      <c r="AD172" s="16">
        <v>7.7679999999999936</v>
      </c>
      <c r="AE172" s="16">
        <v>7.945999999999998</v>
      </c>
      <c r="AF172" s="16">
        <v>7.784000000000006</v>
      </c>
      <c r="AG172" s="16">
        <v>7.7669999999999959</v>
      </c>
      <c r="AH172" s="16">
        <v>7.8979999999999961</v>
      </c>
      <c r="AI172" s="16">
        <v>7.8639999999999901</v>
      </c>
      <c r="AJ172" s="16">
        <v>8.0360000000000298</v>
      </c>
      <c r="AK172" s="16">
        <v>7.8180000000000121</v>
      </c>
      <c r="AL172" s="16">
        <v>7.7979999999999734</v>
      </c>
      <c r="AM172" s="16">
        <v>8.0079999999999814</v>
      </c>
      <c r="AN172" s="16">
        <v>8.2150000000000034</v>
      </c>
      <c r="AO172" s="16">
        <v>8.117999999999995</v>
      </c>
      <c r="AP172" s="16">
        <v>8.3060000000000116</v>
      </c>
      <c r="AQ172" s="16">
        <v>8.1409999999999911</v>
      </c>
      <c r="AR172" s="16">
        <v>8.296999999999997</v>
      </c>
      <c r="AS172" s="16">
        <v>8.0629999999999882</v>
      </c>
      <c r="AT172" s="16">
        <v>8.0289999999999964</v>
      </c>
      <c r="AU172" s="16">
        <v>7.9980000000000189</v>
      </c>
      <c r="AV172" s="16">
        <v>8.054000000000002</v>
      </c>
      <c r="AW172" s="16">
        <v>8.328000000000003</v>
      </c>
      <c r="AX172" s="16">
        <v>8.5279999999999916</v>
      </c>
      <c r="AY172" s="16">
        <v>8.3070000000000164</v>
      </c>
      <c r="AZ172" s="16">
        <v>8.4660000000000082</v>
      </c>
      <c r="BA172" s="16">
        <v>8.1400000000000148</v>
      </c>
      <c r="BB172" s="16">
        <v>8.2449999999999761</v>
      </c>
      <c r="BC172" s="105">
        <f t="shared" si="21"/>
        <v>54.555373704309872</v>
      </c>
    </row>
    <row r="173" spans="1:55" ht="15" thickBot="1" x14ac:dyDescent="0.35">
      <c r="A173" s="47" t="s">
        <v>12</v>
      </c>
      <c r="B173" s="47">
        <v>2022</v>
      </c>
      <c r="C173" s="49">
        <v>44846</v>
      </c>
      <c r="D173" s="47" t="s">
        <v>13</v>
      </c>
      <c r="E173" s="30" t="s">
        <v>379</v>
      </c>
      <c r="F173" s="47" t="s">
        <v>379</v>
      </c>
      <c r="G173" s="47" t="s">
        <v>61</v>
      </c>
      <c r="H173" s="47" t="s">
        <v>139</v>
      </c>
      <c r="I173" s="47" t="s">
        <v>229</v>
      </c>
      <c r="J173" s="47" t="s">
        <v>471</v>
      </c>
      <c r="K173" s="47" t="s">
        <v>472</v>
      </c>
      <c r="L173" s="50">
        <f>(C173-VLOOKUP(H173,Riders!$A$2:$C$3501,2,FALSE))/365</f>
        <v>30.342465753424658</v>
      </c>
      <c r="M173" s="50">
        <f>(C173-VLOOKUP(I173,Riders!$A$2:$C$3501,2,FALSE))/365</f>
        <v>24.095890410958905</v>
      </c>
      <c r="N173" s="50">
        <f>(C173-VLOOKUP(J173,Riders!$A$2:$C$3501,2,FALSE))/365</f>
        <v>19.295890410958904</v>
      </c>
      <c r="O173" s="50">
        <f>(C173-VLOOKUP(K173,Riders!$A$2:$C$3501,2,FALSE))/365</f>
        <v>27.205479452054796</v>
      </c>
      <c r="P173" s="30">
        <v>12</v>
      </c>
      <c r="Q173" s="104">
        <f t="shared" si="15"/>
        <v>275.66200000000003</v>
      </c>
      <c r="R173" s="104">
        <f t="shared" si="16"/>
        <v>22.698</v>
      </c>
      <c r="S173" s="104">
        <f t="shared" si="17"/>
        <v>72.03</v>
      </c>
      <c r="T173" s="104">
        <f t="shared" si="18"/>
        <v>65.35299999999998</v>
      </c>
      <c r="U173" s="104">
        <f t="shared" si="19"/>
        <v>68.384999999999991</v>
      </c>
      <c r="V173" s="104">
        <f t="shared" si="20"/>
        <v>69.894000000000062</v>
      </c>
      <c r="W173" s="16">
        <v>13.808</v>
      </c>
      <c r="X173" s="16">
        <v>8.89</v>
      </c>
      <c r="Y173" s="16">
        <v>8.3780000000000001</v>
      </c>
      <c r="Z173" s="16">
        <v>8.2179999999999964</v>
      </c>
      <c r="AA173" s="16">
        <v>8.3010000000000019</v>
      </c>
      <c r="AB173" s="16">
        <v>8.1100000000000065</v>
      </c>
      <c r="AC173" s="16">
        <v>8.0949999999999847</v>
      </c>
      <c r="AD173" s="16">
        <v>8.2300000000000111</v>
      </c>
      <c r="AE173" s="16">
        <v>8.14</v>
      </c>
      <c r="AF173" s="16">
        <v>8.125</v>
      </c>
      <c r="AG173" s="16">
        <v>8.0689999999999884</v>
      </c>
      <c r="AH173" s="16">
        <v>8.0430000000000064</v>
      </c>
      <c r="AI173" s="16">
        <v>8.2099999999999937</v>
      </c>
      <c r="AJ173" s="16">
        <v>8.0949999999999989</v>
      </c>
      <c r="AK173" s="16">
        <v>8.1730000000000018</v>
      </c>
      <c r="AL173" s="16">
        <v>8.4979999999999905</v>
      </c>
      <c r="AM173" s="16">
        <v>8.2130000000000223</v>
      </c>
      <c r="AN173" s="16">
        <v>8.6459999999999866</v>
      </c>
      <c r="AO173" s="16">
        <v>8.4780000000000086</v>
      </c>
      <c r="AP173" s="16">
        <v>8.6340000000000146</v>
      </c>
      <c r="AQ173" s="16">
        <v>8.7719999999999914</v>
      </c>
      <c r="AR173" s="16">
        <v>8.5029999999999859</v>
      </c>
      <c r="AS173" s="16">
        <v>8.4660000000000082</v>
      </c>
      <c r="AT173" s="16">
        <v>8.6729999999999734</v>
      </c>
      <c r="AU173" s="16">
        <v>8.5360000000000014</v>
      </c>
      <c r="AV173" s="16">
        <v>8.6810000000000116</v>
      </c>
      <c r="AW173" s="16">
        <v>8.8010000000000161</v>
      </c>
      <c r="AX173" s="16">
        <v>8.9179999999999779</v>
      </c>
      <c r="AY173" s="16">
        <v>9.0410000000000537</v>
      </c>
      <c r="AZ173" s="16">
        <v>8.6899999999999693</v>
      </c>
      <c r="BA173" s="16">
        <v>8.7019999999999413</v>
      </c>
      <c r="BB173" s="16">
        <v>8.5250000000000909</v>
      </c>
      <c r="BC173" s="105">
        <f t="shared" si="21"/>
        <v>52.237885526478074</v>
      </c>
    </row>
    <row r="174" spans="1:55" ht="15" thickBot="1" x14ac:dyDescent="0.35">
      <c r="A174" s="47" t="s">
        <v>12</v>
      </c>
      <c r="B174" s="47">
        <v>2022</v>
      </c>
      <c r="C174" s="49">
        <v>44846</v>
      </c>
      <c r="D174" s="47" t="s">
        <v>13</v>
      </c>
      <c r="E174" s="30" t="s">
        <v>379</v>
      </c>
      <c r="F174" s="47" t="s">
        <v>379</v>
      </c>
      <c r="G174" s="47" t="s">
        <v>44</v>
      </c>
      <c r="H174" s="47" t="s">
        <v>241</v>
      </c>
      <c r="I174" s="47" t="s">
        <v>446</v>
      </c>
      <c r="J174" s="47" t="s">
        <v>447</v>
      </c>
      <c r="K174" s="47" t="s">
        <v>448</v>
      </c>
      <c r="L174" s="50">
        <f>(C174-VLOOKUP(H174,Riders!$A$2:$C$3501,2,FALSE))/365</f>
        <v>20.2</v>
      </c>
      <c r="M174" s="50">
        <f>(C174-VLOOKUP(I174,Riders!$A$2:$C$3501,2,FALSE))/365</f>
        <v>21.219178082191782</v>
      </c>
      <c r="N174" s="50">
        <f>(C174-VLOOKUP(J174,Riders!$A$2:$C$3501,2,FALSE))/365</f>
        <v>26.515068493150686</v>
      </c>
      <c r="O174" s="50">
        <f>(C174-VLOOKUP(K174,Riders!$A$2:$C$3501,2,FALSE))/365</f>
        <v>25.413698630136988</v>
      </c>
      <c r="P174" s="30">
        <v>13</v>
      </c>
      <c r="Q174" s="104">
        <f t="shared" si="15"/>
        <v>276.93399999999997</v>
      </c>
      <c r="R174" s="104">
        <f t="shared" si="16"/>
        <v>23.459</v>
      </c>
      <c r="S174" s="104">
        <f t="shared" si="17"/>
        <v>74.227000000000004</v>
      </c>
      <c r="T174" s="104">
        <f t="shared" si="18"/>
        <v>67.258999999999986</v>
      </c>
      <c r="U174" s="104">
        <f t="shared" si="19"/>
        <v>68.012000000000029</v>
      </c>
      <c r="V174" s="104">
        <f t="shared" si="20"/>
        <v>67.43599999999995</v>
      </c>
      <c r="W174" s="16">
        <v>14.622</v>
      </c>
      <c r="X174" s="16">
        <v>8.8369999999999997</v>
      </c>
      <c r="Y174" s="16">
        <v>8.4660000000000011</v>
      </c>
      <c r="Z174" s="16">
        <v>8.3689999999999962</v>
      </c>
      <c r="AA174" s="16">
        <v>8.4760000000000062</v>
      </c>
      <c r="AB174" s="16">
        <v>8.3880000000000052</v>
      </c>
      <c r="AC174" s="16">
        <v>8.6249999999999787</v>
      </c>
      <c r="AD174" s="16">
        <v>8.4440000000000168</v>
      </c>
      <c r="AE174" s="16">
        <v>8.438999999999993</v>
      </c>
      <c r="AF174" s="16">
        <v>8.5560000000000116</v>
      </c>
      <c r="AG174" s="16">
        <v>8.3990000000000009</v>
      </c>
      <c r="AH174" s="16">
        <v>8.2939999999999827</v>
      </c>
      <c r="AI174" s="16">
        <v>8.2819999999999965</v>
      </c>
      <c r="AJ174" s="16">
        <v>8.2780000000000342</v>
      </c>
      <c r="AK174" s="16">
        <v>8.4839999999999804</v>
      </c>
      <c r="AL174" s="16">
        <v>8.5269999999999868</v>
      </c>
      <c r="AM174" s="16">
        <v>8.771000000000015</v>
      </c>
      <c r="AN174" s="16">
        <v>8.6800000000000068</v>
      </c>
      <c r="AO174" s="16">
        <v>8.7819999999999823</v>
      </c>
      <c r="AP174" s="16">
        <v>8.4699999999999989</v>
      </c>
      <c r="AQ174" s="16">
        <v>8.2929999999999779</v>
      </c>
      <c r="AR174" s="16">
        <v>8.1620000000000061</v>
      </c>
      <c r="AS174" s="16">
        <v>8.3640000000000327</v>
      </c>
      <c r="AT174" s="16">
        <v>8.4900000000000091</v>
      </c>
      <c r="AU174" s="16">
        <v>8.5869999999999607</v>
      </c>
      <c r="AV174" s="16">
        <v>8.311000000000007</v>
      </c>
      <c r="AW174" s="16">
        <v>8.6340000000000146</v>
      </c>
      <c r="AX174" s="16">
        <v>8.9300000000000352</v>
      </c>
      <c r="AY174" s="16">
        <v>8.3929999999999723</v>
      </c>
      <c r="AZ174" s="16">
        <v>8.2409999999999286</v>
      </c>
      <c r="BA174" s="16">
        <v>8.2210000000000605</v>
      </c>
      <c r="BB174" s="16">
        <v>8.1189999999999714</v>
      </c>
      <c r="BC174" s="105">
        <f t="shared" si="21"/>
        <v>51.997948969790642</v>
      </c>
    </row>
    <row r="175" spans="1:55" ht="15" thickBot="1" x14ac:dyDescent="0.35">
      <c r="A175" s="47" t="s">
        <v>12</v>
      </c>
      <c r="B175" s="47">
        <v>2022</v>
      </c>
      <c r="C175" s="49">
        <v>44846</v>
      </c>
      <c r="D175" s="47" t="s">
        <v>13</v>
      </c>
      <c r="E175" s="30" t="s">
        <v>379</v>
      </c>
      <c r="F175" s="47" t="s">
        <v>379</v>
      </c>
      <c r="G175" s="47" t="s">
        <v>65</v>
      </c>
      <c r="H175" s="47" t="s">
        <v>251</v>
      </c>
      <c r="I175" s="47" t="s">
        <v>473</v>
      </c>
      <c r="J175" s="47" t="s">
        <v>474</v>
      </c>
      <c r="K175" s="47" t="s">
        <v>340</v>
      </c>
      <c r="L175" s="50">
        <f>(C175-VLOOKUP(H175,Riders!$A$2:$C$3501,2,FALSE))/365</f>
        <v>21.452054794520549</v>
      </c>
      <c r="M175" s="50">
        <f>(C175-VLOOKUP(I175,Riders!$A$2:$C$3501,2,FALSE))/365</f>
        <v>28.909589041095892</v>
      </c>
      <c r="N175" s="50">
        <f>(C175-VLOOKUP(J175,Riders!$A$2:$C$3501,2,FALSE))/365</f>
        <v>25.969863013698632</v>
      </c>
      <c r="O175" s="50">
        <f>(C175-VLOOKUP(K175,Riders!$A$2:$C$3501,2,FALSE))/365</f>
        <v>27.397260273972602</v>
      </c>
      <c r="P175" s="30">
        <v>14</v>
      </c>
      <c r="Q175" s="104">
        <f t="shared" si="15"/>
        <v>280.91099999999994</v>
      </c>
      <c r="R175" s="104">
        <f t="shared" si="16"/>
        <v>23.541</v>
      </c>
      <c r="S175" s="104">
        <f t="shared" si="17"/>
        <v>73.52000000000001</v>
      </c>
      <c r="T175" s="104">
        <f t="shared" si="18"/>
        <v>66.993000000000023</v>
      </c>
      <c r="U175" s="104">
        <f t="shared" si="19"/>
        <v>69.986999999999995</v>
      </c>
      <c r="V175" s="104">
        <f t="shared" si="20"/>
        <v>70.410999999999916</v>
      </c>
      <c r="W175" s="16">
        <v>14.97</v>
      </c>
      <c r="X175" s="16">
        <v>8.5709999999999997</v>
      </c>
      <c r="Y175" s="16">
        <v>8.2289999999999992</v>
      </c>
      <c r="Z175" s="16">
        <v>8.2789999999999999</v>
      </c>
      <c r="AA175" s="16">
        <v>8.2100000000000009</v>
      </c>
      <c r="AB175" s="16">
        <v>8.4760000000000062</v>
      </c>
      <c r="AC175" s="16">
        <v>8.2619999999999933</v>
      </c>
      <c r="AD175" s="16">
        <v>8.5230000000000103</v>
      </c>
      <c r="AE175" s="16">
        <v>8.2459999999999951</v>
      </c>
      <c r="AF175" s="16">
        <v>8.4219999999999828</v>
      </c>
      <c r="AG175" s="16">
        <v>8.2970000000000113</v>
      </c>
      <c r="AH175" s="16">
        <v>8.2200000000000131</v>
      </c>
      <c r="AI175" s="16">
        <v>8.2860000000000014</v>
      </c>
      <c r="AJ175" s="16">
        <v>8.4799999999999898</v>
      </c>
      <c r="AK175" s="16">
        <v>8.3999999999999773</v>
      </c>
      <c r="AL175" s="16">
        <v>8.6420000000000528</v>
      </c>
      <c r="AM175" s="16">
        <v>8.8549999999999613</v>
      </c>
      <c r="AN175" s="16">
        <v>8.6100000000000136</v>
      </c>
      <c r="AO175" s="16">
        <v>8.7379999999999995</v>
      </c>
      <c r="AP175" s="16">
        <v>8.7060000000000173</v>
      </c>
      <c r="AQ175" s="16">
        <v>8.7359999999999616</v>
      </c>
      <c r="AR175" s="16">
        <v>8.8520000000000039</v>
      </c>
      <c r="AS175" s="16">
        <v>8.7440000000000282</v>
      </c>
      <c r="AT175" s="16">
        <v>8.7460000000000093</v>
      </c>
      <c r="AU175" s="16">
        <v>8.8849999999999625</v>
      </c>
      <c r="AV175" s="16">
        <v>8.5520000000000209</v>
      </c>
      <c r="AW175" s="16">
        <v>8.4280000000000257</v>
      </c>
      <c r="AX175" s="16">
        <v>8.5849999999999227</v>
      </c>
      <c r="AY175" s="16">
        <v>8.9230000000000302</v>
      </c>
      <c r="AZ175" s="16">
        <v>8.7909999999999968</v>
      </c>
      <c r="BA175" s="16">
        <v>9.0149999999999864</v>
      </c>
      <c r="BB175" s="16">
        <v>9.2319999999999709</v>
      </c>
      <c r="BC175" s="105">
        <f t="shared" si="21"/>
        <v>51.261787541249731</v>
      </c>
    </row>
    <row r="176" spans="1:55" ht="15" thickBot="1" x14ac:dyDescent="0.35">
      <c r="A176" s="47" t="s">
        <v>12</v>
      </c>
      <c r="B176" s="47">
        <v>2022</v>
      </c>
      <c r="C176" s="49">
        <v>44846</v>
      </c>
      <c r="D176" s="47" t="s">
        <v>13</v>
      </c>
      <c r="E176" s="30" t="s">
        <v>379</v>
      </c>
      <c r="F176" s="47" t="s">
        <v>379</v>
      </c>
      <c r="G176" s="47" t="s">
        <v>264</v>
      </c>
      <c r="H176" s="47" t="s">
        <v>475</v>
      </c>
      <c r="I176" s="47" t="s">
        <v>450</v>
      </c>
      <c r="J176" s="47" t="s">
        <v>288</v>
      </c>
      <c r="K176" s="47" t="s">
        <v>263</v>
      </c>
      <c r="L176" s="50">
        <f>(C176-VLOOKUP(H176,Riders!$A$2:$C$3501,2,FALSE))/365</f>
        <v>18.663013698630138</v>
      </c>
      <c r="M176" s="50">
        <f>(C176-VLOOKUP(I176,Riders!$A$2:$C$3501,2,FALSE))/365</f>
        <v>24.216438356164385</v>
      </c>
      <c r="N176" s="50">
        <f>(C176-VLOOKUP(J176,Riders!$A$2:$C$3501,2,FALSE))/365</f>
        <v>20.865753424657534</v>
      </c>
      <c r="O176" s="50">
        <f>(C176-VLOOKUP(K176,Riders!$A$2:$C$3501,2,FALSE))/365</f>
        <v>19.504109589041096</v>
      </c>
      <c r="P176" s="30">
        <v>15</v>
      </c>
      <c r="Q176" s="104">
        <f t="shared" si="15"/>
        <v>282.43200000000002</v>
      </c>
      <c r="R176" s="104">
        <f t="shared" si="16"/>
        <v>23.318000000000001</v>
      </c>
      <c r="S176" s="104">
        <f t="shared" si="17"/>
        <v>73.206000000000003</v>
      </c>
      <c r="T176" s="104">
        <f t="shared" si="18"/>
        <v>68.791000000000011</v>
      </c>
      <c r="U176" s="104">
        <f t="shared" si="19"/>
        <v>69.335999999999984</v>
      </c>
      <c r="V176" s="104">
        <f t="shared" si="20"/>
        <v>71.099000000000018</v>
      </c>
      <c r="W176" s="16">
        <v>14.747</v>
      </c>
      <c r="X176" s="16">
        <v>8.5710000000000015</v>
      </c>
      <c r="Y176" s="16">
        <v>8.325999999999997</v>
      </c>
      <c r="Z176" s="16">
        <v>8.4770000000000039</v>
      </c>
      <c r="AA176" s="16">
        <v>8.2089999999999961</v>
      </c>
      <c r="AB176" s="16">
        <v>8.4200000000000017</v>
      </c>
      <c r="AC176" s="16">
        <v>8.2190000000000083</v>
      </c>
      <c r="AD176" s="16">
        <v>8.2369999999999948</v>
      </c>
      <c r="AE176" s="16">
        <v>8.3559999999999945</v>
      </c>
      <c r="AF176" s="16">
        <v>8.2950000000000017</v>
      </c>
      <c r="AG176" s="16">
        <v>8.4189999999999969</v>
      </c>
      <c r="AH176" s="16">
        <v>8.7510000000000048</v>
      </c>
      <c r="AI176" s="16">
        <v>8.7720000000000056</v>
      </c>
      <c r="AJ176" s="16">
        <v>8.9999999999999858</v>
      </c>
      <c r="AK176" s="16">
        <v>8.7039999999999935</v>
      </c>
      <c r="AL176" s="16">
        <v>8.4940000000000282</v>
      </c>
      <c r="AM176" s="16">
        <v>8.3540000000000134</v>
      </c>
      <c r="AN176" s="16">
        <v>8.4589999999999748</v>
      </c>
      <c r="AO176" s="16">
        <v>8.6449999999999818</v>
      </c>
      <c r="AP176" s="16">
        <v>8.4860000000000184</v>
      </c>
      <c r="AQ176" s="16">
        <v>8.7400000000000091</v>
      </c>
      <c r="AR176" s="16">
        <v>9.0559999999999832</v>
      </c>
      <c r="AS176" s="16">
        <v>8.8589999999999804</v>
      </c>
      <c r="AT176" s="16">
        <v>8.7370000000000232</v>
      </c>
      <c r="AU176" s="16">
        <v>8.8690000000000282</v>
      </c>
      <c r="AV176" s="16">
        <v>8.7589999999999861</v>
      </c>
      <c r="AW176" s="16">
        <v>8.9499999999999886</v>
      </c>
      <c r="AX176" s="16">
        <v>9.2449999999999761</v>
      </c>
      <c r="AY176" s="16">
        <v>8.8680000000000234</v>
      </c>
      <c r="AZ176" s="16">
        <v>8.7099999999999227</v>
      </c>
      <c r="BA176" s="16">
        <v>8.8790000000000191</v>
      </c>
      <c r="BB176" s="16">
        <v>8.8190000000000737</v>
      </c>
      <c r="BC176" s="105">
        <f t="shared" si="21"/>
        <v>50.985723997280758</v>
      </c>
    </row>
    <row r="177" spans="1:55" ht="15" thickBot="1" x14ac:dyDescent="0.35">
      <c r="A177" s="47" t="s">
        <v>12</v>
      </c>
      <c r="B177" s="47">
        <v>2022</v>
      </c>
      <c r="C177" s="49">
        <v>44846</v>
      </c>
      <c r="D177" s="47" t="s">
        <v>13</v>
      </c>
      <c r="E177" s="30" t="s">
        <v>379</v>
      </c>
      <c r="F177" s="47" t="s">
        <v>379</v>
      </c>
      <c r="G177" s="47" t="s">
        <v>70</v>
      </c>
      <c r="H177" s="47" t="s">
        <v>476</v>
      </c>
      <c r="I177" s="47" t="s">
        <v>477</v>
      </c>
      <c r="J177" s="47" t="s">
        <v>69</v>
      </c>
      <c r="K177" s="47" t="s">
        <v>393</v>
      </c>
      <c r="L177" s="50">
        <f>(C177-VLOOKUP(H177,Riders!$A$2:$C$3501,2,FALSE))/365</f>
        <v>21.210958904109589</v>
      </c>
      <c r="M177" s="50">
        <f>(C177-VLOOKUP(I177,Riders!$A$2:$C$3501,2,FALSE))/365</f>
        <v>20.92876712328767</v>
      </c>
      <c r="N177" s="50">
        <f>(C177-VLOOKUP(J177,Riders!$A$2:$C$3501,2,FALSE))/365</f>
        <v>29.109589041095891</v>
      </c>
      <c r="O177" s="50">
        <f>(C177-VLOOKUP(K177,Riders!$A$2:$C$3501,2,FALSE))/365</f>
        <v>21.134246575342466</v>
      </c>
      <c r="P177" s="30">
        <v>16</v>
      </c>
      <c r="Q177" s="104">
        <f t="shared" si="15"/>
        <v>324.54900000000004</v>
      </c>
      <c r="R177" s="104">
        <f t="shared" si="16"/>
        <v>25.244</v>
      </c>
      <c r="S177" s="104">
        <f t="shared" si="17"/>
        <v>79.184999999999988</v>
      </c>
      <c r="T177" s="104">
        <f t="shared" si="18"/>
        <v>81.163000000000025</v>
      </c>
      <c r="U177" s="104">
        <f t="shared" si="19"/>
        <v>80.678999999999974</v>
      </c>
      <c r="V177" s="104">
        <f t="shared" si="20"/>
        <v>83.522000000000048</v>
      </c>
      <c r="W177" s="16">
        <v>15.843999999999999</v>
      </c>
      <c r="X177" s="16">
        <v>9.4</v>
      </c>
      <c r="Y177" s="16">
        <v>9.3969999999999985</v>
      </c>
      <c r="Z177" s="16">
        <v>8.8580000000000041</v>
      </c>
      <c r="AA177" s="16">
        <v>8.982999999999997</v>
      </c>
      <c r="AB177" s="16">
        <v>8.7559999999999931</v>
      </c>
      <c r="AC177" s="16">
        <v>9.0349999999999895</v>
      </c>
      <c r="AD177" s="16">
        <v>8.9120000000000061</v>
      </c>
      <c r="AE177" s="16">
        <v>8.9100000000000108</v>
      </c>
      <c r="AF177" s="16">
        <v>9.1629999999999967</v>
      </c>
      <c r="AG177" s="16">
        <v>9.8870000000000289</v>
      </c>
      <c r="AH177" s="16">
        <v>10.418999999999983</v>
      </c>
      <c r="AI177" s="16">
        <v>11.047000000000011</v>
      </c>
      <c r="AJ177" s="16">
        <v>11.11099999999999</v>
      </c>
      <c r="AK177" s="16">
        <v>10.830999999999989</v>
      </c>
      <c r="AL177" s="16">
        <v>9.7950000000000159</v>
      </c>
      <c r="AM177" s="16">
        <v>9.3729999999999905</v>
      </c>
      <c r="AN177" s="16">
        <v>9.4069999999999823</v>
      </c>
      <c r="AO177" s="16">
        <v>9.8080000000000211</v>
      </c>
      <c r="AP177" s="16">
        <v>10.285000000000025</v>
      </c>
      <c r="AQ177" s="16">
        <v>10.308999999999997</v>
      </c>
      <c r="AR177" s="16">
        <v>10.563999999999965</v>
      </c>
      <c r="AS177" s="16">
        <v>10.29200000000003</v>
      </c>
      <c r="AT177" s="16">
        <v>10.640999999999963</v>
      </c>
      <c r="AU177" s="16">
        <v>10.788000000000011</v>
      </c>
      <c r="AV177" s="16">
        <v>10.937999999999988</v>
      </c>
      <c r="AW177" s="16">
        <v>10.757000000000005</v>
      </c>
      <c r="AX177" s="16">
        <v>10.569999999999993</v>
      </c>
      <c r="AY177" s="16">
        <v>10.218000000000018</v>
      </c>
      <c r="AZ177" s="16">
        <v>10.146999999999991</v>
      </c>
      <c r="BA177" s="16">
        <v>9.9689999999999941</v>
      </c>
      <c r="BB177" s="16">
        <v>10.135000000000048</v>
      </c>
      <c r="BC177" s="105">
        <f t="shared" si="21"/>
        <v>44.3692631929231</v>
      </c>
    </row>
    <row r="178" spans="1:55" ht="15" thickBot="1" x14ac:dyDescent="0.35">
      <c r="A178" s="1" t="s">
        <v>71</v>
      </c>
      <c r="B178" s="1">
        <v>2022</v>
      </c>
      <c r="C178" s="46">
        <v>44841</v>
      </c>
      <c r="D178" s="1" t="s">
        <v>72</v>
      </c>
      <c r="E178" s="30" t="s">
        <v>379</v>
      </c>
      <c r="F178" s="30" t="s">
        <v>379</v>
      </c>
      <c r="G178" s="47" t="s">
        <v>38</v>
      </c>
      <c r="H178" s="47" t="s">
        <v>244</v>
      </c>
      <c r="I178" s="47" t="s">
        <v>466</v>
      </c>
      <c r="J178" s="47" t="s">
        <v>467</v>
      </c>
      <c r="K178" s="47" t="s">
        <v>468</v>
      </c>
      <c r="L178" s="50">
        <f>(C178-VLOOKUP(H178,Riders!$A$2:$C$3501,2,FALSE))/365</f>
        <v>28.523287671232875</v>
      </c>
      <c r="M178" s="50">
        <f>(C178-VLOOKUP(I178,Riders!$A$2:$C$3501,2,FALSE))/365</f>
        <v>26.287671232876711</v>
      </c>
      <c r="N178" s="50">
        <f>(C178-VLOOKUP(J178,Riders!$A$2:$C$3501,2,FALSE))/365</f>
        <v>21.550684931506851</v>
      </c>
      <c r="O178" s="50">
        <f>(C178-VLOOKUP(K178,Riders!$A$2:$C$3501,2,FALSE))/365</f>
        <v>26.813698630136987</v>
      </c>
      <c r="P178" s="30">
        <v>1</v>
      </c>
      <c r="Q178" s="104">
        <f t="shared" si="15"/>
        <v>266.685</v>
      </c>
      <c r="R178" s="104">
        <f t="shared" si="16"/>
        <v>23.088000000000001</v>
      </c>
      <c r="S178" s="104">
        <f t="shared" si="17"/>
        <v>71.141000000000005</v>
      </c>
      <c r="T178" s="104">
        <f t="shared" si="18"/>
        <v>65.602999999999994</v>
      </c>
      <c r="U178" s="104">
        <f t="shared" si="19"/>
        <v>65.23399999999998</v>
      </c>
      <c r="V178" s="104">
        <f t="shared" si="20"/>
        <v>64.707000000000022</v>
      </c>
      <c r="W178" s="16">
        <v>14.680999999999999</v>
      </c>
      <c r="X178" s="16">
        <v>8.4070000000000018</v>
      </c>
      <c r="Y178" s="16">
        <v>7.968</v>
      </c>
      <c r="Z178" s="16">
        <v>7.9529999999999994</v>
      </c>
      <c r="AA178" s="16">
        <v>7.9380000000000024</v>
      </c>
      <c r="AB178" s="16">
        <v>8.1129999999999995</v>
      </c>
      <c r="AC178" s="16">
        <v>8.0509999999999948</v>
      </c>
      <c r="AD178" s="16">
        <v>8.0300000000000082</v>
      </c>
      <c r="AE178" s="16">
        <v>8.255999999999986</v>
      </c>
      <c r="AF178" s="16">
        <v>8.2070000000000078</v>
      </c>
      <c r="AG178" s="16">
        <v>8.3370000000000033</v>
      </c>
      <c r="AH178" s="16">
        <v>8.4139999999999873</v>
      </c>
      <c r="AI178" s="16">
        <v>8.1020000000000039</v>
      </c>
      <c r="AJ178" s="16">
        <v>8.1640000000000015</v>
      </c>
      <c r="AK178" s="16">
        <v>8.1070000000000135</v>
      </c>
      <c r="AL178" s="16">
        <v>8.0159999999999911</v>
      </c>
      <c r="AM178" s="16">
        <v>8.2340000000000089</v>
      </c>
      <c r="AN178" s="16">
        <v>8.0999999999999943</v>
      </c>
      <c r="AO178" s="16">
        <v>8.1160000000000139</v>
      </c>
      <c r="AP178" s="16">
        <v>8.1890000000000214</v>
      </c>
      <c r="AQ178" s="16">
        <v>8.1649999999999636</v>
      </c>
      <c r="AR178" s="16">
        <v>8.0930000000000177</v>
      </c>
      <c r="AS178" s="16">
        <v>8.1169999999999618</v>
      </c>
      <c r="AT178" s="16">
        <v>8.2199999999999989</v>
      </c>
      <c r="AU178" s="16">
        <v>7.9600000000000364</v>
      </c>
      <c r="AV178" s="16">
        <v>7.8539999999999566</v>
      </c>
      <c r="AW178" s="16">
        <v>8.0460000000000207</v>
      </c>
      <c r="AX178" s="16">
        <v>7.9790000000000134</v>
      </c>
      <c r="AY178" s="16">
        <v>8.1320000000000334</v>
      </c>
      <c r="AZ178" s="16">
        <v>8.3579999999999472</v>
      </c>
      <c r="BA178" s="16">
        <v>8.1370000000000289</v>
      </c>
      <c r="BB178" s="16">
        <v>8.2409999999999854</v>
      </c>
      <c r="BC178" s="105">
        <f t="shared" si="21"/>
        <v>53.996287755216827</v>
      </c>
    </row>
    <row r="179" spans="1:55" ht="15" thickBot="1" x14ac:dyDescent="0.35">
      <c r="A179" s="1" t="s">
        <v>71</v>
      </c>
      <c r="B179" s="1">
        <v>2022</v>
      </c>
      <c r="C179" s="46">
        <v>44841</v>
      </c>
      <c r="D179" s="1" t="s">
        <v>72</v>
      </c>
      <c r="E179" s="30" t="s">
        <v>379</v>
      </c>
      <c r="F179" s="30" t="s">
        <v>379</v>
      </c>
      <c r="G179" s="47" t="s">
        <v>29</v>
      </c>
      <c r="H179" s="47" t="s">
        <v>217</v>
      </c>
      <c r="I179" s="47" t="s">
        <v>479</v>
      </c>
      <c r="J179" s="47" t="s">
        <v>480</v>
      </c>
      <c r="K179" s="47" t="s">
        <v>417</v>
      </c>
      <c r="L179" s="50">
        <f>(C179-VLOOKUP(H179,Riders!$A$2:$C$3501,2,FALSE))/365</f>
        <v>24.523287671232875</v>
      </c>
      <c r="M179" s="50">
        <f>(C179-VLOOKUP(I179,Riders!$A$2:$C$3501,2,FALSE))/365</f>
        <v>20.830136986301369</v>
      </c>
      <c r="N179" s="50">
        <f>(C179-VLOOKUP(J179,Riders!$A$2:$C$3501,2,FALSE))/365</f>
        <v>19.745205479452054</v>
      </c>
      <c r="O179" s="50">
        <f>(C179-VLOOKUP(K179,Riders!$A$2:$C$3501,2,FALSE))/365</f>
        <v>23.635616438356163</v>
      </c>
      <c r="P179" s="30">
        <v>2</v>
      </c>
      <c r="Q179" s="104">
        <f t="shared" si="15"/>
        <v>267.59100000000001</v>
      </c>
      <c r="R179" s="104">
        <f t="shared" si="16"/>
        <v>22.895</v>
      </c>
      <c r="S179" s="104">
        <f t="shared" si="17"/>
        <v>71.698000000000008</v>
      </c>
      <c r="T179" s="104">
        <f t="shared" si="18"/>
        <v>64.47</v>
      </c>
      <c r="U179" s="104">
        <f t="shared" si="19"/>
        <v>65.141999999999996</v>
      </c>
      <c r="V179" s="104">
        <f t="shared" si="20"/>
        <v>66.281000000000006</v>
      </c>
      <c r="W179" s="16">
        <v>14.397</v>
      </c>
      <c r="X179" s="16">
        <v>8.4979999999999993</v>
      </c>
      <c r="Y179" s="16">
        <v>8.2119999999999997</v>
      </c>
      <c r="Z179" s="16">
        <v>8.0200000000000031</v>
      </c>
      <c r="AA179" s="16">
        <v>8.1809999999999974</v>
      </c>
      <c r="AB179" s="16">
        <v>7.9979999999999976</v>
      </c>
      <c r="AC179" s="16">
        <v>8.1780000000000115</v>
      </c>
      <c r="AD179" s="16">
        <v>8.2139999999999986</v>
      </c>
      <c r="AE179" s="16">
        <v>8.0330000000000013</v>
      </c>
      <c r="AF179" s="16">
        <v>7.9959999999999951</v>
      </c>
      <c r="AG179" s="16">
        <v>8.1209999999999951</v>
      </c>
      <c r="AH179" s="16">
        <v>8.0899999999999892</v>
      </c>
      <c r="AI179" s="16">
        <v>8.097999999999999</v>
      </c>
      <c r="AJ179" s="16">
        <v>8.1920000000000073</v>
      </c>
      <c r="AK179" s="16">
        <v>7.9899999999999949</v>
      </c>
      <c r="AL179" s="16">
        <v>7.9500000000000171</v>
      </c>
      <c r="AM179" s="16">
        <v>8.1129999999999995</v>
      </c>
      <c r="AN179" s="16">
        <v>7.9759999999999991</v>
      </c>
      <c r="AO179" s="16">
        <v>8.0240000000000009</v>
      </c>
      <c r="AP179" s="16">
        <v>8.1270000000000095</v>
      </c>
      <c r="AQ179" s="16">
        <v>8.0529999999999973</v>
      </c>
      <c r="AR179" s="16">
        <v>8.1080000000000041</v>
      </c>
      <c r="AS179" s="16">
        <v>8.3089999999999975</v>
      </c>
      <c r="AT179" s="16">
        <v>8.4319999999999879</v>
      </c>
      <c r="AU179" s="16">
        <v>8.650999999999982</v>
      </c>
      <c r="AV179" s="16">
        <v>8.29200000000003</v>
      </c>
      <c r="AW179" s="16">
        <v>8.2439999999999998</v>
      </c>
      <c r="AX179" s="16">
        <v>8.2369999999999948</v>
      </c>
      <c r="AY179" s="16">
        <v>8.4039999999999395</v>
      </c>
      <c r="AZ179" s="16">
        <v>8.1560000000000912</v>
      </c>
      <c r="BA179" s="16">
        <v>8.1369999999999436</v>
      </c>
      <c r="BB179" s="16">
        <v>8.160000000000025</v>
      </c>
      <c r="BC179" s="105">
        <f t="shared" si="21"/>
        <v>53.813469062860854</v>
      </c>
    </row>
    <row r="180" spans="1:55" ht="15" thickBot="1" x14ac:dyDescent="0.35">
      <c r="A180" s="1" t="s">
        <v>71</v>
      </c>
      <c r="B180" s="1">
        <v>2022</v>
      </c>
      <c r="C180" s="46">
        <v>44841</v>
      </c>
      <c r="D180" s="1" t="s">
        <v>72</v>
      </c>
      <c r="E180" s="30" t="s">
        <v>379</v>
      </c>
      <c r="F180" s="30" t="s">
        <v>379</v>
      </c>
      <c r="G180" s="47" t="s">
        <v>21</v>
      </c>
      <c r="H180" s="47" t="s">
        <v>250</v>
      </c>
      <c r="I180" s="47" t="s">
        <v>481</v>
      </c>
      <c r="J180" s="47" t="s">
        <v>482</v>
      </c>
      <c r="K180" s="47" t="s">
        <v>483</v>
      </c>
      <c r="L180" s="50">
        <f>(C180-VLOOKUP(H180,Riders!$A$2:$C$3501,2,FALSE))/365</f>
        <v>21.747945205479454</v>
      </c>
      <c r="M180" s="50">
        <f>(C180-VLOOKUP(I180,Riders!$A$2:$C$3501,2,FALSE))/365</f>
        <v>32.249315068493154</v>
      </c>
      <c r="N180" s="50">
        <f>(C180-VLOOKUP(J180,Riders!$A$2:$C$3501,2,FALSE))/365</f>
        <v>19.136986301369863</v>
      </c>
      <c r="O180" s="50" t="e">
        <f>(C180-VLOOKUP(K180,Riders!$A$2:$C$3501,2,FALSE))/365</f>
        <v>#N/A</v>
      </c>
      <c r="P180" s="30">
        <v>3</v>
      </c>
      <c r="Q180" s="104">
        <f t="shared" si="15"/>
        <v>279.17100000000005</v>
      </c>
      <c r="R180" s="104">
        <f t="shared" si="16"/>
        <v>24.748000000000001</v>
      </c>
      <c r="S180" s="104">
        <f t="shared" si="17"/>
        <v>74.557999999999993</v>
      </c>
      <c r="T180" s="104">
        <f t="shared" si="18"/>
        <v>67.258999999999986</v>
      </c>
      <c r="U180" s="104">
        <f t="shared" si="19"/>
        <v>69.781000000000034</v>
      </c>
      <c r="V180" s="104">
        <f t="shared" si="20"/>
        <v>67.573000000000036</v>
      </c>
      <c r="W180" s="16">
        <v>15.862</v>
      </c>
      <c r="X180" s="16">
        <v>8.886000000000001</v>
      </c>
      <c r="Y180" s="16">
        <v>8.3580000000000005</v>
      </c>
      <c r="Z180" s="16">
        <v>8.1219999999999999</v>
      </c>
      <c r="AA180" s="16">
        <v>8.3889999999999958</v>
      </c>
      <c r="AB180" s="16">
        <v>8.2790000000000035</v>
      </c>
      <c r="AC180" s="16">
        <v>8.3390000000000128</v>
      </c>
      <c r="AD180" s="16">
        <v>8.3229999999999791</v>
      </c>
      <c r="AE180" s="16">
        <v>8.5380000000000109</v>
      </c>
      <c r="AF180" s="16">
        <v>8.409000000000006</v>
      </c>
      <c r="AG180" s="16">
        <v>8.4279999999999973</v>
      </c>
      <c r="AH180" s="16">
        <v>8.3250000000000028</v>
      </c>
      <c r="AI180" s="16">
        <v>8.5879999999999797</v>
      </c>
      <c r="AJ180" s="16">
        <v>8.3820000000000192</v>
      </c>
      <c r="AK180" s="16">
        <v>8.3340000000000032</v>
      </c>
      <c r="AL180" s="16">
        <v>8.254999999999967</v>
      </c>
      <c r="AM180" s="16">
        <v>8.5400000000000205</v>
      </c>
      <c r="AN180" s="16">
        <v>8.6450000000000102</v>
      </c>
      <c r="AO180" s="16">
        <v>9.0489999999999782</v>
      </c>
      <c r="AP180" s="16">
        <v>8.7270000000000039</v>
      </c>
      <c r="AQ180" s="16">
        <v>8.7290000000000134</v>
      </c>
      <c r="AR180" s="16">
        <v>8.6879999999999882</v>
      </c>
      <c r="AS180" s="16">
        <v>8.8870000000000005</v>
      </c>
      <c r="AT180" s="16">
        <v>8.5160000000000196</v>
      </c>
      <c r="AU180" s="16">
        <v>8.4039999999999679</v>
      </c>
      <c r="AV180" s="16">
        <v>8.3870000000000289</v>
      </c>
      <c r="AW180" s="16">
        <v>8.5860000000000127</v>
      </c>
      <c r="AX180" s="16">
        <v>8.4259999999999877</v>
      </c>
      <c r="AY180" s="16">
        <v>8.4050000000000011</v>
      </c>
      <c r="AZ180" s="16">
        <v>8.4959999999999525</v>
      </c>
      <c r="BA180" s="16">
        <v>8.4270000000000778</v>
      </c>
      <c r="BB180" s="16">
        <v>8.4420000000000073</v>
      </c>
      <c r="BC180" s="105">
        <f t="shared" si="21"/>
        <v>51.581288887456068</v>
      </c>
    </row>
    <row r="181" spans="1:55" ht="15" thickBot="1" x14ac:dyDescent="0.35">
      <c r="A181" s="1" t="s">
        <v>71</v>
      </c>
      <c r="B181" s="1">
        <v>2022</v>
      </c>
      <c r="C181" s="46">
        <v>44841</v>
      </c>
      <c r="D181" s="1" t="s">
        <v>72</v>
      </c>
      <c r="E181" s="30" t="s">
        <v>379</v>
      </c>
      <c r="F181" s="30" t="s">
        <v>379</v>
      </c>
      <c r="G181" s="47" t="s">
        <v>65</v>
      </c>
      <c r="H181" s="47" t="s">
        <v>251</v>
      </c>
      <c r="I181" s="47" t="s">
        <v>348</v>
      </c>
      <c r="J181" s="47" t="s">
        <v>340</v>
      </c>
      <c r="K181" s="47" t="s">
        <v>473</v>
      </c>
      <c r="L181" s="50">
        <f>(C181-VLOOKUP(H181,Riders!$A$2:$C$3501,2,FALSE))/365</f>
        <v>21.438356164383563</v>
      </c>
      <c r="M181" s="50">
        <f>(C181-VLOOKUP(I181,Riders!$A$2:$C$3501,2,FALSE))/365</f>
        <v>29.605479452054794</v>
      </c>
      <c r="N181" s="50">
        <f>(C181-VLOOKUP(J181,Riders!$A$2:$C$3501,2,FALSE))/365</f>
        <v>27.383561643835616</v>
      </c>
      <c r="O181" s="50">
        <f>(C181-VLOOKUP(K181,Riders!$A$2:$C$3501,2,FALSE))/365</f>
        <v>28.895890410958906</v>
      </c>
      <c r="P181" s="30">
        <v>4</v>
      </c>
      <c r="Q181" s="104">
        <f t="shared" si="15"/>
        <v>289.024</v>
      </c>
      <c r="R181" s="104">
        <f t="shared" si="16"/>
        <v>24.26</v>
      </c>
      <c r="S181" s="104">
        <f t="shared" si="17"/>
        <v>75.928000000000011</v>
      </c>
      <c r="T181" s="104">
        <f t="shared" si="18"/>
        <v>69.167999999999992</v>
      </c>
      <c r="U181" s="104">
        <f t="shared" si="19"/>
        <v>70.815999999999974</v>
      </c>
      <c r="V181" s="104">
        <f t="shared" si="20"/>
        <v>73.112000000000023</v>
      </c>
      <c r="W181" s="16">
        <v>15.387</v>
      </c>
      <c r="X181" s="16">
        <v>8.8730000000000011</v>
      </c>
      <c r="Y181" s="16">
        <v>8.8199999999999967</v>
      </c>
      <c r="Z181" s="16">
        <v>8.6020000000000039</v>
      </c>
      <c r="AA181" s="16">
        <v>8.6789999999999949</v>
      </c>
      <c r="AB181" s="16">
        <v>8.5040000000000049</v>
      </c>
      <c r="AC181" s="16">
        <v>8.633999999999979</v>
      </c>
      <c r="AD181" s="16">
        <v>8.4290000000000305</v>
      </c>
      <c r="AE181" s="16">
        <v>8.5869999999999891</v>
      </c>
      <c r="AF181" s="16">
        <v>8.5580000000000069</v>
      </c>
      <c r="AG181" s="16">
        <v>8.7249999999999801</v>
      </c>
      <c r="AH181" s="16">
        <v>8.5980000000000132</v>
      </c>
      <c r="AI181" s="16">
        <v>8.7020000000000124</v>
      </c>
      <c r="AJ181" s="16">
        <v>8.5939999999999799</v>
      </c>
      <c r="AK181" s="16">
        <v>8.7879999999999967</v>
      </c>
      <c r="AL181" s="16">
        <v>8.6160000000000139</v>
      </c>
      <c r="AM181" s="16">
        <v>8.8639999999999759</v>
      </c>
      <c r="AN181" s="16">
        <v>8.8629999999999995</v>
      </c>
      <c r="AO181" s="16">
        <v>9.0550000000000068</v>
      </c>
      <c r="AP181" s="16">
        <v>8.9000000000000057</v>
      </c>
      <c r="AQ181" s="16">
        <v>8.9449999999999932</v>
      </c>
      <c r="AR181" s="16">
        <v>8.6830000000000211</v>
      </c>
      <c r="AS181" s="16">
        <v>8.5800000000000125</v>
      </c>
      <c r="AT181" s="16">
        <v>8.9259999999999593</v>
      </c>
      <c r="AU181" s="16">
        <v>9.1570000000000107</v>
      </c>
      <c r="AV181" s="16">
        <v>9.0970000000000084</v>
      </c>
      <c r="AW181" s="16">
        <v>9.1960000000000548</v>
      </c>
      <c r="AX181" s="16">
        <v>9.1279999999999859</v>
      </c>
      <c r="AY181" s="16">
        <v>9.275999999999982</v>
      </c>
      <c r="AZ181" s="16">
        <v>9.1389999999999532</v>
      </c>
      <c r="BA181" s="16">
        <v>9.1060000000000514</v>
      </c>
      <c r="BB181" s="16">
        <v>9.0129999999999768</v>
      </c>
      <c r="BC181" s="105">
        <f t="shared" si="21"/>
        <v>49.822852081488044</v>
      </c>
    </row>
    <row r="182" spans="1:55" ht="15" thickBot="1" x14ac:dyDescent="0.35">
      <c r="A182" s="10" t="s">
        <v>71</v>
      </c>
      <c r="B182" s="10">
        <v>2022</v>
      </c>
      <c r="C182" s="137">
        <v>44841</v>
      </c>
      <c r="D182" s="10" t="s">
        <v>72</v>
      </c>
      <c r="E182" s="60" t="s">
        <v>454</v>
      </c>
      <c r="F182" s="60">
        <v>1</v>
      </c>
      <c r="G182" s="48" t="s">
        <v>29</v>
      </c>
      <c r="H182" s="48" t="s">
        <v>217</v>
      </c>
      <c r="I182" s="48" t="s">
        <v>484</v>
      </c>
      <c r="J182" s="48" t="s">
        <v>479</v>
      </c>
      <c r="K182" s="48" t="s">
        <v>417</v>
      </c>
      <c r="L182" s="50">
        <f>(C182-VLOOKUP(H182,Riders!$A$2:$C$3501,2,FALSE))/365</f>
        <v>24.523287671232875</v>
      </c>
      <c r="M182" s="50">
        <f>(C182-VLOOKUP(I182,Riders!$A$2:$C$3501,2,FALSE))/365</f>
        <v>20.112328767123287</v>
      </c>
      <c r="N182" s="50">
        <f>(C182-VLOOKUP(J182,Riders!$A$2:$C$3501,2,FALSE))/365</f>
        <v>20.830136986301369</v>
      </c>
      <c r="O182" s="50">
        <f>(C182-VLOOKUP(K182,Riders!$A$2:$C$3501,2,FALSE))/365</f>
        <v>23.635616438356163</v>
      </c>
      <c r="P182" s="60">
        <v>1</v>
      </c>
      <c r="Q182" s="104" t="str">
        <f t="shared" si="15"/>
        <v/>
      </c>
      <c r="R182" s="104">
        <f t="shared" si="16"/>
        <v>22.852</v>
      </c>
      <c r="S182" s="104">
        <f t="shared" si="17"/>
        <v>70.341000000000008</v>
      </c>
      <c r="T182" s="104">
        <f t="shared" si="18"/>
        <v>62.540999999999997</v>
      </c>
      <c r="U182" s="104" t="str">
        <f t="shared" si="19"/>
        <v/>
      </c>
      <c r="V182" s="104" t="str">
        <f t="shared" si="20"/>
        <v/>
      </c>
      <c r="W182" s="16">
        <v>14.407</v>
      </c>
      <c r="X182" s="16">
        <v>8.4450000000000003</v>
      </c>
      <c r="Y182" s="16">
        <v>8.0429999999999993</v>
      </c>
      <c r="Z182" s="16">
        <v>7.9989999999999988</v>
      </c>
      <c r="AA182" s="16">
        <v>8.0399999999999991</v>
      </c>
      <c r="AB182" s="16">
        <v>7.8210000000000051</v>
      </c>
      <c r="AC182" s="16">
        <v>7.9309999999999974</v>
      </c>
      <c r="AD182" s="16">
        <v>7.6550000000000082</v>
      </c>
      <c r="AE182" s="16">
        <v>7.7209999999999894</v>
      </c>
      <c r="AF182" s="16">
        <v>7.7339999999999947</v>
      </c>
      <c r="AG182" s="16">
        <v>7.875</v>
      </c>
      <c r="AH182" s="16">
        <v>7.7710000000000292</v>
      </c>
      <c r="AI182" s="16">
        <v>7.8589999999999804</v>
      </c>
      <c r="AJ182" s="16">
        <v>8.0160000000000053</v>
      </c>
      <c r="AK182" s="16">
        <v>7.7869999999999777</v>
      </c>
      <c r="AL182" s="16">
        <v>7.77800000000002</v>
      </c>
      <c r="AM182" s="16">
        <v>8.070999999999998</v>
      </c>
      <c r="AN182" s="16">
        <v>7.9650000000000034</v>
      </c>
      <c r="AO182" s="16">
        <v>8.0840000000000032</v>
      </c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05" t="str">
        <f t="shared" si="21"/>
        <v/>
      </c>
    </row>
    <row r="183" spans="1:55" ht="15" thickBot="1" x14ac:dyDescent="0.35">
      <c r="A183" s="10" t="s">
        <v>71</v>
      </c>
      <c r="B183" s="10">
        <v>2022</v>
      </c>
      <c r="C183" s="137">
        <v>44841</v>
      </c>
      <c r="D183" s="10" t="s">
        <v>72</v>
      </c>
      <c r="E183" s="60" t="s">
        <v>454</v>
      </c>
      <c r="F183" s="60">
        <v>1</v>
      </c>
      <c r="G183" s="48" t="s">
        <v>21</v>
      </c>
      <c r="H183" s="48" t="s">
        <v>250</v>
      </c>
      <c r="I183" s="48" t="s">
        <v>481</v>
      </c>
      <c r="J183" s="48" t="s">
        <v>482</v>
      </c>
      <c r="K183" s="48" t="s">
        <v>483</v>
      </c>
      <c r="L183" s="50">
        <f>(C183-VLOOKUP(H183,Riders!$A$2:$C$3501,2,FALSE))/365</f>
        <v>21.747945205479454</v>
      </c>
      <c r="M183" s="50">
        <f>(C183-VLOOKUP(I183,Riders!$A$2:$C$3501,2,FALSE))/365</f>
        <v>32.249315068493154</v>
      </c>
      <c r="N183" s="50">
        <f>(C183-VLOOKUP(J183,Riders!$A$2:$C$3501,2,FALSE))/365</f>
        <v>19.136986301369863</v>
      </c>
      <c r="O183" s="50" t="e">
        <f>(C183-VLOOKUP(K183,Riders!$A$2:$C$3501,2,FALSE))/365</f>
        <v>#N/A</v>
      </c>
      <c r="P183" s="60">
        <v>2</v>
      </c>
      <c r="Q183" s="104" t="str">
        <f t="shared" si="15"/>
        <v/>
      </c>
      <c r="R183" s="104">
        <f t="shared" si="16"/>
        <v>24.396000000000001</v>
      </c>
      <c r="S183" s="104">
        <f t="shared" si="17"/>
        <v>73.366000000000014</v>
      </c>
      <c r="T183" s="104">
        <f t="shared" si="18"/>
        <v>66.017999999999972</v>
      </c>
      <c r="U183" s="104" t="str">
        <f t="shared" si="19"/>
        <v/>
      </c>
      <c r="V183" s="104" t="str">
        <f t="shared" si="20"/>
        <v/>
      </c>
      <c r="W183" s="16">
        <v>15.513999999999999</v>
      </c>
      <c r="X183" s="16">
        <v>8.8820000000000014</v>
      </c>
      <c r="Y183" s="16">
        <v>8.4050000000000011</v>
      </c>
      <c r="Z183" s="16">
        <v>8.11</v>
      </c>
      <c r="AA183" s="16">
        <v>8.2169999999999987</v>
      </c>
      <c r="AB183" s="16">
        <v>8.0289999999999964</v>
      </c>
      <c r="AC183" s="16">
        <v>8.0450000000000017</v>
      </c>
      <c r="AD183" s="16">
        <v>8.1640000000000157</v>
      </c>
      <c r="AE183" s="16">
        <v>8.3509999999999849</v>
      </c>
      <c r="AF183" s="16">
        <v>8.2539999999999907</v>
      </c>
      <c r="AG183" s="16">
        <v>8.1930000000000263</v>
      </c>
      <c r="AH183" s="16">
        <v>8.2429999999999808</v>
      </c>
      <c r="AI183" s="16">
        <v>8.4139999999999873</v>
      </c>
      <c r="AJ183" s="16">
        <v>8.1600000000000108</v>
      </c>
      <c r="AK183" s="16">
        <v>8.1779999999999973</v>
      </c>
      <c r="AL183" s="16">
        <v>8.2249999999999943</v>
      </c>
      <c r="AM183" s="16">
        <v>8.4600000000000364</v>
      </c>
      <c r="AN183" s="16">
        <v>8.657999999999987</v>
      </c>
      <c r="AO183" s="16">
        <v>9.6189999999999998</v>
      </c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05" t="str">
        <f t="shared" si="21"/>
        <v/>
      </c>
    </row>
    <row r="184" spans="1:55" ht="15" thickBot="1" x14ac:dyDescent="0.35">
      <c r="A184" s="10" t="s">
        <v>71</v>
      </c>
      <c r="B184" s="10">
        <v>2022</v>
      </c>
      <c r="C184" s="137">
        <v>44841</v>
      </c>
      <c r="D184" s="10" t="s">
        <v>72</v>
      </c>
      <c r="E184" s="60" t="s">
        <v>454</v>
      </c>
      <c r="F184" s="60">
        <v>2</v>
      </c>
      <c r="G184" s="48" t="s">
        <v>38</v>
      </c>
      <c r="H184" s="48" t="s">
        <v>244</v>
      </c>
      <c r="I184" s="48" t="s">
        <v>465</v>
      </c>
      <c r="J184" s="48" t="s">
        <v>466</v>
      </c>
      <c r="K184" s="48" t="s">
        <v>467</v>
      </c>
      <c r="L184" s="50">
        <f>(C184-VLOOKUP(H184,Riders!$A$2:$C$3501,2,FALSE))/365</f>
        <v>28.523287671232875</v>
      </c>
      <c r="M184" s="50">
        <f>(C184-VLOOKUP(I184,Riders!$A$2:$C$3501,2,FALSE))/365</f>
        <v>25.75068493150685</v>
      </c>
      <c r="N184" s="50">
        <f>(C184-VLOOKUP(J184,Riders!$A$2:$C$3501,2,FALSE))/365</f>
        <v>26.287671232876711</v>
      </c>
      <c r="O184" s="50">
        <f>(C184-VLOOKUP(K184,Riders!$A$2:$C$3501,2,FALSE))/365</f>
        <v>21.550684931506851</v>
      </c>
      <c r="P184" s="60">
        <v>1</v>
      </c>
      <c r="Q184" s="104" t="str">
        <f t="shared" si="15"/>
        <v/>
      </c>
      <c r="R184" s="104">
        <f t="shared" si="16"/>
        <v>22.588999999999999</v>
      </c>
      <c r="S184" s="104">
        <f t="shared" si="17"/>
        <v>69.186999999999998</v>
      </c>
      <c r="T184" s="104" t="str">
        <f t="shared" si="18"/>
        <v/>
      </c>
      <c r="U184" s="104" t="str">
        <f t="shared" si="19"/>
        <v/>
      </c>
      <c r="V184" s="104" t="str">
        <f t="shared" si="20"/>
        <v/>
      </c>
      <c r="W184" s="16">
        <v>14.24</v>
      </c>
      <c r="X184" s="16">
        <v>8.3489999999999984</v>
      </c>
      <c r="Y184" s="16">
        <v>7.9980000000000011</v>
      </c>
      <c r="Z184" s="16">
        <v>7.9330000000000034</v>
      </c>
      <c r="AA184" s="16">
        <v>7.7129999999999939</v>
      </c>
      <c r="AB184" s="16">
        <v>7.6189999999999998</v>
      </c>
      <c r="AC184" s="16">
        <v>7.7810000000000059</v>
      </c>
      <c r="AD184" s="16">
        <v>7.5539999999999949</v>
      </c>
      <c r="AE184" s="16">
        <v>7.7949999999999875</v>
      </c>
      <c r="AF184" s="16">
        <v>9.6200000000000045</v>
      </c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05" t="str">
        <f t="shared" si="21"/>
        <v/>
      </c>
    </row>
    <row r="185" spans="1:55" ht="15" thickBot="1" x14ac:dyDescent="0.35">
      <c r="A185" s="10" t="s">
        <v>71</v>
      </c>
      <c r="B185" s="10">
        <v>2022</v>
      </c>
      <c r="C185" s="137">
        <v>44841</v>
      </c>
      <c r="D185" s="10" t="s">
        <v>72</v>
      </c>
      <c r="E185" s="60" t="s">
        <v>454</v>
      </c>
      <c r="F185" s="60">
        <v>2</v>
      </c>
      <c r="G185" s="48" t="s">
        <v>65</v>
      </c>
      <c r="H185" s="48" t="s">
        <v>251</v>
      </c>
      <c r="I185" s="48" t="s">
        <v>348</v>
      </c>
      <c r="J185" s="48" t="s">
        <v>473</v>
      </c>
      <c r="K185" s="48" t="s">
        <v>474</v>
      </c>
      <c r="L185" s="50">
        <f>(C185-VLOOKUP(H185,Riders!$A$2:$C$3501,2,FALSE))/365</f>
        <v>21.438356164383563</v>
      </c>
      <c r="M185" s="50">
        <f>(C185-VLOOKUP(I185,Riders!$A$2:$C$3501,2,FALSE))/365</f>
        <v>29.605479452054794</v>
      </c>
      <c r="N185" s="50">
        <f>(C185-VLOOKUP(J185,Riders!$A$2:$C$3501,2,FALSE))/365</f>
        <v>28.895890410958906</v>
      </c>
      <c r="O185" s="50">
        <f>(C185-VLOOKUP(K185,Riders!$A$2:$C$3501,2,FALSE))/365</f>
        <v>25.956164383561642</v>
      </c>
      <c r="P185" s="60">
        <v>2</v>
      </c>
      <c r="Q185" s="104" t="str">
        <f t="shared" si="15"/>
        <v/>
      </c>
      <c r="R185" s="104">
        <f t="shared" si="16"/>
        <v>23.891999999999999</v>
      </c>
      <c r="S185" s="104">
        <f t="shared" si="17"/>
        <v>76.664000000000001</v>
      </c>
      <c r="T185" s="104" t="str">
        <f t="shared" si="18"/>
        <v/>
      </c>
      <c r="U185" s="104" t="str">
        <f t="shared" si="19"/>
        <v/>
      </c>
      <c r="V185" s="104" t="str">
        <f t="shared" si="20"/>
        <v/>
      </c>
      <c r="W185" s="16">
        <v>15.081</v>
      </c>
      <c r="X185" s="16">
        <v>8.8109999999999999</v>
      </c>
      <c r="Y185" s="16">
        <v>8.8589999999999982</v>
      </c>
      <c r="Z185" s="16">
        <v>8.6649999999999991</v>
      </c>
      <c r="AA185" s="16">
        <v>8.7230000000000061</v>
      </c>
      <c r="AB185" s="16">
        <v>8.7419999999999973</v>
      </c>
      <c r="AC185" s="16">
        <v>8.9100000000000108</v>
      </c>
      <c r="AD185" s="16">
        <v>8.8729999999999905</v>
      </c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05" t="str">
        <f t="shared" si="21"/>
        <v/>
      </c>
    </row>
    <row r="186" spans="1:55" ht="15" thickBot="1" x14ac:dyDescent="0.35">
      <c r="A186" s="4" t="s">
        <v>71</v>
      </c>
      <c r="B186" s="4">
        <v>2022</v>
      </c>
      <c r="C186" s="61">
        <v>44841</v>
      </c>
      <c r="D186" s="4" t="s">
        <v>72</v>
      </c>
      <c r="E186" s="29" t="s">
        <v>204</v>
      </c>
      <c r="F186" s="29" t="s">
        <v>205</v>
      </c>
      <c r="G186" s="51" t="s">
        <v>38</v>
      </c>
      <c r="H186" s="51" t="s">
        <v>465</v>
      </c>
      <c r="I186" s="51" t="s">
        <v>466</v>
      </c>
      <c r="J186" s="51" t="s">
        <v>467</v>
      </c>
      <c r="K186" s="51" t="s">
        <v>468</v>
      </c>
      <c r="L186" s="50">
        <f>(C186-VLOOKUP(H186,Riders!$A$2:$C$3501,2,FALSE))/365</f>
        <v>25.75068493150685</v>
      </c>
      <c r="M186" s="50">
        <f>(C186-VLOOKUP(I186,Riders!$A$2:$C$3501,2,FALSE))/365</f>
        <v>26.287671232876711</v>
      </c>
      <c r="N186" s="50">
        <f>(C186-VLOOKUP(J186,Riders!$A$2:$C$3501,2,FALSE))/365</f>
        <v>21.550684931506851</v>
      </c>
      <c r="O186" s="50">
        <f>(C186-VLOOKUP(K186,Riders!$A$2:$C$3501,2,FALSE))/365</f>
        <v>26.813698630136987</v>
      </c>
      <c r="P186" s="29">
        <v>1</v>
      </c>
      <c r="Q186" s="104">
        <f t="shared" si="15"/>
        <v>262.51600000000002</v>
      </c>
      <c r="R186" s="104">
        <f t="shared" si="16"/>
        <v>23.204000000000001</v>
      </c>
      <c r="S186" s="104">
        <f t="shared" si="17"/>
        <v>70.728999999999999</v>
      </c>
      <c r="T186" s="104">
        <f t="shared" si="18"/>
        <v>63.727000000000018</v>
      </c>
      <c r="U186" s="104">
        <f t="shared" si="19"/>
        <v>63.999999999999972</v>
      </c>
      <c r="V186" s="104">
        <f t="shared" si="20"/>
        <v>64.060000000000031</v>
      </c>
      <c r="W186" s="16">
        <v>14.715999999999999</v>
      </c>
      <c r="X186" s="16">
        <v>8.4880000000000013</v>
      </c>
      <c r="Y186" s="16">
        <v>7.9310000000000009</v>
      </c>
      <c r="Z186" s="16">
        <v>7.8079999999999963</v>
      </c>
      <c r="AA186" s="16">
        <v>7.9520000000000053</v>
      </c>
      <c r="AB186" s="16">
        <v>7.8419999999999987</v>
      </c>
      <c r="AC186" s="16">
        <v>7.9139999999999944</v>
      </c>
      <c r="AD186" s="16">
        <v>8.078000000000003</v>
      </c>
      <c r="AE186" s="16">
        <v>7.9230000000000018</v>
      </c>
      <c r="AF186" s="16">
        <v>7.8539999999999992</v>
      </c>
      <c r="AG186" s="16">
        <v>7.9369999999999976</v>
      </c>
      <c r="AH186" s="16">
        <v>8.0810000000000031</v>
      </c>
      <c r="AI186" s="16">
        <v>7.9829999999999899</v>
      </c>
      <c r="AJ186" s="16">
        <v>7.9100000000000108</v>
      </c>
      <c r="AK186" s="16">
        <v>8</v>
      </c>
      <c r="AL186" s="16">
        <v>8.0390000000000157</v>
      </c>
      <c r="AM186" s="16">
        <v>8.1319999999999766</v>
      </c>
      <c r="AN186" s="16">
        <v>7.9860000000000184</v>
      </c>
      <c r="AO186" s="16">
        <v>7.9699999999999704</v>
      </c>
      <c r="AP186" s="16">
        <v>7.9490000000000123</v>
      </c>
      <c r="AQ186" s="16">
        <v>7.9970000000000141</v>
      </c>
      <c r="AR186" s="16">
        <v>8.117999999999995</v>
      </c>
      <c r="AS186" s="16">
        <v>7.9180000000000064</v>
      </c>
      <c r="AT186" s="16">
        <v>7.9299999999999784</v>
      </c>
      <c r="AU186" s="16">
        <v>8.0800000000000409</v>
      </c>
      <c r="AV186" s="16">
        <v>7.8269999999999698</v>
      </c>
      <c r="AW186" s="16">
        <v>7.8430000000000177</v>
      </c>
      <c r="AX186" s="16">
        <v>7.7989999999999213</v>
      </c>
      <c r="AY186" s="16">
        <v>8.0420000000000584</v>
      </c>
      <c r="AZ186" s="16">
        <v>8.0390000000000157</v>
      </c>
      <c r="BA186" s="16">
        <v>8.23599999999999</v>
      </c>
      <c r="BB186" s="16">
        <v>8.1940000000000168</v>
      </c>
      <c r="BC186" s="105">
        <f t="shared" si="21"/>
        <v>54.853799387465905</v>
      </c>
    </row>
    <row r="187" spans="1:55" ht="15" thickBot="1" x14ac:dyDescent="0.35">
      <c r="A187" s="4" t="s">
        <v>71</v>
      </c>
      <c r="B187" s="4">
        <v>2022</v>
      </c>
      <c r="C187" s="61">
        <v>44841</v>
      </c>
      <c r="D187" s="4" t="s">
        <v>72</v>
      </c>
      <c r="E187" s="29" t="s">
        <v>204</v>
      </c>
      <c r="F187" s="29" t="s">
        <v>205</v>
      </c>
      <c r="G187" s="51" t="s">
        <v>29</v>
      </c>
      <c r="H187" s="51" t="s">
        <v>217</v>
      </c>
      <c r="I187" s="51" t="s">
        <v>484</v>
      </c>
      <c r="J187" s="51" t="s">
        <v>479</v>
      </c>
      <c r="K187" s="51" t="s">
        <v>417</v>
      </c>
      <c r="L187" s="50">
        <f>(C187-VLOOKUP(H187,Riders!$A$2:$C$3501,2,FALSE))/365</f>
        <v>24.523287671232875</v>
      </c>
      <c r="M187" s="50">
        <f>(C187-VLOOKUP(I187,Riders!$A$2:$C$3501,2,FALSE))/365</f>
        <v>20.112328767123287</v>
      </c>
      <c r="N187" s="50">
        <f>(C187-VLOOKUP(J187,Riders!$A$2:$C$3501,2,FALSE))/365</f>
        <v>20.830136986301369</v>
      </c>
      <c r="O187" s="50">
        <f>(C187-VLOOKUP(K187,Riders!$A$2:$C$3501,2,FALSE))/365</f>
        <v>23.635616438356163</v>
      </c>
      <c r="P187" s="29">
        <v>2</v>
      </c>
      <c r="Q187" s="104">
        <f t="shared" si="15"/>
        <v>264.61599999999999</v>
      </c>
      <c r="R187" s="104">
        <f t="shared" si="16"/>
        <v>22.582999999999998</v>
      </c>
      <c r="S187" s="104">
        <f t="shared" si="17"/>
        <v>70.180999999999997</v>
      </c>
      <c r="T187" s="104">
        <f t="shared" si="18"/>
        <v>63.047999999999988</v>
      </c>
      <c r="U187" s="104">
        <f t="shared" si="19"/>
        <v>65.015000000000015</v>
      </c>
      <c r="V187" s="104">
        <f t="shared" si="20"/>
        <v>66.371999999999986</v>
      </c>
      <c r="W187" s="16">
        <v>14.19</v>
      </c>
      <c r="X187" s="16">
        <v>8.3929999999999989</v>
      </c>
      <c r="Y187" s="16">
        <v>7.9890000000000008</v>
      </c>
      <c r="Z187" s="16">
        <v>7.8829999999999991</v>
      </c>
      <c r="AA187" s="16">
        <v>7.9770000000000039</v>
      </c>
      <c r="AB187" s="16">
        <v>7.894999999999996</v>
      </c>
      <c r="AC187" s="16">
        <v>7.8460000000000036</v>
      </c>
      <c r="AD187" s="16">
        <v>8.0079999999999956</v>
      </c>
      <c r="AE187" s="16">
        <v>7.8559999999999945</v>
      </c>
      <c r="AF187" s="16">
        <v>7.8319999999999936</v>
      </c>
      <c r="AG187" s="16">
        <v>7.7810000000000201</v>
      </c>
      <c r="AH187" s="16">
        <v>7.8799999999999955</v>
      </c>
      <c r="AI187" s="16">
        <v>7.8270000000000124</v>
      </c>
      <c r="AJ187" s="16">
        <v>7.8849999999999767</v>
      </c>
      <c r="AK187" s="16">
        <v>7.9050000000000296</v>
      </c>
      <c r="AL187" s="16">
        <v>8.0819999999999652</v>
      </c>
      <c r="AM187" s="16">
        <v>7.9320000000000164</v>
      </c>
      <c r="AN187" s="16">
        <v>7.9799999999999898</v>
      </c>
      <c r="AO187" s="16">
        <v>8.2139999999999986</v>
      </c>
      <c r="AP187" s="16">
        <v>8.1840000000000259</v>
      </c>
      <c r="AQ187" s="16">
        <v>8.296999999999997</v>
      </c>
      <c r="AR187" s="16">
        <v>8.4790000000000134</v>
      </c>
      <c r="AS187" s="16">
        <v>8</v>
      </c>
      <c r="AT187" s="16">
        <v>7.9289999999999736</v>
      </c>
      <c r="AU187" s="16">
        <v>7.9140000000000157</v>
      </c>
      <c r="AV187" s="16">
        <v>8.0699999999999932</v>
      </c>
      <c r="AW187" s="16">
        <v>8.0989999999999895</v>
      </c>
      <c r="AX187" s="16">
        <v>8.3049999999999784</v>
      </c>
      <c r="AY187" s="16">
        <v>8.5840000000000316</v>
      </c>
      <c r="AZ187" s="16">
        <v>8.3629999999999711</v>
      </c>
      <c r="BA187" s="16">
        <v>8.3990000000000009</v>
      </c>
      <c r="BB187" s="16">
        <v>8.6380000000000052</v>
      </c>
      <c r="BC187" s="105">
        <f t="shared" si="21"/>
        <v>54.418478096562566</v>
      </c>
    </row>
    <row r="188" spans="1:55" ht="15" thickBot="1" x14ac:dyDescent="0.35">
      <c r="A188" s="4" t="s">
        <v>71</v>
      </c>
      <c r="B188" s="4">
        <v>2022</v>
      </c>
      <c r="C188" s="61">
        <v>44841</v>
      </c>
      <c r="D188" s="4" t="s">
        <v>72</v>
      </c>
      <c r="E188" s="29" t="s">
        <v>204</v>
      </c>
      <c r="F188" s="29" t="s">
        <v>206</v>
      </c>
      <c r="G188" s="51" t="s">
        <v>21</v>
      </c>
      <c r="H188" s="51" t="s">
        <v>250</v>
      </c>
      <c r="I188" s="51" t="s">
        <v>481</v>
      </c>
      <c r="J188" s="51" t="s">
        <v>482</v>
      </c>
      <c r="K188" s="51" t="s">
        <v>483</v>
      </c>
      <c r="L188" s="50">
        <f>(C188-VLOOKUP(H188,Riders!$A$2:$C$3501,2,FALSE))/365</f>
        <v>21.747945205479454</v>
      </c>
      <c r="M188" s="50">
        <f>(C188-VLOOKUP(I188,Riders!$A$2:$C$3501,2,FALSE))/365</f>
        <v>32.249315068493154</v>
      </c>
      <c r="N188" s="50">
        <f>(C188-VLOOKUP(J188,Riders!$A$2:$C$3501,2,FALSE))/365</f>
        <v>19.136986301369863</v>
      </c>
      <c r="O188" s="50" t="e">
        <f>(C188-VLOOKUP(K188,Riders!$A$2:$C$3501,2,FALSE))/365</f>
        <v>#N/A</v>
      </c>
      <c r="P188" s="29">
        <v>1</v>
      </c>
      <c r="Q188" s="104" t="str">
        <f t="shared" si="15"/>
        <v/>
      </c>
      <c r="R188" s="104">
        <f t="shared" si="16"/>
        <v>23.939</v>
      </c>
      <c r="S188" s="104">
        <f t="shared" si="17"/>
        <v>72.143999999999991</v>
      </c>
      <c r="T188" s="104">
        <f t="shared" si="18"/>
        <v>66.34399999999998</v>
      </c>
      <c r="U188" s="104" t="str">
        <f t="shared" si="19"/>
        <v/>
      </c>
      <c r="V188" s="104" t="str">
        <f t="shared" si="20"/>
        <v/>
      </c>
      <c r="W188" s="16">
        <v>15.135</v>
      </c>
      <c r="X188" s="16">
        <v>8.8040000000000003</v>
      </c>
      <c r="Y188" s="16">
        <v>8.1159999999999997</v>
      </c>
      <c r="Z188" s="16">
        <v>7.9519999999999982</v>
      </c>
      <c r="AA188" s="16">
        <v>7.980000000000004</v>
      </c>
      <c r="AB188" s="16">
        <v>8.0910000000000011</v>
      </c>
      <c r="AC188" s="16">
        <v>7.9599999999999937</v>
      </c>
      <c r="AD188" s="16">
        <v>8.1059999999999945</v>
      </c>
      <c r="AE188" s="16">
        <v>8.3080000000000069</v>
      </c>
      <c r="AF188" s="16">
        <v>8.1259999999999906</v>
      </c>
      <c r="AG188" s="16">
        <v>8.1350000000000193</v>
      </c>
      <c r="AH188" s="16">
        <v>8.3829999999999814</v>
      </c>
      <c r="AI188" s="16">
        <v>8.2560000000000286</v>
      </c>
      <c r="AJ188" s="16">
        <v>8.4909999999999997</v>
      </c>
      <c r="AK188" s="16">
        <v>8.1299999999999955</v>
      </c>
      <c r="AL188" s="16">
        <v>8.5149999999999579</v>
      </c>
      <c r="AM188" s="16">
        <v>8.3920000000000243</v>
      </c>
      <c r="AN188" s="16">
        <v>8.4440000000000168</v>
      </c>
      <c r="AO188" s="16">
        <v>8.5300000000000011</v>
      </c>
      <c r="AP188" s="16">
        <v>8.5579999999999927</v>
      </c>
      <c r="AQ188" s="16">
        <v>8.5199999999999818</v>
      </c>
      <c r="AR188" s="16">
        <v>8.5730000000000075</v>
      </c>
      <c r="AS188" s="16">
        <v>9.4359999999999786</v>
      </c>
      <c r="AT188" s="16"/>
      <c r="AU188" s="16"/>
      <c r="AV188" s="16"/>
      <c r="AW188" s="16"/>
      <c r="AX188" s="16"/>
      <c r="AY188" s="16"/>
      <c r="AZ188" s="16"/>
      <c r="BA188" s="16"/>
      <c r="BB188" s="16"/>
      <c r="BC188" s="105" t="str">
        <f t="shared" si="21"/>
        <v/>
      </c>
    </row>
    <row r="189" spans="1:55" ht="15" thickBot="1" x14ac:dyDescent="0.35">
      <c r="A189" s="4" t="s">
        <v>71</v>
      </c>
      <c r="B189" s="4">
        <v>2022</v>
      </c>
      <c r="C189" s="61">
        <v>44841</v>
      </c>
      <c r="D189" s="4" t="s">
        <v>72</v>
      </c>
      <c r="E189" s="29" t="s">
        <v>204</v>
      </c>
      <c r="F189" s="51" t="s">
        <v>206</v>
      </c>
      <c r="G189" s="51" t="s">
        <v>65</v>
      </c>
      <c r="H189" s="51" t="s">
        <v>251</v>
      </c>
      <c r="I189" s="51" t="s">
        <v>348</v>
      </c>
      <c r="J189" s="51" t="s">
        <v>473</v>
      </c>
      <c r="K189" s="51" t="s">
        <v>474</v>
      </c>
      <c r="L189" s="50">
        <f>(C189-VLOOKUP(H189,Riders!$A$2:$C$3501,2,FALSE))/365</f>
        <v>21.438356164383563</v>
      </c>
      <c r="M189" s="50">
        <f>(C189-VLOOKUP(I189,Riders!$A$2:$C$3501,2,FALSE))/365</f>
        <v>29.605479452054794</v>
      </c>
      <c r="N189" s="50">
        <f>(C189-VLOOKUP(J189,Riders!$A$2:$C$3501,2,FALSE))/365</f>
        <v>28.895890410958906</v>
      </c>
      <c r="O189" s="50">
        <f>(C189-VLOOKUP(K189,Riders!$A$2:$C$3501,2,FALSE))/365</f>
        <v>25.956164383561642</v>
      </c>
      <c r="P189" s="29">
        <v>2</v>
      </c>
      <c r="Q189" s="104" t="str">
        <f t="shared" si="15"/>
        <v/>
      </c>
      <c r="R189" s="104">
        <f t="shared" si="16"/>
        <v>23.324000000000002</v>
      </c>
      <c r="S189" s="104">
        <f t="shared" si="17"/>
        <v>73.713000000000008</v>
      </c>
      <c r="T189" s="104">
        <f t="shared" si="18"/>
        <v>68.492000000000004</v>
      </c>
      <c r="U189" s="104" t="str">
        <f t="shared" si="19"/>
        <v/>
      </c>
      <c r="V189" s="104" t="str">
        <f t="shared" si="20"/>
        <v/>
      </c>
      <c r="W189" s="16">
        <v>14.743</v>
      </c>
      <c r="X189" s="16">
        <v>8.5810000000000013</v>
      </c>
      <c r="Y189" s="16">
        <v>8.5059999999999967</v>
      </c>
      <c r="Z189" s="16">
        <v>8.2779999999999987</v>
      </c>
      <c r="AA189" s="16">
        <v>8.6440000000000055</v>
      </c>
      <c r="AB189" s="16">
        <v>8.4109999999999943</v>
      </c>
      <c r="AC189" s="16">
        <v>8.3769999999999953</v>
      </c>
      <c r="AD189" s="16">
        <v>8.173000000000016</v>
      </c>
      <c r="AE189" s="16">
        <v>8.6739999999999924</v>
      </c>
      <c r="AF189" s="16">
        <v>8.3389999999999986</v>
      </c>
      <c r="AG189" s="16">
        <v>8.4060000000000059</v>
      </c>
      <c r="AH189" s="16">
        <v>8.5669999999999789</v>
      </c>
      <c r="AI189" s="16">
        <v>8.8810000000000286</v>
      </c>
      <c r="AJ189" s="16">
        <v>8.3979999999999677</v>
      </c>
      <c r="AK189" s="16">
        <v>8.8370000000000175</v>
      </c>
      <c r="AL189" s="16">
        <v>8.3900000000000148</v>
      </c>
      <c r="AM189" s="16">
        <v>8.7419999999999902</v>
      </c>
      <c r="AN189" s="16">
        <v>8.4659999999999798</v>
      </c>
      <c r="AO189" s="16">
        <v>8.724000000000018</v>
      </c>
      <c r="AP189" s="16">
        <v>9.2000000000000171</v>
      </c>
      <c r="AQ189" s="16">
        <v>9.6489999999999725</v>
      </c>
      <c r="AR189" s="16">
        <v>9.429000000000002</v>
      </c>
      <c r="AS189" s="16">
        <v>9.2350000000000421</v>
      </c>
      <c r="AT189" s="16"/>
      <c r="AU189" s="16"/>
      <c r="AV189" s="16"/>
      <c r="AW189" s="16"/>
      <c r="AX189" s="16"/>
      <c r="AY189" s="16"/>
      <c r="AZ189" s="16"/>
      <c r="BA189" s="16"/>
      <c r="BB189" s="16"/>
      <c r="BC189" s="105" t="str">
        <f t="shared" si="21"/>
        <v/>
      </c>
    </row>
    <row r="190" spans="1:55" ht="15" thickBot="1" x14ac:dyDescent="0.35">
      <c r="A190" s="4" t="s">
        <v>93</v>
      </c>
      <c r="B190" s="4">
        <v>2022</v>
      </c>
      <c r="C190" s="127">
        <v>44693</v>
      </c>
      <c r="D190" s="4" t="s">
        <v>72</v>
      </c>
      <c r="E190" s="29" t="s">
        <v>379</v>
      </c>
      <c r="F190" s="51" t="s">
        <v>379</v>
      </c>
      <c r="G190" t="s">
        <v>27</v>
      </c>
      <c r="H190" t="s">
        <v>255</v>
      </c>
      <c r="I190" t="s">
        <v>463</v>
      </c>
      <c r="J190" t="s">
        <v>312</v>
      </c>
      <c r="K190" t="s">
        <v>432</v>
      </c>
      <c r="L190" s="50">
        <f>(C190-VLOOKUP(H190,Riders!$A$2:$C$3501,2,FALSE))/365</f>
        <v>19.824657534246576</v>
      </c>
      <c r="M190" s="50">
        <f>(C190-VLOOKUP(I190,Riders!$A$2:$C$3501,2,FALSE))/365</f>
        <v>20.449315068493149</v>
      </c>
      <c r="N190" s="50">
        <f>(C190-VLOOKUP(J190,Riders!$A$2:$C$3501,2,FALSE))/365</f>
        <v>23.827397260273973</v>
      </c>
      <c r="O190" s="50">
        <f>(C190-VLOOKUP(K190,Riders!$A$2:$C$3501,2,FALSE))/365</f>
        <v>27.12876712328767</v>
      </c>
      <c r="P190" s="29">
        <v>1</v>
      </c>
      <c r="Q190" s="104">
        <f t="shared" si="15"/>
        <v>262.32500000000005</v>
      </c>
      <c r="R190" s="104">
        <f t="shared" si="16"/>
        <v>22.431999999999999</v>
      </c>
      <c r="S190" s="104">
        <f t="shared" si="17"/>
        <v>69.538999999999987</v>
      </c>
      <c r="T190" s="104">
        <f t="shared" si="18"/>
        <v>63.435000000000002</v>
      </c>
      <c r="U190" s="104">
        <f t="shared" si="19"/>
        <v>64.242000000000019</v>
      </c>
      <c r="V190" s="104">
        <f t="shared" si="20"/>
        <v>65.109000000000037</v>
      </c>
      <c r="W190" s="16">
        <v>14.071999999999999</v>
      </c>
      <c r="X190" s="16">
        <v>8.36</v>
      </c>
      <c r="Y190" s="16">
        <v>7.8590000000000018</v>
      </c>
      <c r="Z190" s="16">
        <v>7.7270000000000003</v>
      </c>
      <c r="AA190" s="16">
        <v>7.796999999999997</v>
      </c>
      <c r="AB190" s="16">
        <v>8.0380000000000038</v>
      </c>
      <c r="AC190" s="16">
        <v>7.8729999999999905</v>
      </c>
      <c r="AD190" s="16">
        <v>7.8129999999999953</v>
      </c>
      <c r="AE190" s="16">
        <v>7.9040000000000106</v>
      </c>
      <c r="AF190" s="16">
        <v>7.7739999999999867</v>
      </c>
      <c r="AG190" s="16">
        <v>7.8500000000000227</v>
      </c>
      <c r="AH190" s="16">
        <v>8.0130000000000052</v>
      </c>
      <c r="AI190" s="16">
        <v>7.880999999999986</v>
      </c>
      <c r="AJ190" s="16">
        <v>7.9329999999999785</v>
      </c>
      <c r="AK190" s="16">
        <v>7.9530000000000314</v>
      </c>
      <c r="AL190" s="16">
        <v>8.1269999999999811</v>
      </c>
      <c r="AM190" s="16">
        <v>8.3659999999999854</v>
      </c>
      <c r="AN190" s="16">
        <v>8.0460000000000207</v>
      </c>
      <c r="AO190" s="16">
        <v>7.9090000000000202</v>
      </c>
      <c r="AP190" s="16">
        <v>7.9950000000000045</v>
      </c>
      <c r="AQ190" s="16">
        <v>7.9499999999999886</v>
      </c>
      <c r="AR190" s="16">
        <v>8.1349999999999909</v>
      </c>
      <c r="AS190" s="16">
        <v>7.9189999999999827</v>
      </c>
      <c r="AT190" s="16">
        <v>7.9220000000000255</v>
      </c>
      <c r="AU190" s="16">
        <v>7.9819999999999993</v>
      </c>
      <c r="AV190" s="16">
        <v>8.0529999999999973</v>
      </c>
      <c r="AW190" s="16">
        <v>8.325999999999965</v>
      </c>
      <c r="AX190" s="16">
        <v>8.0680000000000121</v>
      </c>
      <c r="AY190" s="16">
        <v>8.01400000000001</v>
      </c>
      <c r="AZ190" s="16">
        <v>8.0930000000000177</v>
      </c>
      <c r="BA190" s="16">
        <v>8.11099999999999</v>
      </c>
      <c r="BB190" s="16">
        <v>8.4620000000000459</v>
      </c>
      <c r="BC190" s="105">
        <f t="shared" si="21"/>
        <v>54.89373868293147</v>
      </c>
    </row>
    <row r="191" spans="1:55" ht="15" thickBot="1" x14ac:dyDescent="0.35">
      <c r="A191" s="4" t="s">
        <v>93</v>
      </c>
      <c r="B191" s="4">
        <v>2022</v>
      </c>
      <c r="C191" s="127">
        <v>44693</v>
      </c>
      <c r="D191" s="4" t="s">
        <v>72</v>
      </c>
      <c r="E191" s="29" t="s">
        <v>379</v>
      </c>
      <c r="F191" s="51" t="s">
        <v>379</v>
      </c>
      <c r="G191" t="s">
        <v>67</v>
      </c>
      <c r="H191" t="s">
        <v>214</v>
      </c>
      <c r="I191" t="s">
        <v>271</v>
      </c>
      <c r="J191" t="s">
        <v>464</v>
      </c>
      <c r="K191" t="s">
        <v>439</v>
      </c>
      <c r="L191" s="50">
        <f>(C191-VLOOKUP(H191,Riders!$A$2:$C$3501,2,FALSE))/365</f>
        <v>27.4</v>
      </c>
      <c r="M191" s="50">
        <f>(C191-VLOOKUP(I191,Riders!$A$2:$C$3501,2,FALSE))/365</f>
        <v>27.901369863013699</v>
      </c>
      <c r="N191" s="50">
        <f>(C191-VLOOKUP(J191,Riders!$A$2:$C$3501,2,FALSE))/365</f>
        <v>20.295890410958904</v>
      </c>
      <c r="O191" s="50">
        <f>(C191-VLOOKUP(K191,Riders!$A$2:$C$3501,2,FALSE))/365</f>
        <v>28.358904109589041</v>
      </c>
      <c r="P191" s="29">
        <v>2</v>
      </c>
      <c r="Q191" s="104">
        <f t="shared" si="15"/>
        <v>262.89499999999998</v>
      </c>
      <c r="R191" s="104">
        <f t="shared" si="16"/>
        <v>22.872</v>
      </c>
      <c r="S191" s="104">
        <f t="shared" si="17"/>
        <v>70.207999999999998</v>
      </c>
      <c r="T191" s="104">
        <f t="shared" si="18"/>
        <v>64.337000000000018</v>
      </c>
      <c r="U191" s="104">
        <f t="shared" si="19"/>
        <v>64.701999999999998</v>
      </c>
      <c r="V191" s="104">
        <f t="shared" si="20"/>
        <v>63.647999999999968</v>
      </c>
      <c r="W191" s="16">
        <v>14.65</v>
      </c>
      <c r="X191" s="16">
        <v>8.2219999999999995</v>
      </c>
      <c r="Y191" s="16">
        <v>7.8210000000000015</v>
      </c>
      <c r="Z191" s="16">
        <v>7.9000000000000021</v>
      </c>
      <c r="AA191" s="16">
        <v>7.7659999999999982</v>
      </c>
      <c r="AB191" s="16">
        <v>7.8089999999999975</v>
      </c>
      <c r="AC191" s="16">
        <v>8.029999999999994</v>
      </c>
      <c r="AD191" s="16">
        <v>8.0100000000000051</v>
      </c>
      <c r="AE191" s="16">
        <v>8.0829999999999984</v>
      </c>
      <c r="AF191" s="16">
        <v>8.2419999999999902</v>
      </c>
      <c r="AG191" s="16">
        <v>7.8990000000000009</v>
      </c>
      <c r="AH191" s="16">
        <v>7.9520000000000124</v>
      </c>
      <c r="AI191" s="16">
        <v>8.1229999999999905</v>
      </c>
      <c r="AJ191" s="16">
        <v>8.0110000000000099</v>
      </c>
      <c r="AK191" s="16">
        <v>7.9440000000000026</v>
      </c>
      <c r="AL191" s="16">
        <v>8.0830000000000126</v>
      </c>
      <c r="AM191" s="16">
        <v>7.9499999999999602</v>
      </c>
      <c r="AN191" s="16">
        <v>7.9180000000000348</v>
      </c>
      <c r="AO191" s="16">
        <v>8.1469999999999914</v>
      </c>
      <c r="AP191" s="16">
        <v>8.0889999999999986</v>
      </c>
      <c r="AQ191" s="16">
        <v>8.2609999999999957</v>
      </c>
      <c r="AR191" s="16">
        <v>8.1170000000000186</v>
      </c>
      <c r="AS191" s="16">
        <v>8.046999999999997</v>
      </c>
      <c r="AT191" s="16">
        <v>8.1730000000000018</v>
      </c>
      <c r="AU191" s="16">
        <v>8.018999999999977</v>
      </c>
      <c r="AV191" s="16">
        <v>7.9860000000000184</v>
      </c>
      <c r="AW191" s="16">
        <v>8.0929999999999893</v>
      </c>
      <c r="AX191" s="16">
        <v>7.7880000000000109</v>
      </c>
      <c r="AY191" s="16">
        <v>7.7279999999999518</v>
      </c>
      <c r="AZ191" s="16">
        <v>7.8660000000000423</v>
      </c>
      <c r="BA191" s="16">
        <v>8.0639999999999645</v>
      </c>
      <c r="BB191" s="16">
        <v>8.1040000000000134</v>
      </c>
      <c r="BC191" s="105">
        <f t="shared" si="21"/>
        <v>54.774719945225286</v>
      </c>
    </row>
    <row r="192" spans="1:55" ht="15" thickBot="1" x14ac:dyDescent="0.35">
      <c r="A192" s="4" t="s">
        <v>93</v>
      </c>
      <c r="B192" s="4">
        <v>2022</v>
      </c>
      <c r="C192" s="127">
        <v>44693</v>
      </c>
      <c r="D192" s="4" t="s">
        <v>72</v>
      </c>
      <c r="E192" s="29" t="s">
        <v>379</v>
      </c>
      <c r="F192" s="51" t="s">
        <v>379</v>
      </c>
      <c r="G192" t="s">
        <v>53</v>
      </c>
      <c r="H192" t="s">
        <v>227</v>
      </c>
      <c r="I192" t="s">
        <v>456</v>
      </c>
      <c r="J192" t="s">
        <v>389</v>
      </c>
      <c r="K192" t="s">
        <v>485</v>
      </c>
      <c r="L192" s="50">
        <f>(C192-VLOOKUP(H192,Riders!$A$2:$C$3501,2,FALSE))/365</f>
        <v>24.219178082191782</v>
      </c>
      <c r="M192" s="50">
        <f>(C192-VLOOKUP(I192,Riders!$A$2:$C$3501,2,FALSE))/365</f>
        <v>22.898630136986302</v>
      </c>
      <c r="N192" s="50">
        <f>(C192-VLOOKUP(J192,Riders!$A$2:$C$3501,2,FALSE))/365</f>
        <v>22.531506849315068</v>
      </c>
      <c r="O192" s="50">
        <f>(C192-VLOOKUP(K192,Riders!$A$2:$C$3501,2,FALSE))/365</f>
        <v>31.63013698630137</v>
      </c>
      <c r="P192" s="29">
        <v>3</v>
      </c>
      <c r="Q192" s="104">
        <f t="shared" si="15"/>
        <v>264.44499999999999</v>
      </c>
      <c r="R192" s="104">
        <f t="shared" si="16"/>
        <v>23.032</v>
      </c>
      <c r="S192" s="104">
        <f t="shared" si="17"/>
        <v>71.356999999999999</v>
      </c>
      <c r="T192" s="104">
        <f t="shared" si="18"/>
        <v>65.462999999999965</v>
      </c>
      <c r="U192" s="104">
        <f t="shared" si="19"/>
        <v>63.432000000000073</v>
      </c>
      <c r="V192" s="104">
        <f t="shared" si="20"/>
        <v>64.192999999999955</v>
      </c>
      <c r="W192" s="16">
        <v>14.404</v>
      </c>
      <c r="X192" s="16">
        <v>8.6280000000000001</v>
      </c>
      <c r="Y192" s="16">
        <v>8.3170000000000002</v>
      </c>
      <c r="Z192" s="16">
        <v>8.3540000000000028</v>
      </c>
      <c r="AA192" s="16">
        <v>8.0039999999999978</v>
      </c>
      <c r="AB192" s="16">
        <v>7.8320000000000007</v>
      </c>
      <c r="AC192" s="16">
        <v>7.9299999999999926</v>
      </c>
      <c r="AD192" s="16">
        <v>7.8880000000000052</v>
      </c>
      <c r="AE192" s="16">
        <v>7.9620000000000033</v>
      </c>
      <c r="AF192" s="16">
        <v>8.0520000000000067</v>
      </c>
      <c r="AG192" s="16">
        <v>8.1779999999999973</v>
      </c>
      <c r="AH192" s="16">
        <v>8.1439999999999912</v>
      </c>
      <c r="AI192" s="16">
        <v>8.2590000000000003</v>
      </c>
      <c r="AJ192" s="16">
        <v>8.2859999999999872</v>
      </c>
      <c r="AK192" s="16">
        <v>8.4609999999999985</v>
      </c>
      <c r="AL192" s="16">
        <v>8.1209999999999809</v>
      </c>
      <c r="AM192" s="16">
        <v>8.0180000000000291</v>
      </c>
      <c r="AN192" s="16">
        <v>7.86099999999999</v>
      </c>
      <c r="AO192" s="16">
        <v>7.9130000000000109</v>
      </c>
      <c r="AP192" s="16">
        <v>7.8249999999999886</v>
      </c>
      <c r="AQ192" s="16">
        <v>7.9370000000000118</v>
      </c>
      <c r="AR192" s="16">
        <v>7.9420000000000357</v>
      </c>
      <c r="AS192" s="16">
        <v>7.9699999999999704</v>
      </c>
      <c r="AT192" s="16">
        <v>7.9660000000000366</v>
      </c>
      <c r="AU192" s="16">
        <v>7.9589999999999748</v>
      </c>
      <c r="AV192" s="16">
        <v>7.997999999999962</v>
      </c>
      <c r="AW192" s="16">
        <v>7.9600000000000364</v>
      </c>
      <c r="AX192" s="16">
        <v>7.938999999999993</v>
      </c>
      <c r="AY192" s="16">
        <v>8.0540000000000305</v>
      </c>
      <c r="AZ192" s="16">
        <v>8.0419999999999447</v>
      </c>
      <c r="BA192" s="16">
        <v>8.3000000000000398</v>
      </c>
      <c r="BB192" s="16">
        <v>7.9409999999999741</v>
      </c>
      <c r="BC192" s="105">
        <f t="shared" si="21"/>
        <v>54.453667114144721</v>
      </c>
    </row>
    <row r="193" spans="1:55" ht="15" thickBot="1" x14ac:dyDescent="0.35">
      <c r="A193" s="4" t="s">
        <v>93</v>
      </c>
      <c r="B193" s="4">
        <v>2022</v>
      </c>
      <c r="C193" s="127">
        <v>44693</v>
      </c>
      <c r="D193" s="4" t="s">
        <v>72</v>
      </c>
      <c r="E193" s="29" t="s">
        <v>379</v>
      </c>
      <c r="F193" s="51" t="s">
        <v>379</v>
      </c>
      <c r="G193" t="s">
        <v>36</v>
      </c>
      <c r="H193" t="s">
        <v>455</v>
      </c>
      <c r="I193" t="s">
        <v>486</v>
      </c>
      <c r="J193" t="s">
        <v>458</v>
      </c>
      <c r="K193" t="s">
        <v>425</v>
      </c>
      <c r="L193" s="50">
        <f>(C193-VLOOKUP(H193,Riders!$A$2:$C$3501,2,FALSE))/365</f>
        <v>22.224657534246575</v>
      </c>
      <c r="M193" s="50">
        <f>(C193-VLOOKUP(I193,Riders!$A$2:$C$3501,2,FALSE))/365</f>
        <v>19.284931506849315</v>
      </c>
      <c r="N193" s="50">
        <f>(C193-VLOOKUP(J193,Riders!$A$2:$C$3501,2,FALSE))/365</f>
        <v>23.5013698630137</v>
      </c>
      <c r="O193" s="50">
        <f>(C193-VLOOKUP(K193,Riders!$A$2:$C$3501,2,FALSE))/365</f>
        <v>22.860273972602741</v>
      </c>
      <c r="P193" s="29">
        <v>4</v>
      </c>
      <c r="Q193" s="104">
        <f t="shared" si="15"/>
        <v>266.63</v>
      </c>
      <c r="R193" s="104">
        <f t="shared" si="16"/>
        <v>22.745000000000001</v>
      </c>
      <c r="S193" s="104">
        <f t="shared" si="17"/>
        <v>69.097000000000008</v>
      </c>
      <c r="T193" s="104">
        <f t="shared" si="18"/>
        <v>62.525000000000006</v>
      </c>
      <c r="U193" s="104">
        <f t="shared" si="19"/>
        <v>64.86699999999999</v>
      </c>
      <c r="V193" s="104">
        <f t="shared" si="20"/>
        <v>70.140999999999991</v>
      </c>
      <c r="W193" s="16">
        <v>14.526</v>
      </c>
      <c r="X193" s="16">
        <v>8.2190000000000012</v>
      </c>
      <c r="Y193" s="16">
        <v>7.7360000000000007</v>
      </c>
      <c r="Z193" s="16">
        <v>7.7479999999999976</v>
      </c>
      <c r="AA193" s="16">
        <v>7.5679999999999978</v>
      </c>
      <c r="AB193" s="16">
        <v>7.659000000000006</v>
      </c>
      <c r="AC193" s="16">
        <v>7.7759999999999962</v>
      </c>
      <c r="AD193" s="16">
        <v>7.8650000000000091</v>
      </c>
      <c r="AE193" s="16">
        <v>7.8960000000000008</v>
      </c>
      <c r="AF193" s="16">
        <v>7.7949999999999733</v>
      </c>
      <c r="AG193" s="16">
        <v>7.8310000000000173</v>
      </c>
      <c r="AH193" s="16">
        <v>8.0079999999999956</v>
      </c>
      <c r="AI193" s="16">
        <v>7.8030000000000115</v>
      </c>
      <c r="AJ193" s="16">
        <v>7.659000000000006</v>
      </c>
      <c r="AK193" s="16">
        <v>7.7909999999999684</v>
      </c>
      <c r="AL193" s="16">
        <v>7.7420000000000329</v>
      </c>
      <c r="AM193" s="16">
        <v>8.0069999999999766</v>
      </c>
      <c r="AN193" s="16">
        <v>8.1560000000000343</v>
      </c>
      <c r="AO193" s="16">
        <v>7.9759999999999991</v>
      </c>
      <c r="AP193" s="16">
        <v>8.2549999999999955</v>
      </c>
      <c r="AQ193" s="16">
        <v>8.2309999999999945</v>
      </c>
      <c r="AR193" s="16">
        <v>7.9589999999999748</v>
      </c>
      <c r="AS193" s="16">
        <v>8.1629999999999825</v>
      </c>
      <c r="AT193" s="16">
        <v>8.120000000000033</v>
      </c>
      <c r="AU193" s="16">
        <v>8.7520000000000095</v>
      </c>
      <c r="AV193" s="16">
        <v>8.4399999999999977</v>
      </c>
      <c r="AW193" s="16">
        <v>8.5629999999999882</v>
      </c>
      <c r="AX193" s="16">
        <v>8.5930000000000177</v>
      </c>
      <c r="AY193" s="16">
        <v>8.8779999999999575</v>
      </c>
      <c r="AZ193" s="16">
        <v>8.9570000000000505</v>
      </c>
      <c r="BA193" s="16">
        <v>8.8209999999999695</v>
      </c>
      <c r="BB193" s="16">
        <v>9.1370000000000005</v>
      </c>
      <c r="BC193" s="105">
        <f t="shared" si="21"/>
        <v>54.007426021077897</v>
      </c>
    </row>
    <row r="194" spans="1:55" ht="15" thickBot="1" x14ac:dyDescent="0.35">
      <c r="A194" s="4" t="s">
        <v>93</v>
      </c>
      <c r="B194" s="4">
        <v>2022</v>
      </c>
      <c r="C194" s="127">
        <v>44693</v>
      </c>
      <c r="D194" s="4" t="s">
        <v>72</v>
      </c>
      <c r="E194" s="29" t="s">
        <v>379</v>
      </c>
      <c r="F194" s="51" t="s">
        <v>379</v>
      </c>
      <c r="G194" t="s">
        <v>38</v>
      </c>
      <c r="H194" t="s">
        <v>244</v>
      </c>
      <c r="I194" t="s">
        <v>466</v>
      </c>
      <c r="J194" t="s">
        <v>467</v>
      </c>
      <c r="K194" t="s">
        <v>468</v>
      </c>
      <c r="L194" s="50">
        <f>(C194-VLOOKUP(H194,Riders!$A$2:$C$3501,2,FALSE))/365</f>
        <v>28.117808219178084</v>
      </c>
      <c r="M194" s="50">
        <f>(C194-VLOOKUP(I194,Riders!$A$2:$C$3501,2,FALSE))/365</f>
        <v>25.882191780821916</v>
      </c>
      <c r="N194" s="50">
        <f>(C194-VLOOKUP(J194,Riders!$A$2:$C$3501,2,FALSE))/365</f>
        <v>21.145205479452056</v>
      </c>
      <c r="O194" s="50">
        <f>(C194-VLOOKUP(K194,Riders!$A$2:$C$3501,2,FALSE))/365</f>
        <v>26.408219178082192</v>
      </c>
      <c r="P194" s="29">
        <v>5</v>
      </c>
      <c r="Q194" s="104">
        <f t="shared" ref="Q194:Q257" si="22">IF(COUNT(W194:BB194)=32,SUM(W194:BB194),"")</f>
        <v>269.53100000000001</v>
      </c>
      <c r="R194" s="104">
        <f t="shared" ref="R194:R257" si="23">IF(COUNT(W194:X194)=2,SUM(W194:X194),"")</f>
        <v>22.504999999999999</v>
      </c>
      <c r="S194" s="104">
        <f t="shared" ref="S194:S257" si="24">IF(COUNT(W194:AD194)=8,SUM(W194:AD194),"")</f>
        <v>71.135999999999996</v>
      </c>
      <c r="T194" s="104">
        <f t="shared" ref="T194:T257" si="25">IF(COUNT(AE194:AL194)=8,SUM(AE194:AL194),"")</f>
        <v>65.790999999999997</v>
      </c>
      <c r="U194" s="104">
        <f t="shared" ref="U194:U257" si="26">IF(COUNT(AM194:AT194)=8,SUM(AM194:AT194),"")</f>
        <v>65.960999999999984</v>
      </c>
      <c r="V194" s="104">
        <f t="shared" ref="V194:V257" si="27">IF(COUNT(AU194:BB194)=8,SUM(AU194:BB194),"")</f>
        <v>66.643000000000029</v>
      </c>
      <c r="W194" s="16">
        <v>14.182</v>
      </c>
      <c r="X194" s="16">
        <v>8.3229999999999986</v>
      </c>
      <c r="Y194" s="16">
        <v>7.9390000000000001</v>
      </c>
      <c r="Z194" s="16">
        <v>8.0090000000000039</v>
      </c>
      <c r="AA194" s="16">
        <v>7.9689999999999941</v>
      </c>
      <c r="AB194" s="16">
        <v>8.2070000000000007</v>
      </c>
      <c r="AC194" s="16">
        <v>8.2029999999999887</v>
      </c>
      <c r="AD194" s="16">
        <v>8.3040000000000092</v>
      </c>
      <c r="AE194" s="16">
        <v>8.460000000000008</v>
      </c>
      <c r="AF194" s="16">
        <v>8.2590000000000003</v>
      </c>
      <c r="AG194" s="16">
        <v>8.1719999999999828</v>
      </c>
      <c r="AH194" s="16">
        <v>8.195999999999998</v>
      </c>
      <c r="AI194" s="16">
        <v>8.1230000000000189</v>
      </c>
      <c r="AJ194" s="16">
        <v>8.195999999999998</v>
      </c>
      <c r="AK194" s="16">
        <v>8.143999999999977</v>
      </c>
      <c r="AL194" s="16">
        <v>8.2410000000000139</v>
      </c>
      <c r="AM194" s="16">
        <v>8.4309999999999832</v>
      </c>
      <c r="AN194" s="16">
        <v>8.1880000000000166</v>
      </c>
      <c r="AO194" s="16">
        <v>8.3300000000000125</v>
      </c>
      <c r="AP194" s="16">
        <v>8.228999999999985</v>
      </c>
      <c r="AQ194" s="16">
        <v>8.2009999999999934</v>
      </c>
      <c r="AR194" s="16">
        <v>8.1010000000000275</v>
      </c>
      <c r="AS194" s="16">
        <v>8.2629999999999768</v>
      </c>
      <c r="AT194" s="16">
        <v>8.2179999999999893</v>
      </c>
      <c r="AU194" s="16">
        <v>8.467000000000013</v>
      </c>
      <c r="AV194" s="16">
        <v>8.4909999999999854</v>
      </c>
      <c r="AW194" s="16">
        <v>8.5889999999999986</v>
      </c>
      <c r="AX194" s="16">
        <v>8.3640000000000612</v>
      </c>
      <c r="AY194" s="16">
        <v>8.4439999999999884</v>
      </c>
      <c r="AZ194" s="16">
        <v>8.1309999999999718</v>
      </c>
      <c r="BA194" s="16">
        <v>7.9819999999999993</v>
      </c>
      <c r="BB194" s="16">
        <v>8.1750000000000114</v>
      </c>
      <c r="BC194" s="105">
        <f t="shared" si="21"/>
        <v>53.426136511199083</v>
      </c>
    </row>
    <row r="195" spans="1:55" ht="15" thickBot="1" x14ac:dyDescent="0.35">
      <c r="A195" s="4" t="s">
        <v>93</v>
      </c>
      <c r="B195" s="4">
        <v>2022</v>
      </c>
      <c r="C195" s="127">
        <v>44693</v>
      </c>
      <c r="D195" s="4" t="s">
        <v>72</v>
      </c>
      <c r="E195" s="29" t="s">
        <v>379</v>
      </c>
      <c r="F195" s="51" t="s">
        <v>379</v>
      </c>
      <c r="G195" t="s">
        <v>27</v>
      </c>
      <c r="H195" t="s">
        <v>396</v>
      </c>
      <c r="I195" t="s">
        <v>487</v>
      </c>
      <c r="J195" t="s">
        <v>397</v>
      </c>
      <c r="K195" t="s">
        <v>433</v>
      </c>
      <c r="L195" s="50">
        <f>(C195-VLOOKUP(H195,Riders!$A$2:$C$3501,2,FALSE))/365</f>
        <v>23.183561643835617</v>
      </c>
      <c r="M195" s="50">
        <f>(C195-VLOOKUP(I195,Riders!$A$2:$C$3501,2,FALSE))/365</f>
        <v>24.531506849315068</v>
      </c>
      <c r="N195" s="50">
        <f>(C195-VLOOKUP(J195,Riders!$A$2:$C$3501,2,FALSE))/365</f>
        <v>20.923287671232877</v>
      </c>
      <c r="O195" s="50">
        <f>(C195-VLOOKUP(K195,Riders!$A$2:$C$3501,2,FALSE))/365</f>
        <v>22.863013698630137</v>
      </c>
      <c r="P195" s="29">
        <v>6</v>
      </c>
      <c r="Q195" s="104">
        <f t="shared" si="22"/>
        <v>270.88200000000001</v>
      </c>
      <c r="R195" s="104">
        <f t="shared" si="23"/>
        <v>24.210999999999999</v>
      </c>
      <c r="S195" s="104">
        <f t="shared" si="24"/>
        <v>72.904000000000011</v>
      </c>
      <c r="T195" s="104">
        <f t="shared" si="25"/>
        <v>65.722999999999971</v>
      </c>
      <c r="U195" s="104">
        <f t="shared" si="26"/>
        <v>65.524000000000029</v>
      </c>
      <c r="V195" s="104">
        <f t="shared" si="27"/>
        <v>66.730999999999995</v>
      </c>
      <c r="W195" s="16">
        <v>15.262</v>
      </c>
      <c r="X195" s="16">
        <v>8.9489999999999981</v>
      </c>
      <c r="Y195" s="16">
        <v>8.4200000000000017</v>
      </c>
      <c r="Z195" s="16">
        <v>8.2839999999999989</v>
      </c>
      <c r="AA195" s="16">
        <v>8.0020000000000024</v>
      </c>
      <c r="AB195" s="16">
        <v>7.9759999999999991</v>
      </c>
      <c r="AC195" s="16">
        <v>7.9279999999999973</v>
      </c>
      <c r="AD195" s="16">
        <v>8.0830000000000126</v>
      </c>
      <c r="AE195" s="16">
        <v>8.1329999999999814</v>
      </c>
      <c r="AF195" s="16">
        <v>8.2420000000000044</v>
      </c>
      <c r="AG195" s="16">
        <v>8.3090000000000117</v>
      </c>
      <c r="AH195" s="16">
        <v>8.208999999999989</v>
      </c>
      <c r="AI195" s="16">
        <v>8.1810000000000116</v>
      </c>
      <c r="AJ195" s="16">
        <v>8.2049999999999841</v>
      </c>
      <c r="AK195" s="16">
        <v>8.3160000000000309</v>
      </c>
      <c r="AL195" s="16">
        <v>8.1279999999999575</v>
      </c>
      <c r="AM195" s="16">
        <v>8.2650000000000148</v>
      </c>
      <c r="AN195" s="16">
        <v>8.1410000000000196</v>
      </c>
      <c r="AO195" s="16">
        <v>8.0649999999999977</v>
      </c>
      <c r="AP195" s="16">
        <v>8.0299999999999727</v>
      </c>
      <c r="AQ195" s="16">
        <v>8.1890000000000214</v>
      </c>
      <c r="AR195" s="16">
        <v>8.1920000000000357</v>
      </c>
      <c r="AS195" s="16">
        <v>8.2979999999999734</v>
      </c>
      <c r="AT195" s="16">
        <v>8.3439999999999941</v>
      </c>
      <c r="AU195" s="16">
        <v>8.4959999999999809</v>
      </c>
      <c r="AV195" s="16">
        <v>8.4120000000000346</v>
      </c>
      <c r="AW195" s="16">
        <v>8.4169999999999732</v>
      </c>
      <c r="AX195" s="16">
        <v>8.4460000000000264</v>
      </c>
      <c r="AY195" s="16">
        <v>8.5249999999999773</v>
      </c>
      <c r="AZ195" s="16">
        <v>8.4549999999999841</v>
      </c>
      <c r="BA195" s="16">
        <v>8.01400000000001</v>
      </c>
      <c r="BB195" s="16">
        <v>7.9660000000000082</v>
      </c>
      <c r="BC195" s="105">
        <f t="shared" si="21"/>
        <v>53.159678383945774</v>
      </c>
    </row>
    <row r="196" spans="1:55" ht="15" thickBot="1" x14ac:dyDescent="0.35">
      <c r="A196" s="4" t="s">
        <v>93</v>
      </c>
      <c r="B196" s="4">
        <v>2022</v>
      </c>
      <c r="C196" s="127">
        <v>44693</v>
      </c>
      <c r="D196" s="4" t="s">
        <v>72</v>
      </c>
      <c r="E196" s="29" t="s">
        <v>379</v>
      </c>
      <c r="F196" s="51" t="s">
        <v>379</v>
      </c>
      <c r="G196" t="s">
        <v>232</v>
      </c>
      <c r="H196" t="s">
        <v>290</v>
      </c>
      <c r="I196" t="s">
        <v>231</v>
      </c>
      <c r="J196" t="s">
        <v>488</v>
      </c>
      <c r="K196" t="s">
        <v>489</v>
      </c>
      <c r="L196" s="50">
        <f>(C196-VLOOKUP(H196,Riders!$A$2:$C$3501,2,FALSE))/365</f>
        <v>23.69041095890411</v>
      </c>
      <c r="M196" s="50">
        <f>(C196-VLOOKUP(I196,Riders!$A$2:$C$3501,2,FALSE))/365</f>
        <v>25.246575342465754</v>
      </c>
      <c r="N196" s="50">
        <f>(C196-VLOOKUP(J196,Riders!$A$2:$C$3501,2,FALSE))/365</f>
        <v>24.978082191780821</v>
      </c>
      <c r="O196" s="50">
        <f>(C196-VLOOKUP(K196,Riders!$A$2:$C$3501,2,FALSE))/365</f>
        <v>23.169863013698631</v>
      </c>
      <c r="P196" s="29">
        <v>7</v>
      </c>
      <c r="Q196" s="104">
        <f t="shared" si="22"/>
        <v>274.90800000000002</v>
      </c>
      <c r="R196" s="104">
        <f t="shared" si="23"/>
        <v>22.573</v>
      </c>
      <c r="S196" s="104">
        <f t="shared" si="24"/>
        <v>72.692000000000007</v>
      </c>
      <c r="T196" s="104">
        <f t="shared" si="25"/>
        <v>66.58899999999997</v>
      </c>
      <c r="U196" s="104">
        <f t="shared" si="26"/>
        <v>67.510000000000019</v>
      </c>
      <c r="V196" s="104">
        <f t="shared" si="27"/>
        <v>68.117000000000019</v>
      </c>
      <c r="W196" s="16">
        <v>13.936999999999999</v>
      </c>
      <c r="X196" s="16">
        <v>8.636000000000001</v>
      </c>
      <c r="Y196" s="16">
        <v>8.2019999999999982</v>
      </c>
      <c r="Z196" s="16">
        <v>8.3239999999999981</v>
      </c>
      <c r="AA196" s="16">
        <v>8.3240000000000052</v>
      </c>
      <c r="AB196" s="16">
        <v>8.3990000000000009</v>
      </c>
      <c r="AC196" s="16">
        <v>8.5519999999999925</v>
      </c>
      <c r="AD196" s="16">
        <v>8.3180000000000121</v>
      </c>
      <c r="AE196" s="16">
        <v>8.2749999999999915</v>
      </c>
      <c r="AF196" s="16">
        <v>8.3220000000000027</v>
      </c>
      <c r="AG196" s="16">
        <v>8.4699999999999847</v>
      </c>
      <c r="AH196" s="16">
        <v>8.2990000000000208</v>
      </c>
      <c r="AI196" s="16">
        <v>8.2909999999999968</v>
      </c>
      <c r="AJ196" s="16">
        <v>8.2879999999999967</v>
      </c>
      <c r="AK196" s="16">
        <v>8.4020000000000152</v>
      </c>
      <c r="AL196" s="16">
        <v>8.2419999999999618</v>
      </c>
      <c r="AM196" s="16">
        <v>8.3870000000000289</v>
      </c>
      <c r="AN196" s="16">
        <v>8.4099999999999966</v>
      </c>
      <c r="AO196" s="16">
        <v>8.4619999999999891</v>
      </c>
      <c r="AP196" s="16">
        <v>8.4450000000000216</v>
      </c>
      <c r="AQ196" s="16">
        <v>8.617999999999995</v>
      </c>
      <c r="AR196" s="16">
        <v>8.3569999999999709</v>
      </c>
      <c r="AS196" s="16">
        <v>8.4330000000000211</v>
      </c>
      <c r="AT196" s="16">
        <v>8.3979999999999961</v>
      </c>
      <c r="AU196" s="16">
        <v>8.3850000000000193</v>
      </c>
      <c r="AV196" s="16">
        <v>8.5269999999999868</v>
      </c>
      <c r="AW196" s="16">
        <v>8.4139999999999873</v>
      </c>
      <c r="AX196" s="16">
        <v>8.4780000000000086</v>
      </c>
      <c r="AY196" s="16">
        <v>8.4679999999999609</v>
      </c>
      <c r="AZ196" s="16">
        <v>8.509000000000043</v>
      </c>
      <c r="BA196" s="16">
        <v>8.7140000000000555</v>
      </c>
      <c r="BB196" s="16">
        <v>8.6219999999999573</v>
      </c>
      <c r="BC196" s="105">
        <f t="shared" si="21"/>
        <v>52.381160242699373</v>
      </c>
    </row>
    <row r="197" spans="1:55" ht="15" thickBot="1" x14ac:dyDescent="0.35">
      <c r="A197" s="4" t="s">
        <v>93</v>
      </c>
      <c r="B197" s="4">
        <v>2022</v>
      </c>
      <c r="C197" s="127">
        <v>44693</v>
      </c>
      <c r="D197" s="4" t="s">
        <v>72</v>
      </c>
      <c r="E197" s="29" t="s">
        <v>379</v>
      </c>
      <c r="F197" s="51" t="s">
        <v>379</v>
      </c>
      <c r="G197" t="s">
        <v>44</v>
      </c>
      <c r="H197" t="s">
        <v>446</v>
      </c>
      <c r="I197" t="s">
        <v>241</v>
      </c>
      <c r="J197" t="s">
        <v>447</v>
      </c>
      <c r="K197" t="s">
        <v>490</v>
      </c>
      <c r="L197" s="50">
        <f>(C197-VLOOKUP(H197,Riders!$A$2:$C$3501,2,FALSE))/365</f>
        <v>20.8</v>
      </c>
      <c r="M197" s="50">
        <f>(C197-VLOOKUP(I197,Riders!$A$2:$C$3501,2,FALSE))/365</f>
        <v>19.780821917808218</v>
      </c>
      <c r="N197" s="50">
        <f>(C197-VLOOKUP(J197,Riders!$A$2:$C$3501,2,FALSE))/365</f>
        <v>26.095890410958905</v>
      </c>
      <c r="O197" s="50">
        <f>(C197-VLOOKUP(K197,Riders!$A$2:$C$3501,2,FALSE))/365</f>
        <v>19.347945205479451</v>
      </c>
      <c r="P197" s="29">
        <v>8</v>
      </c>
      <c r="Q197" s="104">
        <f t="shared" si="22"/>
        <v>282.48599999999999</v>
      </c>
      <c r="R197" s="104">
        <f t="shared" si="23"/>
        <v>23.908999999999999</v>
      </c>
      <c r="S197" s="104">
        <f t="shared" si="24"/>
        <v>74.911000000000001</v>
      </c>
      <c r="T197" s="104">
        <f t="shared" si="25"/>
        <v>69.584000000000003</v>
      </c>
      <c r="U197" s="104">
        <f t="shared" si="26"/>
        <v>68.761999999999972</v>
      </c>
      <c r="V197" s="104">
        <f t="shared" si="27"/>
        <v>69.229000000000013</v>
      </c>
      <c r="W197" s="16">
        <v>15.032999999999999</v>
      </c>
      <c r="X197" s="16">
        <v>8.8759999999999994</v>
      </c>
      <c r="Y197" s="16">
        <v>8.5870000000000033</v>
      </c>
      <c r="Z197" s="16">
        <v>8.3589999999999947</v>
      </c>
      <c r="AA197" s="16">
        <v>8.5410000000000039</v>
      </c>
      <c r="AB197" s="16">
        <v>8.4660000000000011</v>
      </c>
      <c r="AC197" s="16">
        <v>8.6739999999999995</v>
      </c>
      <c r="AD197" s="16">
        <v>8.375</v>
      </c>
      <c r="AE197" s="16">
        <v>8.2839999999999918</v>
      </c>
      <c r="AF197" s="16">
        <v>8.474000000000018</v>
      </c>
      <c r="AG197" s="16">
        <v>8.4119999999999919</v>
      </c>
      <c r="AH197" s="16">
        <v>8.7410000000000139</v>
      </c>
      <c r="AI197" s="16">
        <v>8.6869999999999692</v>
      </c>
      <c r="AJ197" s="16">
        <v>9.0480000000000302</v>
      </c>
      <c r="AK197" s="16">
        <v>8.8880000000000052</v>
      </c>
      <c r="AL197" s="16">
        <v>9.0499999999999829</v>
      </c>
      <c r="AM197" s="16">
        <v>8.4020000000000152</v>
      </c>
      <c r="AN197" s="16">
        <v>8.3459999999999752</v>
      </c>
      <c r="AO197" s="16">
        <v>8.5499999999999829</v>
      </c>
      <c r="AP197" s="16">
        <v>8.4480000000000359</v>
      </c>
      <c r="AQ197" s="16">
        <v>8.7760000000000105</v>
      </c>
      <c r="AR197" s="16">
        <v>8.6679999999999779</v>
      </c>
      <c r="AS197" s="16">
        <v>8.945999999999998</v>
      </c>
      <c r="AT197" s="16">
        <v>8.6259999999999764</v>
      </c>
      <c r="AU197" s="16">
        <v>8.6030000000000086</v>
      </c>
      <c r="AV197" s="16">
        <v>8.7450000000000045</v>
      </c>
      <c r="AW197" s="16">
        <v>8.5960000000000321</v>
      </c>
      <c r="AX197" s="16">
        <v>8.5829999999999416</v>
      </c>
      <c r="AY197" s="16">
        <v>8.7500000000000284</v>
      </c>
      <c r="AZ197" s="16">
        <v>8.7260000000000559</v>
      </c>
      <c r="BA197" s="16">
        <v>8.80499999999995</v>
      </c>
      <c r="BB197" s="16">
        <v>8.4209999999999923</v>
      </c>
      <c r="BC197" s="105">
        <f t="shared" si="21"/>
        <v>50.975977570569867</v>
      </c>
    </row>
    <row r="198" spans="1:55" ht="15" thickBot="1" x14ac:dyDescent="0.35">
      <c r="A198" s="4" t="s">
        <v>93</v>
      </c>
      <c r="B198" s="4">
        <v>2022</v>
      </c>
      <c r="C198" s="127">
        <v>44693</v>
      </c>
      <c r="D198" s="4" t="s">
        <v>72</v>
      </c>
      <c r="E198" s="29" t="s">
        <v>379</v>
      </c>
      <c r="F198" s="51" t="s">
        <v>379</v>
      </c>
      <c r="G198" t="s">
        <v>264</v>
      </c>
      <c r="H198" t="s">
        <v>263</v>
      </c>
      <c r="I198" t="s">
        <v>475</v>
      </c>
      <c r="J198" t="s">
        <v>450</v>
      </c>
      <c r="K198" t="s">
        <v>288</v>
      </c>
      <c r="L198" s="50">
        <f>(C198-VLOOKUP(H198,Riders!$A$2:$C$3501,2,FALSE))/365</f>
        <v>19.084931506849315</v>
      </c>
      <c r="M198" s="50">
        <f>(C198-VLOOKUP(I198,Riders!$A$2:$C$3501,2,FALSE))/365</f>
        <v>18.243835616438357</v>
      </c>
      <c r="N198" s="50">
        <f>(C198-VLOOKUP(J198,Riders!$A$2:$C$3501,2,FALSE))/365</f>
        <v>23.797260273972604</v>
      </c>
      <c r="O198" s="50">
        <f>(C198-VLOOKUP(K198,Riders!$A$2:$C$3501,2,FALSE))/365</f>
        <v>20.446575342465753</v>
      </c>
      <c r="P198" s="29">
        <v>9</v>
      </c>
      <c r="Q198" s="104">
        <f t="shared" si="22"/>
        <v>289.65900000000005</v>
      </c>
      <c r="R198" s="104">
        <f t="shared" si="23"/>
        <v>24.783000000000001</v>
      </c>
      <c r="S198" s="104">
        <f t="shared" si="24"/>
        <v>77.397000000000006</v>
      </c>
      <c r="T198" s="104">
        <f t="shared" si="25"/>
        <v>70.977999999999994</v>
      </c>
      <c r="U198" s="104">
        <f t="shared" si="26"/>
        <v>70.212000000000018</v>
      </c>
      <c r="V198" s="104">
        <f t="shared" si="27"/>
        <v>71.072000000000031</v>
      </c>
      <c r="W198" s="16">
        <v>15.82</v>
      </c>
      <c r="X198" s="16">
        <v>8.963000000000001</v>
      </c>
      <c r="Y198" s="16">
        <v>8.6659999999999968</v>
      </c>
      <c r="Z198" s="16">
        <v>8.7950000000000017</v>
      </c>
      <c r="AA198" s="16">
        <v>8.661999999999999</v>
      </c>
      <c r="AB198" s="16">
        <v>8.7929999999999993</v>
      </c>
      <c r="AC198" s="16">
        <v>8.9750000000000085</v>
      </c>
      <c r="AD198" s="16">
        <v>8.722999999999999</v>
      </c>
      <c r="AE198" s="16">
        <v>8.887999999999991</v>
      </c>
      <c r="AF198" s="16">
        <v>8.703000000000003</v>
      </c>
      <c r="AG198" s="16">
        <v>8.8990000000000009</v>
      </c>
      <c r="AH198" s="16">
        <v>8.813999999999993</v>
      </c>
      <c r="AI198" s="16">
        <v>8.828000000000003</v>
      </c>
      <c r="AJ198" s="16">
        <v>9.1379999999999768</v>
      </c>
      <c r="AK198" s="16">
        <v>8.8790000000000191</v>
      </c>
      <c r="AL198" s="16">
        <v>8.8290000000000077</v>
      </c>
      <c r="AM198" s="16">
        <v>8.7630000000000052</v>
      </c>
      <c r="AN198" s="16">
        <v>8.9279999999999973</v>
      </c>
      <c r="AO198" s="16">
        <v>8.6150000000000091</v>
      </c>
      <c r="AP198" s="16">
        <v>8.8369999999999891</v>
      </c>
      <c r="AQ198" s="16">
        <v>8.5650000000000261</v>
      </c>
      <c r="AR198" s="16">
        <v>8.8459999999999752</v>
      </c>
      <c r="AS198" s="16">
        <v>8.6450000000000102</v>
      </c>
      <c r="AT198" s="16">
        <v>9.0130000000000052</v>
      </c>
      <c r="AU198" s="16">
        <v>8.8239999999999839</v>
      </c>
      <c r="AV198" s="16">
        <v>9.0190000000000055</v>
      </c>
      <c r="AW198" s="16">
        <v>8.688999999999993</v>
      </c>
      <c r="AX198" s="16">
        <v>8.9139999999999873</v>
      </c>
      <c r="AY198" s="16">
        <v>9.0220000000000198</v>
      </c>
      <c r="AZ198" s="16">
        <v>8.9230000000000018</v>
      </c>
      <c r="BA198" s="16">
        <v>8.9139999999999873</v>
      </c>
      <c r="BB198" s="16">
        <v>8.7670000000000528</v>
      </c>
      <c r="BC198" s="105">
        <f t="shared" si="21"/>
        <v>49.713628784191059</v>
      </c>
    </row>
    <row r="199" spans="1:55" ht="15" thickBot="1" x14ac:dyDescent="0.35">
      <c r="A199" s="4" t="s">
        <v>93</v>
      </c>
      <c r="B199" s="4">
        <v>2022</v>
      </c>
      <c r="C199" s="127">
        <v>44693</v>
      </c>
      <c r="D199" s="4" t="s">
        <v>72</v>
      </c>
      <c r="E199" s="29" t="s">
        <v>454</v>
      </c>
      <c r="F199" s="51">
        <v>1</v>
      </c>
      <c r="G199" t="s">
        <v>27</v>
      </c>
      <c r="H199" t="s">
        <v>396</v>
      </c>
      <c r="I199" t="s">
        <v>487</v>
      </c>
      <c r="J199" t="s">
        <v>397</v>
      </c>
      <c r="K199" t="s">
        <v>433</v>
      </c>
      <c r="L199" s="50">
        <f>(C199-VLOOKUP(H199,Riders!$A$2:$C$3501,2,FALSE))/365</f>
        <v>23.183561643835617</v>
      </c>
      <c r="M199" s="50">
        <f>(C199-VLOOKUP(I199,Riders!$A$2:$C$3501,2,FALSE))/365</f>
        <v>24.531506849315068</v>
      </c>
      <c r="N199" s="50">
        <f>(C199-VLOOKUP(J199,Riders!$A$2:$C$3501,2,FALSE))/365</f>
        <v>20.923287671232877</v>
      </c>
      <c r="O199" s="50">
        <f>(C199-VLOOKUP(K199,Riders!$A$2:$C$3501,2,FALSE))/365</f>
        <v>22.863013698630137</v>
      </c>
      <c r="P199" s="29">
        <v>1</v>
      </c>
      <c r="Q199" s="104">
        <f t="shared" si="22"/>
        <v>269.59899999999999</v>
      </c>
      <c r="R199" s="104">
        <f t="shared" si="23"/>
        <v>24.187999999999999</v>
      </c>
      <c r="S199" s="104">
        <f t="shared" si="24"/>
        <v>72.534999999999997</v>
      </c>
      <c r="T199" s="104">
        <f t="shared" si="25"/>
        <v>64.674000000000007</v>
      </c>
      <c r="U199" s="104">
        <f t="shared" si="26"/>
        <v>65.392999999999972</v>
      </c>
      <c r="V199" s="104">
        <f t="shared" si="27"/>
        <v>66.997000000000014</v>
      </c>
      <c r="W199" s="16">
        <v>15.252000000000001</v>
      </c>
      <c r="X199" s="16">
        <v>8.9359999999999982</v>
      </c>
      <c r="Y199" s="16">
        <v>8.3820000000000014</v>
      </c>
      <c r="Z199" s="16">
        <v>8.2239999999999966</v>
      </c>
      <c r="AA199" s="16">
        <v>7.953000000000003</v>
      </c>
      <c r="AB199" s="16">
        <v>7.9429999999999978</v>
      </c>
      <c r="AC199" s="16">
        <v>7.8459999999999894</v>
      </c>
      <c r="AD199" s="16">
        <v>7.9990000000000094</v>
      </c>
      <c r="AE199" s="16">
        <v>7.8310000000000031</v>
      </c>
      <c r="AF199" s="16">
        <v>8.0669999999999931</v>
      </c>
      <c r="AG199" s="16">
        <v>7.9950000000000045</v>
      </c>
      <c r="AH199" s="16">
        <v>7.9890000000000043</v>
      </c>
      <c r="AI199" s="16">
        <v>8.039999999999992</v>
      </c>
      <c r="AJ199" s="16">
        <v>8.2440000000000282</v>
      </c>
      <c r="AK199" s="16">
        <v>8.1629999999999825</v>
      </c>
      <c r="AL199" s="16">
        <v>8.3449999999999989</v>
      </c>
      <c r="AM199" s="16">
        <v>8.2129999999999939</v>
      </c>
      <c r="AN199" s="16">
        <v>8.1879999999999882</v>
      </c>
      <c r="AO199" s="16">
        <v>8.1690000000000111</v>
      </c>
      <c r="AP199" s="16">
        <v>8.146000000000015</v>
      </c>
      <c r="AQ199" s="16">
        <v>8.2930000000000064</v>
      </c>
      <c r="AR199" s="16">
        <v>8.0289999999999964</v>
      </c>
      <c r="AS199" s="16">
        <v>8.0179999999999723</v>
      </c>
      <c r="AT199" s="16">
        <v>8.3369999999999891</v>
      </c>
      <c r="AU199" s="16">
        <v>8.05600000000004</v>
      </c>
      <c r="AV199" s="16">
        <v>8.34699999999998</v>
      </c>
      <c r="AW199" s="16">
        <v>8.6280000000000143</v>
      </c>
      <c r="AX199" s="16">
        <v>8.3509999999999991</v>
      </c>
      <c r="AY199" s="16">
        <v>8.6140000000000043</v>
      </c>
      <c r="AZ199" s="16">
        <v>8.3899999999999864</v>
      </c>
      <c r="BA199" s="16">
        <v>8.3299999999999841</v>
      </c>
      <c r="BB199" s="16">
        <v>8.2810000000000059</v>
      </c>
      <c r="BC199" s="105">
        <f t="shared" si="21"/>
        <v>53.412661026190754</v>
      </c>
    </row>
    <row r="200" spans="1:55" ht="15" thickBot="1" x14ac:dyDescent="0.35">
      <c r="A200" s="4" t="s">
        <v>93</v>
      </c>
      <c r="B200" s="4">
        <v>2022</v>
      </c>
      <c r="C200" s="127">
        <v>44693</v>
      </c>
      <c r="D200" s="4" t="s">
        <v>72</v>
      </c>
      <c r="E200" s="29" t="s">
        <v>454</v>
      </c>
      <c r="F200" s="51">
        <v>1</v>
      </c>
      <c r="G200" t="s">
        <v>232</v>
      </c>
      <c r="H200" t="s">
        <v>290</v>
      </c>
      <c r="I200" t="s">
        <v>231</v>
      </c>
      <c r="J200" t="s">
        <v>488</v>
      </c>
      <c r="K200" t="s">
        <v>489</v>
      </c>
      <c r="L200" s="50">
        <f>(C200-VLOOKUP(H200,Riders!$A$2:$C$3501,2,FALSE))/365</f>
        <v>23.69041095890411</v>
      </c>
      <c r="M200" s="50">
        <f>(C200-VLOOKUP(I200,Riders!$A$2:$C$3501,2,FALSE))/365</f>
        <v>25.246575342465754</v>
      </c>
      <c r="N200" s="50">
        <f>(C200-VLOOKUP(J200,Riders!$A$2:$C$3501,2,FALSE))/365</f>
        <v>24.978082191780821</v>
      </c>
      <c r="O200" s="50">
        <f>(C200-VLOOKUP(K200,Riders!$A$2:$C$3501,2,FALSE))/365</f>
        <v>23.169863013698631</v>
      </c>
      <c r="P200" s="29">
        <v>2</v>
      </c>
      <c r="Q200" s="104">
        <f t="shared" si="22"/>
        <v>273.23700000000002</v>
      </c>
      <c r="R200" s="104">
        <f t="shared" si="23"/>
        <v>22.850999999999999</v>
      </c>
      <c r="S200" s="104">
        <f t="shared" si="24"/>
        <v>72.649000000000001</v>
      </c>
      <c r="T200" s="104">
        <f t="shared" si="25"/>
        <v>66.753999999999991</v>
      </c>
      <c r="U200" s="104">
        <f t="shared" si="26"/>
        <v>66.287000000000035</v>
      </c>
      <c r="V200" s="104">
        <f t="shared" si="27"/>
        <v>67.546999999999997</v>
      </c>
      <c r="W200" s="16">
        <v>14.297000000000001</v>
      </c>
      <c r="X200" s="16">
        <v>8.5539999999999985</v>
      </c>
      <c r="Y200" s="16">
        <v>8.2010000000000005</v>
      </c>
      <c r="Z200" s="16">
        <v>8.3250000000000028</v>
      </c>
      <c r="AA200" s="16">
        <v>8.2919999999999945</v>
      </c>
      <c r="AB200" s="16">
        <v>8.32</v>
      </c>
      <c r="AC200" s="16">
        <v>8.404999999999994</v>
      </c>
      <c r="AD200" s="16">
        <v>8.2550000000000097</v>
      </c>
      <c r="AE200" s="16">
        <v>8.2860000000000156</v>
      </c>
      <c r="AF200" s="16">
        <v>8.255999999999986</v>
      </c>
      <c r="AG200" s="16">
        <v>8.3910000000000053</v>
      </c>
      <c r="AH200" s="16">
        <v>8.3149999999999835</v>
      </c>
      <c r="AI200" s="16">
        <v>8.3519999999999897</v>
      </c>
      <c r="AJ200" s="16">
        <v>8.4120000000000203</v>
      </c>
      <c r="AK200" s="16">
        <v>8.5720000000000027</v>
      </c>
      <c r="AL200" s="16">
        <v>8.1699999999999875</v>
      </c>
      <c r="AM200" s="16">
        <v>8.1290000000000191</v>
      </c>
      <c r="AN200" s="16">
        <v>8.2439999999999998</v>
      </c>
      <c r="AO200" s="16">
        <v>8.2339999999999804</v>
      </c>
      <c r="AP200" s="16">
        <v>8.2300000000000182</v>
      </c>
      <c r="AQ200" s="16">
        <v>8.4590000000000032</v>
      </c>
      <c r="AR200" s="16">
        <v>8.3340000000000032</v>
      </c>
      <c r="AS200" s="16">
        <v>8.3069999999999595</v>
      </c>
      <c r="AT200" s="16">
        <v>8.3500000000000512</v>
      </c>
      <c r="AU200" s="16">
        <v>8.3849999999999625</v>
      </c>
      <c r="AV200" s="16">
        <v>8.4610000000000127</v>
      </c>
      <c r="AW200" s="16">
        <v>8.3859999999999673</v>
      </c>
      <c r="AX200" s="16">
        <v>8.4290000000000305</v>
      </c>
      <c r="AY200" s="16">
        <v>8.4919999999999902</v>
      </c>
      <c r="AZ200" s="16">
        <v>8.504999999999967</v>
      </c>
      <c r="BA200" s="16">
        <v>8.6000000000000227</v>
      </c>
      <c r="BB200" s="16">
        <v>8.2890000000000441</v>
      </c>
      <c r="BC200" s="105">
        <f t="shared" si="21"/>
        <v>52.701500894827561</v>
      </c>
    </row>
    <row r="201" spans="1:55" ht="15" thickBot="1" x14ac:dyDescent="0.35">
      <c r="A201" s="4" t="s">
        <v>93</v>
      </c>
      <c r="B201" s="4">
        <v>2022</v>
      </c>
      <c r="C201" s="19">
        <v>44693</v>
      </c>
      <c r="D201" s="4" t="s">
        <v>72</v>
      </c>
      <c r="E201" s="29" t="s">
        <v>454</v>
      </c>
      <c r="F201" s="29">
        <v>2</v>
      </c>
      <c r="G201" t="s">
        <v>38</v>
      </c>
      <c r="H201" t="s">
        <v>244</v>
      </c>
      <c r="I201" t="s">
        <v>465</v>
      </c>
      <c r="J201" t="s">
        <v>467</v>
      </c>
      <c r="K201" t="s">
        <v>468</v>
      </c>
      <c r="L201" s="50">
        <f>(C201-VLOOKUP(H201,Riders!$A$2:$C$3501,2,FALSE))/365</f>
        <v>28.117808219178084</v>
      </c>
      <c r="M201" s="50">
        <f>(C201-VLOOKUP(I201,Riders!$A$2:$C$3501,2,FALSE))/365</f>
        <v>25.345205479452055</v>
      </c>
      <c r="N201" s="50">
        <f>(C201-VLOOKUP(J201,Riders!$A$2:$C$3501,2,FALSE))/365</f>
        <v>21.145205479452056</v>
      </c>
      <c r="O201" s="50">
        <f>(C201-VLOOKUP(K201,Riders!$A$2:$C$3501,2,FALSE))/365</f>
        <v>26.408219178082192</v>
      </c>
      <c r="P201" s="29">
        <v>1</v>
      </c>
      <c r="Q201" s="104">
        <f t="shared" si="22"/>
        <v>268.04700000000003</v>
      </c>
      <c r="R201" s="104">
        <f t="shared" si="23"/>
        <v>22.213000000000001</v>
      </c>
      <c r="S201" s="104">
        <f t="shared" si="24"/>
        <v>70.280999999999992</v>
      </c>
      <c r="T201" s="104">
        <f t="shared" si="25"/>
        <v>64.116</v>
      </c>
      <c r="U201" s="104">
        <f t="shared" si="26"/>
        <v>66.096000000000004</v>
      </c>
      <c r="V201" s="104">
        <f t="shared" si="27"/>
        <v>67.55400000000003</v>
      </c>
      <c r="W201" s="16">
        <v>14.231999999999999</v>
      </c>
      <c r="X201" s="16">
        <v>7.9810000000000016</v>
      </c>
      <c r="Y201" s="16">
        <v>7.6909999999999989</v>
      </c>
      <c r="Z201" s="16">
        <v>8.2600000000000016</v>
      </c>
      <c r="AA201" s="16">
        <v>7.8689999999999998</v>
      </c>
      <c r="AB201" s="16">
        <v>8.0399999999999991</v>
      </c>
      <c r="AC201" s="16">
        <v>7.9739999999999966</v>
      </c>
      <c r="AD201" s="16">
        <v>8.2339999999999947</v>
      </c>
      <c r="AE201" s="16">
        <v>7.6990000000000123</v>
      </c>
      <c r="AF201" s="16">
        <v>8.2429999999999808</v>
      </c>
      <c r="AG201" s="16">
        <v>7.9030000000000058</v>
      </c>
      <c r="AH201" s="16">
        <v>8.1239999999999952</v>
      </c>
      <c r="AI201" s="16">
        <v>7.9620000000000317</v>
      </c>
      <c r="AJ201" s="16">
        <v>8.2299999999999898</v>
      </c>
      <c r="AK201" s="16">
        <v>8.3729999999999762</v>
      </c>
      <c r="AL201" s="16">
        <v>7.5820000000000078</v>
      </c>
      <c r="AM201" s="16">
        <v>9.3250000000000171</v>
      </c>
      <c r="AN201" s="16">
        <v>7.1859999999999786</v>
      </c>
      <c r="AO201" s="16">
        <v>8.5510000000000161</v>
      </c>
      <c r="AP201" s="16">
        <v>8.0459999999999923</v>
      </c>
      <c r="AQ201" s="16">
        <v>8.0479999999999734</v>
      </c>
      <c r="AR201" s="16">
        <v>8.4590000000000316</v>
      </c>
      <c r="AS201" s="16">
        <v>8.1210000000000093</v>
      </c>
      <c r="AT201" s="16">
        <v>8.3599999999999852</v>
      </c>
      <c r="AU201" s="16">
        <v>8.29200000000003</v>
      </c>
      <c r="AV201" s="16">
        <v>8.4249999999999545</v>
      </c>
      <c r="AW201" s="16">
        <v>8.4210000000000207</v>
      </c>
      <c r="AX201" s="16">
        <v>8.5879999999999939</v>
      </c>
      <c r="AY201" s="16">
        <v>8.4960000000000093</v>
      </c>
      <c r="AZ201" s="16">
        <v>8.3090000000000259</v>
      </c>
      <c r="BA201" s="16">
        <v>8.5449999999999307</v>
      </c>
      <c r="BB201" s="16">
        <v>8.4780000000000655</v>
      </c>
      <c r="BC201" s="105">
        <f t="shared" si="21"/>
        <v>53.721921901756033</v>
      </c>
    </row>
    <row r="202" spans="1:55" ht="15" thickBot="1" x14ac:dyDescent="0.35">
      <c r="A202" s="4" t="s">
        <v>93</v>
      </c>
      <c r="B202" s="4">
        <v>2022</v>
      </c>
      <c r="C202" s="19">
        <v>44693</v>
      </c>
      <c r="D202" s="4" t="s">
        <v>72</v>
      </c>
      <c r="E202" s="29" t="s">
        <v>454</v>
      </c>
      <c r="F202" s="29">
        <v>2</v>
      </c>
      <c r="G202" t="s">
        <v>44</v>
      </c>
      <c r="H202" t="s">
        <v>446</v>
      </c>
      <c r="I202" t="s">
        <v>241</v>
      </c>
      <c r="J202" t="s">
        <v>447</v>
      </c>
      <c r="K202" t="s">
        <v>490</v>
      </c>
      <c r="L202" s="50">
        <f>(C202-VLOOKUP(H202,Riders!$A$2:$C$3501,2,FALSE))/365</f>
        <v>20.8</v>
      </c>
      <c r="M202" s="50">
        <f>(C202-VLOOKUP(I202,Riders!$A$2:$C$3501,2,FALSE))/365</f>
        <v>19.780821917808218</v>
      </c>
      <c r="N202" s="50">
        <f>(C202-VLOOKUP(J202,Riders!$A$2:$C$3501,2,FALSE))/365</f>
        <v>26.095890410958905</v>
      </c>
      <c r="O202" s="50">
        <f>(C202-VLOOKUP(K202,Riders!$A$2:$C$3501,2,FALSE))/365</f>
        <v>19.347945205479451</v>
      </c>
      <c r="P202" s="29">
        <v>2</v>
      </c>
      <c r="Q202" s="104">
        <f t="shared" si="22"/>
        <v>278.03300000000002</v>
      </c>
      <c r="R202" s="104">
        <f t="shared" si="23"/>
        <v>24.027000000000001</v>
      </c>
      <c r="S202" s="104">
        <f t="shared" si="24"/>
        <v>74.137</v>
      </c>
      <c r="T202" s="104">
        <f t="shared" si="25"/>
        <v>68.938000000000017</v>
      </c>
      <c r="U202" s="104">
        <f t="shared" si="26"/>
        <v>66.813999999999965</v>
      </c>
      <c r="V202" s="104">
        <f t="shared" si="27"/>
        <v>68.144000000000034</v>
      </c>
      <c r="W202">
        <v>14.856</v>
      </c>
      <c r="X202">
        <v>9.1710000000000012</v>
      </c>
      <c r="Y202">
        <v>8.7950000000000017</v>
      </c>
      <c r="Z202">
        <v>8.2629999999999981</v>
      </c>
      <c r="AA202">
        <v>8.6049999999999969</v>
      </c>
      <c r="AB202">
        <v>8.0670000000000002</v>
      </c>
      <c r="AC202">
        <v>8.2040000000000148</v>
      </c>
      <c r="AD202">
        <v>8.1759999999999877</v>
      </c>
      <c r="AE202">
        <v>8.4260000000000019</v>
      </c>
      <c r="AF202">
        <v>8.2979999999999734</v>
      </c>
      <c r="AG202">
        <v>9.0060000000000286</v>
      </c>
      <c r="AH202">
        <v>8.6909999999999883</v>
      </c>
      <c r="AI202">
        <v>8.7489999999999952</v>
      </c>
      <c r="AJ202">
        <v>8.4240000000000208</v>
      </c>
      <c r="AK202">
        <v>9.3749999999999858</v>
      </c>
      <c r="AL202">
        <v>7.9690000000000225</v>
      </c>
      <c r="AM202">
        <v>8.5989999999999895</v>
      </c>
      <c r="AN202">
        <v>8.6519999999999868</v>
      </c>
      <c r="AO202">
        <v>8.5360000000000014</v>
      </c>
      <c r="AP202">
        <v>8.0750000000000171</v>
      </c>
      <c r="AQ202">
        <v>8.4419999999999789</v>
      </c>
      <c r="AR202">
        <v>8.2620000000000005</v>
      </c>
      <c r="AS202">
        <v>8.2530000000000143</v>
      </c>
      <c r="AT202">
        <v>7.9949999999999761</v>
      </c>
      <c r="AU202">
        <v>8.4260000000000161</v>
      </c>
      <c r="AV202">
        <v>8.0989999999999611</v>
      </c>
      <c r="AW202">
        <v>8.808000000000078</v>
      </c>
      <c r="AX202">
        <v>8.6069999999999425</v>
      </c>
      <c r="AY202">
        <v>9.0629999999999882</v>
      </c>
      <c r="AZ202">
        <v>8.1590000000000771</v>
      </c>
      <c r="BA202">
        <v>9.1029999999999518</v>
      </c>
      <c r="BB202">
        <v>7.8790000000000191</v>
      </c>
      <c r="BC202" s="105">
        <f t="shared" si="21"/>
        <v>51.792413130815405</v>
      </c>
    </row>
    <row r="203" spans="1:55" ht="15" thickBot="1" x14ac:dyDescent="0.35">
      <c r="A203" s="4" t="s">
        <v>93</v>
      </c>
      <c r="B203" s="4">
        <v>2022</v>
      </c>
      <c r="C203" s="19">
        <v>44693</v>
      </c>
      <c r="D203" s="4" t="s">
        <v>72</v>
      </c>
      <c r="E203" s="29" t="s">
        <v>454</v>
      </c>
      <c r="F203" s="29">
        <v>3</v>
      </c>
      <c r="G203" t="s">
        <v>67</v>
      </c>
      <c r="H203" t="s">
        <v>214</v>
      </c>
      <c r="I203" t="s">
        <v>271</v>
      </c>
      <c r="J203" t="s">
        <v>464</v>
      </c>
      <c r="K203" t="s">
        <v>439</v>
      </c>
      <c r="L203" s="50">
        <f>(C203-VLOOKUP(H203,Riders!$A$2:$C$3501,2,FALSE))/365</f>
        <v>27.4</v>
      </c>
      <c r="M203" s="50">
        <f>(C203-VLOOKUP(I203,Riders!$A$2:$C$3501,2,FALSE))/365</f>
        <v>27.901369863013699</v>
      </c>
      <c r="N203" s="50">
        <f>(C203-VLOOKUP(J203,Riders!$A$2:$C$3501,2,FALSE))/365</f>
        <v>20.295890410958904</v>
      </c>
      <c r="O203" s="50">
        <f>(C203-VLOOKUP(K203,Riders!$A$2:$C$3501,2,FALSE))/365</f>
        <v>28.358904109589041</v>
      </c>
      <c r="P203" s="29">
        <v>2</v>
      </c>
      <c r="Q203" s="104">
        <f t="shared" si="22"/>
        <v>259.35599999999999</v>
      </c>
      <c r="R203" s="104">
        <f t="shared" si="23"/>
        <v>22.696999999999999</v>
      </c>
      <c r="S203" s="104">
        <f t="shared" si="24"/>
        <v>69.292999999999992</v>
      </c>
      <c r="T203" s="104">
        <f t="shared" si="25"/>
        <v>63.618000000000009</v>
      </c>
      <c r="U203" s="104">
        <f t="shared" si="26"/>
        <v>64.180000000000007</v>
      </c>
      <c r="V203" s="104">
        <f t="shared" si="27"/>
        <v>62.264999999999986</v>
      </c>
      <c r="W203">
        <v>14.522</v>
      </c>
      <c r="X203">
        <v>8.1749999999999989</v>
      </c>
      <c r="Y203">
        <v>7.73</v>
      </c>
      <c r="Z203">
        <v>7.777000000000001</v>
      </c>
      <c r="AA203">
        <v>7.6370000000000005</v>
      </c>
      <c r="AB203">
        <v>7.6850000000000023</v>
      </c>
      <c r="AC203">
        <v>7.9349999999999952</v>
      </c>
      <c r="AD203">
        <v>7.8319999999999936</v>
      </c>
      <c r="AE203">
        <v>7.9610000000000127</v>
      </c>
      <c r="AF203">
        <v>8.1340000000000003</v>
      </c>
      <c r="AG203">
        <v>7.9239999999999924</v>
      </c>
      <c r="AH203">
        <v>7.9179999999999922</v>
      </c>
      <c r="AI203">
        <v>8.0390000000000015</v>
      </c>
      <c r="AJ203">
        <v>7.8539999999999992</v>
      </c>
      <c r="AK203">
        <v>7.8180000000000121</v>
      </c>
      <c r="AL203">
        <v>7.9699999999999989</v>
      </c>
      <c r="AM203">
        <v>7.8239999999999839</v>
      </c>
      <c r="AN203">
        <v>7.7890000000000157</v>
      </c>
      <c r="AO203">
        <v>7.9429999999999836</v>
      </c>
      <c r="AP203">
        <v>7.910000000000025</v>
      </c>
      <c r="AQ203">
        <v>8.1680000000000064</v>
      </c>
      <c r="AR203">
        <v>8.1039999999999566</v>
      </c>
      <c r="AS203">
        <v>8.1520000000000152</v>
      </c>
      <c r="AT203">
        <v>8.2900000000000205</v>
      </c>
      <c r="AU203">
        <v>7.9269999999999925</v>
      </c>
      <c r="AV203">
        <v>7.9439999999999884</v>
      </c>
      <c r="AW203">
        <v>7.8799999999999955</v>
      </c>
      <c r="AX203">
        <v>8.0410000000000252</v>
      </c>
      <c r="AY203">
        <v>7.761999999999972</v>
      </c>
      <c r="AZ203">
        <v>7.6140000000000612</v>
      </c>
      <c r="BA203">
        <v>7.4989999999999952</v>
      </c>
      <c r="BB203">
        <v>7.5979999999999563</v>
      </c>
      <c r="BC203" s="105">
        <f t="shared" si="21"/>
        <v>55.522139453106931</v>
      </c>
    </row>
    <row r="204" spans="1:55" ht="15" thickBot="1" x14ac:dyDescent="0.35">
      <c r="A204" s="4" t="s">
        <v>93</v>
      </c>
      <c r="B204" s="4">
        <v>2022</v>
      </c>
      <c r="C204" s="19">
        <v>44693</v>
      </c>
      <c r="D204" s="4" t="s">
        <v>72</v>
      </c>
      <c r="E204" s="29" t="s">
        <v>454</v>
      </c>
      <c r="F204" s="29">
        <v>3</v>
      </c>
      <c r="G204" t="s">
        <v>53</v>
      </c>
      <c r="H204" t="s">
        <v>227</v>
      </c>
      <c r="I204" t="s">
        <v>456</v>
      </c>
      <c r="J204" t="s">
        <v>389</v>
      </c>
      <c r="K204" t="s">
        <v>485</v>
      </c>
      <c r="L204" s="50">
        <f>(C204-VLOOKUP(H204,Riders!$A$2:$C$3501,2,FALSE))/365</f>
        <v>24.219178082191782</v>
      </c>
      <c r="M204" s="50">
        <f>(C204-VLOOKUP(I204,Riders!$A$2:$C$3501,2,FALSE))/365</f>
        <v>22.898630136986302</v>
      </c>
      <c r="N204" s="50">
        <f>(C204-VLOOKUP(J204,Riders!$A$2:$C$3501,2,FALSE))/365</f>
        <v>22.531506849315068</v>
      </c>
      <c r="O204" s="50">
        <f>(C204-VLOOKUP(K204,Riders!$A$2:$C$3501,2,FALSE))/365</f>
        <v>31.63013698630137</v>
      </c>
      <c r="P204" s="29">
        <v>1</v>
      </c>
      <c r="Q204" s="104">
        <f t="shared" si="22"/>
        <v>258.63099999999997</v>
      </c>
      <c r="R204" s="104">
        <f t="shared" si="23"/>
        <v>22.492000000000001</v>
      </c>
      <c r="S204" s="104">
        <f t="shared" si="24"/>
        <v>68.903999999999996</v>
      </c>
      <c r="T204" s="104">
        <f t="shared" si="25"/>
        <v>63.325000000000017</v>
      </c>
      <c r="U204" s="104">
        <f t="shared" si="26"/>
        <v>63.073999999999955</v>
      </c>
      <c r="V204" s="104">
        <f t="shared" si="27"/>
        <v>63.328000000000003</v>
      </c>
      <c r="W204">
        <v>14.189</v>
      </c>
      <c r="X204">
        <v>8.3030000000000008</v>
      </c>
      <c r="Y204">
        <v>7.820999999999998</v>
      </c>
      <c r="Z204">
        <v>7.8410000000000046</v>
      </c>
      <c r="AA204">
        <v>7.6809999999999974</v>
      </c>
      <c r="AB204">
        <v>7.6219999999999999</v>
      </c>
      <c r="AC204">
        <v>7.6550000000000011</v>
      </c>
      <c r="AD204">
        <v>7.7919999999999945</v>
      </c>
      <c r="AE204">
        <v>7.7740000000000009</v>
      </c>
      <c r="AF204">
        <v>7.8709999999999951</v>
      </c>
      <c r="AG204">
        <v>7.9410000000000167</v>
      </c>
      <c r="AH204">
        <v>7.9809999999999803</v>
      </c>
      <c r="AI204">
        <v>8.0520000000000067</v>
      </c>
      <c r="AJ204">
        <v>7.8319999999999936</v>
      </c>
      <c r="AK204">
        <v>7.9480000000000217</v>
      </c>
      <c r="AL204">
        <v>7.9260000000000019</v>
      </c>
      <c r="AM204">
        <v>8.1069999999999993</v>
      </c>
      <c r="AN204">
        <v>7.875</v>
      </c>
      <c r="AO204">
        <v>7.8759999999999764</v>
      </c>
      <c r="AP204">
        <v>7.8030000000000257</v>
      </c>
      <c r="AQ204">
        <v>7.9679999999999893</v>
      </c>
      <c r="AR204">
        <v>7.7919999999999732</v>
      </c>
      <c r="AS204">
        <v>7.7940000000000396</v>
      </c>
      <c r="AT204">
        <v>7.858999999999952</v>
      </c>
      <c r="AU204">
        <v>7.8670000000000186</v>
      </c>
      <c r="AV204">
        <v>7.8919999999999959</v>
      </c>
      <c r="AW204">
        <v>7.8940000000000055</v>
      </c>
      <c r="AX204">
        <v>7.9440000000000168</v>
      </c>
      <c r="AY204">
        <v>8.0840000000000032</v>
      </c>
      <c r="AZ204">
        <v>7.9989999999999952</v>
      </c>
      <c r="BA204">
        <v>7.9660000000000082</v>
      </c>
      <c r="BB204">
        <v>7.6819999999999595</v>
      </c>
      <c r="BC204" s="105">
        <f t="shared" si="21"/>
        <v>55.677780312491549</v>
      </c>
    </row>
    <row r="205" spans="1:55" ht="15" thickBot="1" x14ac:dyDescent="0.35">
      <c r="A205" s="4" t="s">
        <v>93</v>
      </c>
      <c r="B205" s="4">
        <v>2022</v>
      </c>
      <c r="C205" s="19">
        <v>44693</v>
      </c>
      <c r="D205" s="4" t="s">
        <v>72</v>
      </c>
      <c r="E205" s="29" t="s">
        <v>454</v>
      </c>
      <c r="F205" s="29">
        <v>4</v>
      </c>
      <c r="G205" t="s">
        <v>27</v>
      </c>
      <c r="H205" t="s">
        <v>255</v>
      </c>
      <c r="I205" t="s">
        <v>463</v>
      </c>
      <c r="J205" t="s">
        <v>312</v>
      </c>
      <c r="K205" t="s">
        <v>432</v>
      </c>
      <c r="L205" s="50">
        <f>(C205-VLOOKUP(H205,Riders!$A$2:$C$3501,2,FALSE))/365</f>
        <v>19.824657534246576</v>
      </c>
      <c r="M205" s="50">
        <f>(C205-VLOOKUP(I205,Riders!$A$2:$C$3501,2,FALSE))/365</f>
        <v>20.449315068493149</v>
      </c>
      <c r="N205" s="50">
        <f>(C205-VLOOKUP(J205,Riders!$A$2:$C$3501,2,FALSE))/365</f>
        <v>23.827397260273973</v>
      </c>
      <c r="O205" s="50">
        <f>(C205-VLOOKUP(K205,Riders!$A$2:$C$3501,2,FALSE))/365</f>
        <v>27.12876712328767</v>
      </c>
      <c r="P205" s="29">
        <v>2</v>
      </c>
      <c r="Q205" s="104">
        <f t="shared" si="22"/>
        <v>261.976</v>
      </c>
      <c r="R205" s="104">
        <f t="shared" si="23"/>
        <v>22.538</v>
      </c>
      <c r="S205" s="104">
        <f t="shared" si="24"/>
        <v>69.678000000000011</v>
      </c>
      <c r="T205" s="104">
        <f t="shared" si="25"/>
        <v>62.841999999999999</v>
      </c>
      <c r="U205" s="104">
        <f t="shared" si="26"/>
        <v>63.488999999999976</v>
      </c>
      <c r="V205" s="104">
        <f t="shared" si="27"/>
        <v>65.967000000000013</v>
      </c>
      <c r="W205">
        <v>14.237</v>
      </c>
      <c r="X205">
        <v>8.3010000000000002</v>
      </c>
      <c r="Y205">
        <v>7.9379999999999988</v>
      </c>
      <c r="Z205">
        <v>7.7280000000000015</v>
      </c>
      <c r="AA205">
        <v>7.8399999999999963</v>
      </c>
      <c r="AB205">
        <v>7.9950000000000045</v>
      </c>
      <c r="AC205">
        <v>7.7509999999999977</v>
      </c>
      <c r="AD205">
        <v>7.8880000000000123</v>
      </c>
      <c r="AE205">
        <v>8.0009999999999764</v>
      </c>
      <c r="AF205">
        <v>7.7439999999999998</v>
      </c>
      <c r="AG205">
        <v>7.7860000000000156</v>
      </c>
      <c r="AH205">
        <v>7.8979999999999961</v>
      </c>
      <c r="AI205">
        <v>7.8160000000000025</v>
      </c>
      <c r="AJ205">
        <v>7.8219999999999743</v>
      </c>
      <c r="AK205">
        <v>7.8540000000000276</v>
      </c>
      <c r="AL205">
        <v>7.9210000000000065</v>
      </c>
      <c r="AM205">
        <v>8.2390000000000043</v>
      </c>
      <c r="AN205">
        <v>7.9459999999999695</v>
      </c>
      <c r="AO205">
        <v>7.8400000000000318</v>
      </c>
      <c r="AP205">
        <v>7.8529999999999802</v>
      </c>
      <c r="AQ205">
        <v>7.8250000000000171</v>
      </c>
      <c r="AR205">
        <v>7.84699999999998</v>
      </c>
      <c r="AS205">
        <v>7.9800000000000182</v>
      </c>
      <c r="AT205">
        <v>7.9589999999999748</v>
      </c>
      <c r="AU205">
        <v>7.9060000000000343</v>
      </c>
      <c r="AV205">
        <v>7.97199999999998</v>
      </c>
      <c r="AW205">
        <v>8.15300000000002</v>
      </c>
      <c r="AX205">
        <v>8.3839999999999861</v>
      </c>
      <c r="AY205">
        <v>8.1040000000000418</v>
      </c>
      <c r="AZ205">
        <v>8.3359999999999275</v>
      </c>
      <c r="BA205">
        <v>8.3560000000000514</v>
      </c>
      <c r="BB205">
        <v>8.7559999999999718</v>
      </c>
      <c r="BC205" s="105">
        <f t="shared" si="21"/>
        <v>54.966867193941432</v>
      </c>
    </row>
    <row r="206" spans="1:55" ht="15" thickBot="1" x14ac:dyDescent="0.35">
      <c r="A206" s="4" t="s">
        <v>93</v>
      </c>
      <c r="B206" s="4">
        <v>2022</v>
      </c>
      <c r="C206" s="19">
        <v>44693</v>
      </c>
      <c r="D206" s="4" t="s">
        <v>72</v>
      </c>
      <c r="E206" s="29" t="s">
        <v>454</v>
      </c>
      <c r="F206" s="29">
        <v>4</v>
      </c>
      <c r="G206" t="s">
        <v>36</v>
      </c>
      <c r="H206" t="s">
        <v>424</v>
      </c>
      <c r="I206" t="s">
        <v>486</v>
      </c>
      <c r="J206" t="s">
        <v>458</v>
      </c>
      <c r="K206" t="s">
        <v>425</v>
      </c>
      <c r="L206" s="50">
        <f>(C206-VLOOKUP(H206,Riders!$A$2:$C$3501,2,FALSE))/365</f>
        <v>27.076712328767123</v>
      </c>
      <c r="M206" s="50">
        <f>(C206-VLOOKUP(I206,Riders!$A$2:$C$3501,2,FALSE))/365</f>
        <v>19.284931506849315</v>
      </c>
      <c r="N206" s="50">
        <f>(C206-VLOOKUP(J206,Riders!$A$2:$C$3501,2,FALSE))/365</f>
        <v>23.5013698630137</v>
      </c>
      <c r="O206" s="50">
        <f>(C206-VLOOKUP(K206,Riders!$A$2:$C$3501,2,FALSE))/365</f>
        <v>22.860273972602741</v>
      </c>
      <c r="P206" s="29">
        <v>1</v>
      </c>
      <c r="Q206" s="104">
        <f t="shared" si="22"/>
        <v>260.04699999999997</v>
      </c>
      <c r="R206" s="104">
        <f t="shared" si="23"/>
        <v>23.251999999999999</v>
      </c>
      <c r="S206" s="104">
        <f t="shared" si="24"/>
        <v>70.506</v>
      </c>
      <c r="T206" s="104">
        <f t="shared" si="25"/>
        <v>63.426000000000016</v>
      </c>
      <c r="U206" s="104">
        <f t="shared" si="26"/>
        <v>62.669999999999959</v>
      </c>
      <c r="V206" s="104">
        <f t="shared" si="27"/>
        <v>63.444999999999993</v>
      </c>
      <c r="W206">
        <v>14.231999999999999</v>
      </c>
      <c r="X206">
        <v>9.02</v>
      </c>
      <c r="Y206">
        <v>7.9500000000000028</v>
      </c>
      <c r="Z206">
        <v>7.6840000000000011</v>
      </c>
      <c r="AA206">
        <v>7.8649999999999949</v>
      </c>
      <c r="AB206">
        <v>7.8300000000000054</v>
      </c>
      <c r="AC206">
        <v>7.8659999999999997</v>
      </c>
      <c r="AD206">
        <v>8.0589999999999975</v>
      </c>
      <c r="AE206">
        <v>8.0260000000000105</v>
      </c>
      <c r="AF206">
        <v>8.0409999999999826</v>
      </c>
      <c r="AG206">
        <v>7.9690000000000083</v>
      </c>
      <c r="AH206">
        <v>8.0349999999999966</v>
      </c>
      <c r="AI206">
        <v>7.7929999999999922</v>
      </c>
      <c r="AJ206">
        <v>7.8320000000000221</v>
      </c>
      <c r="AK206">
        <v>7.8359999999999843</v>
      </c>
      <c r="AL206">
        <v>7.8940000000000197</v>
      </c>
      <c r="AM206">
        <v>7.8629999999999711</v>
      </c>
      <c r="AN206">
        <v>8.0010000000000048</v>
      </c>
      <c r="AO206">
        <v>7.6400000000000148</v>
      </c>
      <c r="AP206">
        <v>7.7519999999999811</v>
      </c>
      <c r="AQ206">
        <v>7.8970000000000198</v>
      </c>
      <c r="AR206">
        <v>7.7520000000000095</v>
      </c>
      <c r="AS206">
        <v>7.8449999999999704</v>
      </c>
      <c r="AT206">
        <v>7.9199999999999875</v>
      </c>
      <c r="AU206">
        <v>8.0519999999999925</v>
      </c>
      <c r="AV206">
        <v>8.1250000000000284</v>
      </c>
      <c r="AW206">
        <v>7.9350000000000023</v>
      </c>
      <c r="AX206">
        <v>7.7819999999999538</v>
      </c>
      <c r="AY206">
        <v>7.8860000000000809</v>
      </c>
      <c r="AZ206">
        <v>7.7459999999999525</v>
      </c>
      <c r="BA206">
        <v>7.9250000000000398</v>
      </c>
      <c r="BB206">
        <v>7.9939999999999429</v>
      </c>
      <c r="BC206" s="105">
        <f t="shared" si="21"/>
        <v>55.374605359800348</v>
      </c>
    </row>
    <row r="207" spans="1:55" ht="15" thickBot="1" x14ac:dyDescent="0.35">
      <c r="A207" s="4" t="s">
        <v>93</v>
      </c>
      <c r="B207" s="4">
        <v>2022</v>
      </c>
      <c r="C207" s="19">
        <v>44693</v>
      </c>
      <c r="D207" s="4" t="s">
        <v>72</v>
      </c>
      <c r="E207" s="29" t="s">
        <v>204</v>
      </c>
      <c r="F207" s="33" t="s">
        <v>205</v>
      </c>
      <c r="G207" t="s">
        <v>53</v>
      </c>
      <c r="H207" t="s">
        <v>227</v>
      </c>
      <c r="I207" t="s">
        <v>434</v>
      </c>
      <c r="J207" t="s">
        <v>456</v>
      </c>
      <c r="K207" t="s">
        <v>389</v>
      </c>
      <c r="L207" s="50">
        <f>(C207-VLOOKUP(H207,Riders!$A$2:$C$3501,2,FALSE))/365</f>
        <v>24.219178082191782</v>
      </c>
      <c r="M207" s="50">
        <f>(C207-VLOOKUP(I207,Riders!$A$2:$C$3501,2,FALSE))/365</f>
        <v>22.205479452054796</v>
      </c>
      <c r="N207" s="50">
        <f>(C207-VLOOKUP(J207,Riders!$A$2:$C$3501,2,FALSE))/365</f>
        <v>22.898630136986302</v>
      </c>
      <c r="O207" s="50">
        <f>(C207-VLOOKUP(K207,Riders!$A$2:$C$3501,2,FALSE))/365</f>
        <v>22.531506849315068</v>
      </c>
      <c r="P207" s="29">
        <v>1</v>
      </c>
      <c r="Q207" s="104">
        <f t="shared" si="22"/>
        <v>257.52199999999999</v>
      </c>
      <c r="R207" s="104">
        <f t="shared" si="23"/>
        <v>22.361999999999998</v>
      </c>
      <c r="S207" s="104">
        <f t="shared" si="24"/>
        <v>69.058000000000007</v>
      </c>
      <c r="T207" s="104">
        <f t="shared" si="25"/>
        <v>63.011999999999958</v>
      </c>
      <c r="U207" s="104">
        <f t="shared" si="26"/>
        <v>62.916000000000025</v>
      </c>
      <c r="V207" s="104">
        <f t="shared" si="27"/>
        <v>62.536000000000001</v>
      </c>
      <c r="W207">
        <v>14.08</v>
      </c>
      <c r="X207">
        <v>8.2819999999999983</v>
      </c>
      <c r="Y207">
        <v>7.8350000000000009</v>
      </c>
      <c r="Z207">
        <v>8.0359999999999978</v>
      </c>
      <c r="AA207">
        <v>7.5990000000000038</v>
      </c>
      <c r="AB207">
        <v>7.7119999999999962</v>
      </c>
      <c r="AC207">
        <v>7.7239999999999966</v>
      </c>
      <c r="AD207">
        <v>7.7900000000000134</v>
      </c>
      <c r="AE207">
        <v>7.7729999999999961</v>
      </c>
      <c r="AF207">
        <v>7.7789999999999822</v>
      </c>
      <c r="AG207">
        <v>7.869000000000014</v>
      </c>
      <c r="AH207">
        <v>8.0420000000000016</v>
      </c>
      <c r="AI207">
        <v>7.8430000000000035</v>
      </c>
      <c r="AJ207">
        <v>7.8309999999999889</v>
      </c>
      <c r="AK207">
        <v>7.8090000000000117</v>
      </c>
      <c r="AL207">
        <v>8.0659999999999599</v>
      </c>
      <c r="AM207">
        <v>7.7650000000000432</v>
      </c>
      <c r="AN207">
        <v>7.9059999999999775</v>
      </c>
      <c r="AO207">
        <v>7.7890000000000157</v>
      </c>
      <c r="AP207">
        <v>7.9199999999999875</v>
      </c>
      <c r="AQ207">
        <v>7.8820000000000334</v>
      </c>
      <c r="AR207">
        <v>7.7649999999999864</v>
      </c>
      <c r="AS207">
        <v>7.8669999999999618</v>
      </c>
      <c r="AT207">
        <v>8.0220000000000198</v>
      </c>
      <c r="AU207">
        <v>7.8970000000000482</v>
      </c>
      <c r="AV207">
        <v>8.0649999999999693</v>
      </c>
      <c r="AW207">
        <v>7.7459999999999525</v>
      </c>
      <c r="AX207">
        <v>7.8370000000000175</v>
      </c>
      <c r="AY207">
        <v>7.8260000000000218</v>
      </c>
      <c r="AZ207">
        <v>8.0309999999999491</v>
      </c>
      <c r="BA207">
        <v>7.6320000000000618</v>
      </c>
      <c r="BB207">
        <v>7.5019999999999811</v>
      </c>
      <c r="BC207" s="105">
        <f t="shared" si="21"/>
        <v>55.917552675111253</v>
      </c>
    </row>
    <row r="208" spans="1:55" ht="15" thickBot="1" x14ac:dyDescent="0.35">
      <c r="A208" s="4" t="s">
        <v>93</v>
      </c>
      <c r="B208" s="4">
        <v>2022</v>
      </c>
      <c r="C208" s="19">
        <v>44693</v>
      </c>
      <c r="D208" s="4" t="s">
        <v>72</v>
      </c>
      <c r="E208" s="29" t="s">
        <v>204</v>
      </c>
      <c r="F208" s="33" t="s">
        <v>205</v>
      </c>
      <c r="G208" t="s">
        <v>36</v>
      </c>
      <c r="H208" t="s">
        <v>455</v>
      </c>
      <c r="I208" t="s">
        <v>486</v>
      </c>
      <c r="J208" t="s">
        <v>458</v>
      </c>
      <c r="K208" t="s">
        <v>425</v>
      </c>
      <c r="L208" s="50">
        <f>(C208-VLOOKUP(H208,Riders!$A$2:$C$3501,2,FALSE))/365</f>
        <v>22.224657534246575</v>
      </c>
      <c r="M208" s="50">
        <f>(C208-VLOOKUP(I208,Riders!$A$2:$C$3501,2,FALSE))/365</f>
        <v>19.284931506849315</v>
      </c>
      <c r="N208" s="50">
        <f>(C208-VLOOKUP(J208,Riders!$A$2:$C$3501,2,FALSE))/365</f>
        <v>23.5013698630137</v>
      </c>
      <c r="O208" s="50">
        <f>(C208-VLOOKUP(K208,Riders!$A$2:$C$3501,2,FALSE))/365</f>
        <v>22.860273972602741</v>
      </c>
      <c r="P208" s="29">
        <v>2</v>
      </c>
      <c r="Q208" s="104">
        <f t="shared" si="22"/>
        <v>261.12599999999998</v>
      </c>
      <c r="R208" s="104">
        <f t="shared" si="23"/>
        <v>22.780999999999999</v>
      </c>
      <c r="S208" s="104">
        <f t="shared" si="24"/>
        <v>69.548999999999992</v>
      </c>
      <c r="T208" s="104">
        <f t="shared" si="25"/>
        <v>63.466000000000022</v>
      </c>
      <c r="U208" s="104">
        <f t="shared" si="26"/>
        <v>63.136999999999972</v>
      </c>
      <c r="V208" s="104">
        <f t="shared" si="27"/>
        <v>64.97399999999999</v>
      </c>
      <c r="W208">
        <v>14.512</v>
      </c>
      <c r="X208">
        <v>8.2689999999999984</v>
      </c>
      <c r="Y208">
        <v>7.9269999999999996</v>
      </c>
      <c r="Z208">
        <v>7.5660000000000025</v>
      </c>
      <c r="AA208">
        <v>7.8249999999999957</v>
      </c>
      <c r="AB208">
        <v>7.7450000000000045</v>
      </c>
      <c r="AC208">
        <v>7.8939999999999984</v>
      </c>
      <c r="AD208">
        <v>7.8109999999999928</v>
      </c>
      <c r="AE208">
        <v>8.0630000000000166</v>
      </c>
      <c r="AF208">
        <v>7.8759999999999906</v>
      </c>
      <c r="AG208">
        <v>7.9039999999999964</v>
      </c>
      <c r="AH208">
        <v>7.8540000000000134</v>
      </c>
      <c r="AI208">
        <v>7.9699999999999989</v>
      </c>
      <c r="AJ208">
        <v>7.8599999999999852</v>
      </c>
      <c r="AK208">
        <v>8.0690000000000168</v>
      </c>
      <c r="AL208">
        <v>7.8700000000000045</v>
      </c>
      <c r="AM208">
        <v>7.813999999999993</v>
      </c>
      <c r="AN208">
        <v>7.8559999999999945</v>
      </c>
      <c r="AO208">
        <v>7.867999999999995</v>
      </c>
      <c r="AP208">
        <v>7.7060000000000173</v>
      </c>
      <c r="AQ208">
        <v>7.8179999999999836</v>
      </c>
      <c r="AR208">
        <v>8.1049999999999898</v>
      </c>
      <c r="AS208">
        <v>7.8650000000000375</v>
      </c>
      <c r="AT208">
        <v>8.1049999999999613</v>
      </c>
      <c r="AU208">
        <v>8.0519999999999925</v>
      </c>
      <c r="AV208">
        <v>8.231000000000023</v>
      </c>
      <c r="AW208">
        <v>7.929000000000002</v>
      </c>
      <c r="AX208">
        <v>7.9399999999999977</v>
      </c>
      <c r="AY208">
        <v>8.0910000000000082</v>
      </c>
      <c r="AZ208">
        <v>7.9709999999999752</v>
      </c>
      <c r="BA208">
        <v>8.2770000000000152</v>
      </c>
      <c r="BB208">
        <v>8.4829999999999757</v>
      </c>
      <c r="BC208" s="105">
        <f t="shared" si="21"/>
        <v>55.145791686771908</v>
      </c>
    </row>
    <row r="209" spans="1:55" ht="15" thickBot="1" x14ac:dyDescent="0.35">
      <c r="A209" s="4" t="s">
        <v>93</v>
      </c>
      <c r="B209" s="4">
        <v>2022</v>
      </c>
      <c r="C209" s="19">
        <v>44693</v>
      </c>
      <c r="D209" s="4" t="s">
        <v>72</v>
      </c>
      <c r="E209" s="29" t="s">
        <v>204</v>
      </c>
      <c r="F209" t="s">
        <v>206</v>
      </c>
      <c r="G209" t="s">
        <v>67</v>
      </c>
      <c r="H209" t="s">
        <v>214</v>
      </c>
      <c r="I209" t="s">
        <v>271</v>
      </c>
      <c r="J209" t="s">
        <v>464</v>
      </c>
      <c r="K209" t="s">
        <v>439</v>
      </c>
      <c r="L209" s="50">
        <f>(C209-VLOOKUP(H209,Riders!$A$2:$C$3501,2,FALSE))/365</f>
        <v>27.4</v>
      </c>
      <c r="M209" s="50">
        <f>(C209-VLOOKUP(I209,Riders!$A$2:$C$3501,2,FALSE))/365</f>
        <v>27.901369863013699</v>
      </c>
      <c r="N209" s="50">
        <f>(C209-VLOOKUP(J209,Riders!$A$2:$C$3501,2,FALSE))/365</f>
        <v>20.295890410958904</v>
      </c>
      <c r="O209" s="50">
        <f>(C209-VLOOKUP(K209,Riders!$A$2:$C$3501,2,FALSE))/365</f>
        <v>28.358904109589041</v>
      </c>
      <c r="P209" s="29">
        <v>3</v>
      </c>
      <c r="Q209" s="104">
        <f t="shared" si="22"/>
        <v>261.16899999999998</v>
      </c>
      <c r="R209" s="104">
        <f t="shared" si="23"/>
        <v>22.683</v>
      </c>
      <c r="S209" s="104">
        <f t="shared" si="24"/>
        <v>69.274999999999991</v>
      </c>
      <c r="T209" s="104">
        <f t="shared" si="25"/>
        <v>63.641999999999982</v>
      </c>
      <c r="U209" s="104">
        <f t="shared" si="26"/>
        <v>64.244000000000028</v>
      </c>
      <c r="V209" s="104">
        <f t="shared" si="27"/>
        <v>64.007999999999981</v>
      </c>
      <c r="W209">
        <v>14.516</v>
      </c>
      <c r="X209">
        <v>8.1669999999999998</v>
      </c>
      <c r="Y209">
        <v>7.6960000000000015</v>
      </c>
      <c r="Z209">
        <v>7.7639999999999993</v>
      </c>
      <c r="AA209">
        <v>7.6460000000000008</v>
      </c>
      <c r="AB209">
        <v>7.6909999999999954</v>
      </c>
      <c r="AC209">
        <v>7.899000000000008</v>
      </c>
      <c r="AD209">
        <v>7.8959999999999866</v>
      </c>
      <c r="AE209">
        <v>8.1410000000000053</v>
      </c>
      <c r="AF209">
        <v>7.9039999999999964</v>
      </c>
      <c r="AG209">
        <v>7.8699999999999903</v>
      </c>
      <c r="AH209">
        <v>7.972999999999999</v>
      </c>
      <c r="AI209">
        <v>7.8780000000000001</v>
      </c>
      <c r="AJ209">
        <v>7.8990000000000009</v>
      </c>
      <c r="AK209">
        <v>8.0499999999999972</v>
      </c>
      <c r="AL209">
        <v>7.9269999999999925</v>
      </c>
      <c r="AM209">
        <v>7.8990000000000293</v>
      </c>
      <c r="AN209">
        <v>7.8910000000000196</v>
      </c>
      <c r="AO209">
        <v>7.997999999999962</v>
      </c>
      <c r="AP209">
        <v>7.8570000000000277</v>
      </c>
      <c r="AQ209">
        <v>8.0239999999999725</v>
      </c>
      <c r="AR209">
        <v>8.2239999999999895</v>
      </c>
      <c r="AS209">
        <v>8.3050000000000068</v>
      </c>
      <c r="AT209">
        <v>8.0460000000000207</v>
      </c>
      <c r="AU209">
        <v>8.0469999999999686</v>
      </c>
      <c r="AV209">
        <v>8.1040000000000418</v>
      </c>
      <c r="AW209">
        <v>8.3559999999999945</v>
      </c>
      <c r="AX209">
        <v>7.9969999999999573</v>
      </c>
      <c r="AY209">
        <v>7.9330000000000496</v>
      </c>
      <c r="AZ209">
        <v>7.8270000000000266</v>
      </c>
      <c r="BA209">
        <v>7.8509999999999422</v>
      </c>
      <c r="BB209">
        <v>7.8930000000000007</v>
      </c>
      <c r="BC209" s="105">
        <f t="shared" si="21"/>
        <v>55.136712243796168</v>
      </c>
    </row>
    <row r="210" spans="1:55" ht="15" thickBot="1" x14ac:dyDescent="0.35">
      <c r="A210" s="4" t="s">
        <v>93</v>
      </c>
      <c r="B210" s="4">
        <v>2022</v>
      </c>
      <c r="C210" s="19">
        <v>44693</v>
      </c>
      <c r="D210" s="4" t="s">
        <v>72</v>
      </c>
      <c r="E210" s="29" t="s">
        <v>204</v>
      </c>
      <c r="F210" t="s">
        <v>206</v>
      </c>
      <c r="G210" t="s">
        <v>27</v>
      </c>
      <c r="H210" t="s">
        <v>255</v>
      </c>
      <c r="I210" t="s">
        <v>463</v>
      </c>
      <c r="J210" t="s">
        <v>312</v>
      </c>
      <c r="K210" t="s">
        <v>432</v>
      </c>
      <c r="L210" s="50">
        <f>(C210-VLOOKUP(H210,Riders!$A$2:$C$3501,2,FALSE))/365</f>
        <v>19.824657534246576</v>
      </c>
      <c r="M210" s="50">
        <f>(C210-VLOOKUP(I210,Riders!$A$2:$C$3501,2,FALSE))/365</f>
        <v>20.449315068493149</v>
      </c>
      <c r="N210" s="50">
        <f>(C210-VLOOKUP(J210,Riders!$A$2:$C$3501,2,FALSE))/365</f>
        <v>23.827397260273973</v>
      </c>
      <c r="O210" s="50">
        <f>(C210-VLOOKUP(K210,Riders!$A$2:$C$3501,2,FALSE))/365</f>
        <v>27.12876712328767</v>
      </c>
      <c r="P210" s="29">
        <v>4</v>
      </c>
      <c r="Q210" s="104">
        <f t="shared" si="22"/>
        <v>261.94599999999997</v>
      </c>
      <c r="R210" s="104">
        <f t="shared" si="23"/>
        <v>22.396999999999998</v>
      </c>
      <c r="S210" s="104">
        <f t="shared" si="24"/>
        <v>69.35199999999999</v>
      </c>
      <c r="T210" s="104">
        <f t="shared" si="25"/>
        <v>62.914000000000001</v>
      </c>
      <c r="U210" s="104">
        <f t="shared" si="26"/>
        <v>64.848000000000013</v>
      </c>
      <c r="V210" s="104">
        <f t="shared" si="27"/>
        <v>64.831999999999965</v>
      </c>
      <c r="W210">
        <v>14.138999999999999</v>
      </c>
      <c r="X210">
        <v>8.2579999999999991</v>
      </c>
      <c r="Y210">
        <v>7.8220000000000027</v>
      </c>
      <c r="Z210">
        <v>7.7569999999999979</v>
      </c>
      <c r="AA210">
        <v>7.7689999999999984</v>
      </c>
      <c r="AB210">
        <v>7.9670000000000059</v>
      </c>
      <c r="AC210">
        <v>7.8189999999999955</v>
      </c>
      <c r="AD210">
        <v>7.8209999999999908</v>
      </c>
      <c r="AE210">
        <v>7.820999999999998</v>
      </c>
      <c r="AF210">
        <v>7.929000000000002</v>
      </c>
      <c r="AG210">
        <v>7.7920000000000016</v>
      </c>
      <c r="AH210">
        <v>7.8080000000000069</v>
      </c>
      <c r="AI210">
        <v>7.9549999999999983</v>
      </c>
      <c r="AJ210">
        <v>7.8259999999999934</v>
      </c>
      <c r="AK210">
        <v>7.8800000000000097</v>
      </c>
      <c r="AL210">
        <v>7.9029999999999916</v>
      </c>
      <c r="AM210">
        <v>8.1240000000000236</v>
      </c>
      <c r="AN210">
        <v>8.1229999999999905</v>
      </c>
      <c r="AO210">
        <v>8.2839999999999918</v>
      </c>
      <c r="AP210">
        <v>8.0440000000000111</v>
      </c>
      <c r="AQ210">
        <v>8.0750000000000171</v>
      </c>
      <c r="AR210">
        <v>7.9709999999999752</v>
      </c>
      <c r="AS210">
        <v>8.0319999999999823</v>
      </c>
      <c r="AT210">
        <v>8.1950000000000216</v>
      </c>
      <c r="AU210">
        <v>8.171999999999997</v>
      </c>
      <c r="AV210">
        <v>8.3569999999999993</v>
      </c>
      <c r="AW210">
        <v>8.0979999999999848</v>
      </c>
      <c r="AX210">
        <v>7.9610000000000127</v>
      </c>
      <c r="AY210">
        <v>7.9130000000000109</v>
      </c>
      <c r="AZ210">
        <v>8.0529999999999973</v>
      </c>
      <c r="BA210">
        <v>8.0349999999999966</v>
      </c>
      <c r="BB210">
        <v>8.2429999999999666</v>
      </c>
      <c r="BC210" s="105">
        <f t="shared" si="21"/>
        <v>54.973162407519112</v>
      </c>
    </row>
    <row r="211" spans="1:55" ht="15" thickBot="1" x14ac:dyDescent="0.35">
      <c r="A211" s="1" t="s">
        <v>102</v>
      </c>
      <c r="B211" s="1">
        <v>2022</v>
      </c>
      <c r="C211" s="2">
        <v>44672</v>
      </c>
      <c r="D211" s="1" t="s">
        <v>72</v>
      </c>
      <c r="E211" s="30" t="s">
        <v>379</v>
      </c>
      <c r="F211" s="47" t="s">
        <v>379</v>
      </c>
      <c r="G211" s="47" t="s">
        <v>15</v>
      </c>
      <c r="H211" s="47" t="s">
        <v>459</v>
      </c>
      <c r="I211" s="47" t="s">
        <v>491</v>
      </c>
      <c r="J211" s="47" t="s">
        <v>460</v>
      </c>
      <c r="K211" s="47" t="s">
        <v>492</v>
      </c>
      <c r="L211" s="50">
        <f>(C211-VLOOKUP(H211,Riders!$A$2:$C$3501,2,FALSE))/365</f>
        <v>23.432876712328767</v>
      </c>
      <c r="M211" s="50">
        <f>(C211-VLOOKUP(I211,Riders!$A$2:$C$3501,2,FALSE))/365</f>
        <v>25.783561643835615</v>
      </c>
      <c r="N211" s="50">
        <f>(C211-VLOOKUP(J211,Riders!$A$2:$C$3501,2,FALSE))/365</f>
        <v>28.778082191780822</v>
      </c>
      <c r="O211" s="50">
        <f>(C211-VLOOKUP(K211,Riders!$A$2:$C$3501,2,FALSE))/365</f>
        <v>25.172602739726027</v>
      </c>
      <c r="P211" s="30">
        <v>1</v>
      </c>
      <c r="Q211" s="104">
        <f t="shared" si="22"/>
        <v>256.096</v>
      </c>
      <c r="R211" s="104">
        <f t="shared" si="23"/>
        <v>22.614000000000001</v>
      </c>
      <c r="S211" s="104">
        <f t="shared" si="24"/>
        <v>69.202999999999989</v>
      </c>
      <c r="T211" s="104">
        <f t="shared" si="25"/>
        <v>63.030000000000015</v>
      </c>
      <c r="U211" s="104">
        <f t="shared" si="26"/>
        <v>62.420999999999992</v>
      </c>
      <c r="V211" s="104">
        <f t="shared" si="27"/>
        <v>61.442000000000007</v>
      </c>
      <c r="W211">
        <v>14.09</v>
      </c>
      <c r="X211">
        <v>8.5240000000000009</v>
      </c>
      <c r="Y211">
        <v>7.8389999999999986</v>
      </c>
      <c r="Z211">
        <v>7.8580000000000005</v>
      </c>
      <c r="AA211">
        <v>7.703000000000003</v>
      </c>
      <c r="AB211">
        <v>7.722999999999999</v>
      </c>
      <c r="AC211">
        <v>7.6670000000000016</v>
      </c>
      <c r="AD211">
        <v>7.7989999999999853</v>
      </c>
      <c r="AE211">
        <v>7.9269999999999925</v>
      </c>
      <c r="AF211">
        <v>7.8470000000000084</v>
      </c>
      <c r="AG211">
        <v>7.8960000000000008</v>
      </c>
      <c r="AH211">
        <v>7.9610000000000127</v>
      </c>
      <c r="AI211">
        <v>7.907999999999987</v>
      </c>
      <c r="AJ211">
        <v>7.9260000000000161</v>
      </c>
      <c r="AK211">
        <v>7.6779999999999973</v>
      </c>
      <c r="AL211">
        <v>7.8870000000000005</v>
      </c>
      <c r="AM211">
        <v>7.7799999999999727</v>
      </c>
      <c r="AN211">
        <v>7.9120000000000061</v>
      </c>
      <c r="AO211">
        <v>7.6560000000000059</v>
      </c>
      <c r="AP211">
        <v>7.8549999999999898</v>
      </c>
      <c r="AQ211">
        <v>7.6470000000000198</v>
      </c>
      <c r="AR211">
        <v>7.8249999999999602</v>
      </c>
      <c r="AS211">
        <v>7.9630000000000507</v>
      </c>
      <c r="AT211">
        <v>7.782999999999987</v>
      </c>
      <c r="AU211">
        <v>7.6529999999999916</v>
      </c>
      <c r="AV211">
        <v>7.6480000000000246</v>
      </c>
      <c r="AW211">
        <v>7.742999999999995</v>
      </c>
      <c r="AX211">
        <v>7.7220000000000084</v>
      </c>
      <c r="AY211">
        <v>7.6539999999999679</v>
      </c>
      <c r="AZ211">
        <v>7.6810000000000116</v>
      </c>
      <c r="BA211">
        <v>7.5879999999999939</v>
      </c>
      <c r="BB211">
        <v>7.7530000000000143</v>
      </c>
      <c r="BC211" s="105">
        <f t="shared" si="21"/>
        <v>56.228914157191049</v>
      </c>
    </row>
    <row r="212" spans="1:55" ht="15" thickBot="1" x14ac:dyDescent="0.35">
      <c r="A212" s="1" t="s">
        <v>102</v>
      </c>
      <c r="B212" s="1">
        <v>2022</v>
      </c>
      <c r="C212" s="2">
        <v>44672</v>
      </c>
      <c r="D212" s="1" t="s">
        <v>72</v>
      </c>
      <c r="E212" s="30" t="s">
        <v>379</v>
      </c>
      <c r="F212" s="47" t="s">
        <v>379</v>
      </c>
      <c r="G212" s="47" t="s">
        <v>53</v>
      </c>
      <c r="H212" s="47" t="s">
        <v>227</v>
      </c>
      <c r="I212" s="47" t="s">
        <v>272</v>
      </c>
      <c r="J212" s="47" t="s">
        <v>456</v>
      </c>
      <c r="K212" s="47" t="s">
        <v>316</v>
      </c>
      <c r="L212" s="50">
        <f>(C212-VLOOKUP(H212,Riders!$A$2:$C$3501,2,FALSE))/365</f>
        <v>24.161643835616438</v>
      </c>
      <c r="M212" s="50">
        <f>(C212-VLOOKUP(I212,Riders!$A$2:$C$3501,2,FALSE))/365</f>
        <v>25.17808219178082</v>
      </c>
      <c r="N212" s="50">
        <f>(C212-VLOOKUP(J212,Riders!$A$2:$C$3501,2,FALSE))/365</f>
        <v>22.841095890410958</v>
      </c>
      <c r="O212" s="50">
        <f>(C212-VLOOKUP(K212,Riders!$A$2:$C$3501,2,FALSE))/365</f>
        <v>21.331506849315069</v>
      </c>
      <c r="P212" s="30">
        <v>2</v>
      </c>
      <c r="Q212" s="104">
        <f t="shared" si="22"/>
        <v>256.36499999999995</v>
      </c>
      <c r="R212" s="104">
        <f t="shared" si="23"/>
        <v>23.157</v>
      </c>
      <c r="S212" s="104">
        <f t="shared" si="24"/>
        <v>70.495000000000005</v>
      </c>
      <c r="T212" s="104">
        <f t="shared" si="25"/>
        <v>62.375999999999976</v>
      </c>
      <c r="U212" s="104">
        <f t="shared" si="26"/>
        <v>62.461000000000013</v>
      </c>
      <c r="V212" s="104">
        <f t="shared" si="27"/>
        <v>61.032999999999959</v>
      </c>
      <c r="W212">
        <v>14.272</v>
      </c>
      <c r="X212">
        <v>8.8849999999999998</v>
      </c>
      <c r="Y212">
        <v>8.1610000000000014</v>
      </c>
      <c r="Z212">
        <v>7.9460000000000015</v>
      </c>
      <c r="AA212">
        <v>7.9899999999999949</v>
      </c>
      <c r="AB212">
        <v>7.5410000000000039</v>
      </c>
      <c r="AC212">
        <v>7.9650000000000034</v>
      </c>
      <c r="AD212">
        <v>7.7349999999999994</v>
      </c>
      <c r="AE212">
        <v>7.6389999999999958</v>
      </c>
      <c r="AF212">
        <v>7.8539999999999992</v>
      </c>
      <c r="AG212">
        <v>7.7670000000000243</v>
      </c>
      <c r="AH212">
        <v>8.0729999999999791</v>
      </c>
      <c r="AI212">
        <v>7.7560000000000002</v>
      </c>
      <c r="AJ212">
        <v>7.7059999999999746</v>
      </c>
      <c r="AK212">
        <v>7.7590000000000146</v>
      </c>
      <c r="AL212">
        <v>7.8219999999999885</v>
      </c>
      <c r="AM212">
        <v>7.910000000000025</v>
      </c>
      <c r="AN212">
        <v>7.6599999999999966</v>
      </c>
      <c r="AO212">
        <v>7.7540000000000191</v>
      </c>
      <c r="AP212">
        <v>7.9549999999999557</v>
      </c>
      <c r="AQ212">
        <v>7.7910000000000252</v>
      </c>
      <c r="AR212">
        <v>8.0480000000000018</v>
      </c>
      <c r="AS212">
        <v>7.63900000000001</v>
      </c>
      <c r="AT212">
        <v>7.7039999999999793</v>
      </c>
      <c r="AU212">
        <v>7.5209999999999866</v>
      </c>
      <c r="AV212">
        <v>7.6059999999999945</v>
      </c>
      <c r="AW212">
        <v>7.6660000000000252</v>
      </c>
      <c r="AX212">
        <v>7.4449999999999648</v>
      </c>
      <c r="AY212">
        <v>7.6140000000000612</v>
      </c>
      <c r="AZ212">
        <v>7.7270000000000039</v>
      </c>
      <c r="BA212">
        <v>7.7249999999999375</v>
      </c>
      <c r="BB212">
        <v>7.728999999999985</v>
      </c>
      <c r="BC212" s="105">
        <f t="shared" si="21"/>
        <v>56.169913989819214</v>
      </c>
    </row>
    <row r="213" spans="1:55" ht="15" thickBot="1" x14ac:dyDescent="0.35">
      <c r="A213" s="1" t="s">
        <v>102</v>
      </c>
      <c r="B213" s="1">
        <v>2022</v>
      </c>
      <c r="C213" s="2">
        <v>44672</v>
      </c>
      <c r="D213" s="1" t="s">
        <v>72</v>
      </c>
      <c r="E213" s="30" t="s">
        <v>379</v>
      </c>
      <c r="F213" s="47" t="s">
        <v>379</v>
      </c>
      <c r="G213" s="47" t="s">
        <v>25</v>
      </c>
      <c r="H213" s="47" t="s">
        <v>269</v>
      </c>
      <c r="I213" s="47" t="s">
        <v>328</v>
      </c>
      <c r="J213" s="47" t="s">
        <v>309</v>
      </c>
      <c r="K213" s="47" t="s">
        <v>457</v>
      </c>
      <c r="L213" s="50">
        <f>(C213-VLOOKUP(H213,Riders!$A$2:$C$3501,2,FALSE))/365</f>
        <v>28.12876712328767</v>
      </c>
      <c r="M213" s="50">
        <f>(C213-VLOOKUP(I213,Riders!$A$2:$C$3501,2,FALSE))/365</f>
        <v>31.742465753424657</v>
      </c>
      <c r="N213" s="50">
        <f>(C213-VLOOKUP(J213,Riders!$A$2:$C$3501,2,FALSE))/365</f>
        <v>30.010958904109589</v>
      </c>
      <c r="O213" s="50">
        <f>(C213-VLOOKUP(K213,Riders!$A$2:$C$3501,2,FALSE))/365</f>
        <v>24.698630136986303</v>
      </c>
      <c r="P213" s="30">
        <v>3</v>
      </c>
      <c r="Q213" s="104" t="str">
        <f t="shared" si="22"/>
        <v/>
      </c>
      <c r="R213" s="104">
        <f t="shared" si="23"/>
        <v>22.776</v>
      </c>
      <c r="S213" s="104">
        <f t="shared" si="24"/>
        <v>69.199999999999989</v>
      </c>
      <c r="T213" s="104" t="str">
        <f t="shared" si="25"/>
        <v/>
      </c>
      <c r="U213" s="104">
        <f t="shared" si="26"/>
        <v>64.478999999999985</v>
      </c>
      <c r="V213" s="104">
        <f t="shared" si="27"/>
        <v>62.348000000000013</v>
      </c>
      <c r="W213">
        <v>14.272</v>
      </c>
      <c r="X213">
        <v>8.5039999999999996</v>
      </c>
      <c r="Y213">
        <v>7.8490000000000002</v>
      </c>
      <c r="Z213">
        <v>7.7610000000000028</v>
      </c>
      <c r="AA213">
        <v>7.7299999999999969</v>
      </c>
      <c r="AB213">
        <v>7.634999999999998</v>
      </c>
      <c r="AC213">
        <v>7.6560000000000059</v>
      </c>
      <c r="AD213">
        <v>7.7929999999999851</v>
      </c>
      <c r="AE213">
        <v>7.659000000000006</v>
      </c>
      <c r="AF213">
        <v>7.7730000000000246</v>
      </c>
      <c r="AG213"/>
      <c r="AH213"/>
      <c r="AI213"/>
      <c r="AJ213"/>
      <c r="AK213"/>
      <c r="AL213"/>
      <c r="AM213">
        <v>7.8240000000000123</v>
      </c>
      <c r="AN213">
        <v>7.907999999999987</v>
      </c>
      <c r="AO213">
        <v>8.1810000000000116</v>
      </c>
      <c r="AP213">
        <v>8.2400000000000091</v>
      </c>
      <c r="AQ213">
        <v>7.98599999999999</v>
      </c>
      <c r="AR213">
        <v>8.1519999999999868</v>
      </c>
      <c r="AS213">
        <v>7.8870000000000005</v>
      </c>
      <c r="AT213">
        <v>8.3009999999999877</v>
      </c>
      <c r="AU213">
        <v>7.7960000000000491</v>
      </c>
      <c r="AV213">
        <v>7.9119999999999493</v>
      </c>
      <c r="AW213">
        <v>7.7210000000000036</v>
      </c>
      <c r="AX213">
        <v>7.75</v>
      </c>
      <c r="AY213">
        <v>7.6189999999999998</v>
      </c>
      <c r="AZ213">
        <v>7.7150000000000318</v>
      </c>
      <c r="BA213">
        <v>7.7889999999999588</v>
      </c>
      <c r="BB213">
        <v>8.0460000000000207</v>
      </c>
      <c r="BC213" s="105" t="str">
        <f t="shared" si="21"/>
        <v/>
      </c>
    </row>
    <row r="214" spans="1:55" ht="15" thickBot="1" x14ac:dyDescent="0.35">
      <c r="A214" s="1" t="s">
        <v>102</v>
      </c>
      <c r="B214" s="1">
        <v>2022</v>
      </c>
      <c r="C214" s="2">
        <v>44672</v>
      </c>
      <c r="D214" s="1" t="s">
        <v>72</v>
      </c>
      <c r="E214" s="30" t="s">
        <v>379</v>
      </c>
      <c r="F214" s="47" t="s">
        <v>379</v>
      </c>
      <c r="G214" s="47" t="s">
        <v>17</v>
      </c>
      <c r="H214" s="47" t="s">
        <v>423</v>
      </c>
      <c r="I214" s="47" t="s">
        <v>215</v>
      </c>
      <c r="J214" s="47" t="s">
        <v>422</v>
      </c>
      <c r="K214" s="47" t="s">
        <v>493</v>
      </c>
      <c r="L214" s="50">
        <f>(C214-VLOOKUP(H214,Riders!$A$2:$C$3501,2,FALSE))/365</f>
        <v>24.421917808219177</v>
      </c>
      <c r="M214" s="50">
        <f>(C214-VLOOKUP(I214,Riders!$A$2:$C$3501,2,FALSE))/365</f>
        <v>23.287671232876711</v>
      </c>
      <c r="N214" s="50">
        <f>(C214-VLOOKUP(J214,Riders!$A$2:$C$3501,2,FALSE))/365</f>
        <v>23.008219178082193</v>
      </c>
      <c r="O214" s="50">
        <f>(C214-VLOOKUP(K214,Riders!$A$2:$C$3501,2,FALSE))/365</f>
        <v>18.767123287671232</v>
      </c>
      <c r="P214" s="30">
        <v>4</v>
      </c>
      <c r="Q214" s="104">
        <f t="shared" si="22"/>
        <v>259.67800000000005</v>
      </c>
      <c r="R214" s="104">
        <f t="shared" si="23"/>
        <v>22.707999999999998</v>
      </c>
      <c r="S214" s="104">
        <f t="shared" si="24"/>
        <v>70.206999999999994</v>
      </c>
      <c r="T214" s="104">
        <f t="shared" si="25"/>
        <v>62.947000000000003</v>
      </c>
      <c r="U214" s="104">
        <f t="shared" si="26"/>
        <v>63.667000000000002</v>
      </c>
      <c r="V214" s="104">
        <f t="shared" si="27"/>
        <v>62.857000000000056</v>
      </c>
      <c r="W214">
        <v>14.163</v>
      </c>
      <c r="X214">
        <v>8.5449999999999982</v>
      </c>
      <c r="Y214">
        <v>8.0560000000000009</v>
      </c>
      <c r="Z214">
        <v>7.9550000000000018</v>
      </c>
      <c r="AA214">
        <v>7.865000000000002</v>
      </c>
      <c r="AB214">
        <v>8.0229999999999961</v>
      </c>
      <c r="AC214">
        <v>7.8059999999999974</v>
      </c>
      <c r="AD214">
        <v>7.7939999999999969</v>
      </c>
      <c r="AE214">
        <v>7.8320000000000078</v>
      </c>
      <c r="AF214">
        <v>7.8159999999999883</v>
      </c>
      <c r="AG214">
        <v>7.8550000000000182</v>
      </c>
      <c r="AH214">
        <v>7.8559999999999945</v>
      </c>
      <c r="AI214">
        <v>7.8850000000000051</v>
      </c>
      <c r="AJ214">
        <v>7.9869999999999948</v>
      </c>
      <c r="AK214">
        <v>7.8900000000000006</v>
      </c>
      <c r="AL214">
        <v>7.8259999999999934</v>
      </c>
      <c r="AM214">
        <v>7.8810000000000002</v>
      </c>
      <c r="AN214">
        <v>7.8569999999999993</v>
      </c>
      <c r="AO214">
        <v>7.9150000000000205</v>
      </c>
      <c r="AP214">
        <v>7.9309999999999832</v>
      </c>
      <c r="AQ214">
        <v>7.9669999999999845</v>
      </c>
      <c r="AR214">
        <v>8.0570000000000164</v>
      </c>
      <c r="AS214">
        <v>8.0160000000000196</v>
      </c>
      <c r="AT214">
        <v>8.0429999999999779</v>
      </c>
      <c r="AU214">
        <v>8.1159999999999854</v>
      </c>
      <c r="AV214">
        <v>7.9190000000000396</v>
      </c>
      <c r="AW214">
        <v>7.9129999999999825</v>
      </c>
      <c r="AX214">
        <v>8.0269999999999584</v>
      </c>
      <c r="AY214">
        <v>7.8330000000000268</v>
      </c>
      <c r="AZ214">
        <v>7.7410000000000139</v>
      </c>
      <c r="BA214">
        <v>7.6549999999999727</v>
      </c>
      <c r="BB214">
        <v>7.6530000000000769</v>
      </c>
      <c r="BC214" s="105">
        <f t="shared" si="21"/>
        <v>55.453292154129336</v>
      </c>
    </row>
    <row r="215" spans="1:55" ht="15" thickBot="1" x14ac:dyDescent="0.35">
      <c r="A215" s="1" t="s">
        <v>102</v>
      </c>
      <c r="B215" s="1">
        <v>2022</v>
      </c>
      <c r="C215" s="2">
        <v>44672</v>
      </c>
      <c r="D215" s="1" t="s">
        <v>72</v>
      </c>
      <c r="E215" s="30" t="s">
        <v>379</v>
      </c>
      <c r="F215" s="47" t="s">
        <v>379</v>
      </c>
      <c r="G215" s="47" t="s">
        <v>56</v>
      </c>
      <c r="H215" s="47" t="s">
        <v>267</v>
      </c>
      <c r="I215" s="47" t="s">
        <v>233</v>
      </c>
      <c r="J215" s="47" t="s">
        <v>428</v>
      </c>
      <c r="K215" s="47" t="s">
        <v>427</v>
      </c>
      <c r="L215" s="50">
        <f>(C215-VLOOKUP(H215,Riders!$A$2:$C$3501,2,FALSE))/365</f>
        <v>23.323287671232876</v>
      </c>
      <c r="M215" s="50">
        <f>(C215-VLOOKUP(I215,Riders!$A$2:$C$3501,2,FALSE))/365</f>
        <v>26.638356164383563</v>
      </c>
      <c r="N215" s="50">
        <f>(C215-VLOOKUP(J215,Riders!$A$2:$C$3501,2,FALSE))/365</f>
        <v>32.484931506849314</v>
      </c>
      <c r="O215" s="50">
        <f>(C215-VLOOKUP(K215,Riders!$A$2:$C$3501,2,FALSE))/365</f>
        <v>27.986301369863014</v>
      </c>
      <c r="P215" s="30">
        <v>5</v>
      </c>
      <c r="Q215" s="104">
        <f t="shared" si="22"/>
        <v>264.334</v>
      </c>
      <c r="R215" s="104">
        <f t="shared" si="23"/>
        <v>24.035</v>
      </c>
      <c r="S215" s="104">
        <f t="shared" si="24"/>
        <v>71.977999999999994</v>
      </c>
      <c r="T215" s="104">
        <f t="shared" si="25"/>
        <v>62.924000000000021</v>
      </c>
      <c r="U215" s="104">
        <f t="shared" si="26"/>
        <v>64.534999999999997</v>
      </c>
      <c r="V215" s="104">
        <f t="shared" si="27"/>
        <v>64.896999999999991</v>
      </c>
      <c r="W215">
        <v>15.231</v>
      </c>
      <c r="X215">
        <v>8.8040000000000003</v>
      </c>
      <c r="Y215">
        <v>8.1130000000000031</v>
      </c>
      <c r="Z215">
        <v>7.9749999999999943</v>
      </c>
      <c r="AA215">
        <v>8.1129999999999995</v>
      </c>
      <c r="AB215">
        <v>7.9040000000000035</v>
      </c>
      <c r="AC215">
        <v>7.8539999999999921</v>
      </c>
      <c r="AD215">
        <v>7.9840000000000018</v>
      </c>
      <c r="AE215">
        <v>7.8449999999999989</v>
      </c>
      <c r="AF215">
        <v>7.7350000000000136</v>
      </c>
      <c r="AG215">
        <v>7.7539999999999765</v>
      </c>
      <c r="AH215">
        <v>7.8910000000000338</v>
      </c>
      <c r="AI215">
        <v>7.8289999999999935</v>
      </c>
      <c r="AJ215">
        <v>7.9179999999999779</v>
      </c>
      <c r="AK215">
        <v>7.945999999999998</v>
      </c>
      <c r="AL215">
        <v>8.0060000000000286</v>
      </c>
      <c r="AM215">
        <v>8.1599999999999966</v>
      </c>
      <c r="AN215">
        <v>8.1119999999999663</v>
      </c>
      <c r="AO215">
        <v>8.3810000000000286</v>
      </c>
      <c r="AP215">
        <v>8.0799999999999841</v>
      </c>
      <c r="AQ215">
        <v>7.9130000000000393</v>
      </c>
      <c r="AR215">
        <v>8.0669999999999789</v>
      </c>
      <c r="AS215">
        <v>7.9190000000000111</v>
      </c>
      <c r="AT215">
        <v>7.9029999999999916</v>
      </c>
      <c r="AU215">
        <v>8.0819999999999936</v>
      </c>
      <c r="AV215">
        <v>7.9790000000000134</v>
      </c>
      <c r="AW215">
        <v>8.0509999999999877</v>
      </c>
      <c r="AX215">
        <v>8.0919999999999845</v>
      </c>
      <c r="AY215">
        <v>8.0880000000000507</v>
      </c>
      <c r="AZ215">
        <v>8.2359999999999047</v>
      </c>
      <c r="BA215">
        <v>8.1390000000000384</v>
      </c>
      <c r="BB215">
        <v>8.2300000000000182</v>
      </c>
      <c r="BC215" s="105">
        <f t="shared" ref="BC215:BC278" si="28">IF(COUNT(W215:BB215)=32,3.6*4000/Q215,"")</f>
        <v>54.47653347658644</v>
      </c>
    </row>
    <row r="216" spans="1:55" ht="15" thickBot="1" x14ac:dyDescent="0.35">
      <c r="A216" s="1" t="s">
        <v>102</v>
      </c>
      <c r="B216" s="1">
        <v>2022</v>
      </c>
      <c r="C216" s="2">
        <v>44672</v>
      </c>
      <c r="D216" s="1" t="s">
        <v>72</v>
      </c>
      <c r="E216" s="30" t="s">
        <v>379</v>
      </c>
      <c r="F216" s="47" t="s">
        <v>379</v>
      </c>
      <c r="G216" s="47" t="s">
        <v>19</v>
      </c>
      <c r="H216" s="47" t="s">
        <v>245</v>
      </c>
      <c r="I216" s="47" t="s">
        <v>462</v>
      </c>
      <c r="J216" s="47" t="s">
        <v>494</v>
      </c>
      <c r="K216" s="47" t="s">
        <v>495</v>
      </c>
      <c r="L216" s="50">
        <f>(C216-VLOOKUP(H216,Riders!$A$2:$C$3501,2,FALSE))/365</f>
        <v>23.312328767123287</v>
      </c>
      <c r="M216" s="50">
        <f>(C216-VLOOKUP(I216,Riders!$A$2:$C$3501,2,FALSE))/365</f>
        <v>22.901369863013699</v>
      </c>
      <c r="N216" s="50">
        <f>(C216-VLOOKUP(J216,Riders!$A$2:$C$3501,2,FALSE))/365</f>
        <v>22.597260273972601</v>
      </c>
      <c r="O216" s="50">
        <f>(C216-VLOOKUP(K216,Riders!$A$2:$C$3501,2,FALSE))/365</f>
        <v>23.263013698630136</v>
      </c>
      <c r="P216" s="30">
        <v>6</v>
      </c>
      <c r="Q216" s="104">
        <f t="shared" si="22"/>
        <v>266.01300000000003</v>
      </c>
      <c r="R216" s="104">
        <f t="shared" si="23"/>
        <v>23.105</v>
      </c>
      <c r="S216" s="104">
        <f t="shared" si="24"/>
        <v>71.696000000000012</v>
      </c>
      <c r="T216" s="104">
        <f t="shared" si="25"/>
        <v>64.367000000000004</v>
      </c>
      <c r="U216" s="104">
        <f t="shared" si="26"/>
        <v>65.065999999999974</v>
      </c>
      <c r="V216" s="104">
        <f t="shared" si="27"/>
        <v>64.884000000000043</v>
      </c>
      <c r="W216">
        <v>14.372</v>
      </c>
      <c r="X216">
        <v>8.7330000000000005</v>
      </c>
      <c r="Y216">
        <v>8.4869999999999983</v>
      </c>
      <c r="Z216">
        <v>8.1060000000000016</v>
      </c>
      <c r="AA216">
        <v>7.9519999999999982</v>
      </c>
      <c r="AB216">
        <v>7.9590000000000032</v>
      </c>
      <c r="AC216">
        <v>8.1090000000000018</v>
      </c>
      <c r="AD216">
        <v>7.9780000000000086</v>
      </c>
      <c r="AE216">
        <v>8.0349999999999966</v>
      </c>
      <c r="AF216">
        <v>8.0799999999999841</v>
      </c>
      <c r="AG216">
        <v>8.1940000000000168</v>
      </c>
      <c r="AH216">
        <v>8.0709999999999837</v>
      </c>
      <c r="AI216">
        <v>7.958999999999989</v>
      </c>
      <c r="AJ216">
        <v>7.921999999999997</v>
      </c>
      <c r="AK216">
        <v>8.0570000000000306</v>
      </c>
      <c r="AL216">
        <v>8.0490000000000066</v>
      </c>
      <c r="AM216">
        <v>8.1189999999999998</v>
      </c>
      <c r="AN216">
        <v>8.0279999999999916</v>
      </c>
      <c r="AO216">
        <v>8.2539999999999907</v>
      </c>
      <c r="AP216">
        <v>8.1140000000000043</v>
      </c>
      <c r="AQ216">
        <v>8.0720000000000027</v>
      </c>
      <c r="AR216">
        <v>8.1200000000000045</v>
      </c>
      <c r="AS216">
        <v>8.2439999999999714</v>
      </c>
      <c r="AT216">
        <v>8.1150000000000091</v>
      </c>
      <c r="AU216">
        <v>8.1949999999999932</v>
      </c>
      <c r="AV216">
        <v>8.2510000000000332</v>
      </c>
      <c r="AW216">
        <v>8.4159999999999684</v>
      </c>
      <c r="AX216">
        <v>8.0740000000000123</v>
      </c>
      <c r="AY216">
        <v>7.9980000000000473</v>
      </c>
      <c r="AZ216">
        <v>8.0019999999999527</v>
      </c>
      <c r="BA216">
        <v>7.97199999999998</v>
      </c>
      <c r="BB216">
        <v>7.9760000000000559</v>
      </c>
      <c r="BC216" s="105">
        <f t="shared" si="28"/>
        <v>54.13269276313563</v>
      </c>
    </row>
    <row r="217" spans="1:55" ht="15" thickBot="1" x14ac:dyDescent="0.35">
      <c r="A217" s="1" t="s">
        <v>102</v>
      </c>
      <c r="B217" s="1">
        <v>2022</v>
      </c>
      <c r="C217" s="2">
        <v>44672</v>
      </c>
      <c r="D217" s="1" t="s">
        <v>72</v>
      </c>
      <c r="E217" s="30" t="s">
        <v>379</v>
      </c>
      <c r="F217" s="47" t="s">
        <v>379</v>
      </c>
      <c r="G217" s="47" t="s">
        <v>67</v>
      </c>
      <c r="H217" s="47" t="s">
        <v>271</v>
      </c>
      <c r="I217" s="47" t="s">
        <v>464</v>
      </c>
      <c r="J217" s="47" t="s">
        <v>439</v>
      </c>
      <c r="K217" s="47" t="s">
        <v>496</v>
      </c>
      <c r="L217" s="50">
        <f>(C217-VLOOKUP(H217,Riders!$A$2:$C$3501,2,FALSE))/365</f>
        <v>27.843835616438355</v>
      </c>
      <c r="M217" s="50">
        <f>(C217-VLOOKUP(I217,Riders!$A$2:$C$3501,2,FALSE))/365</f>
        <v>20.238356164383561</v>
      </c>
      <c r="N217" s="50">
        <f>(C217-VLOOKUP(J217,Riders!$A$2:$C$3501,2,FALSE))/365</f>
        <v>28.301369863013697</v>
      </c>
      <c r="O217" s="50">
        <f>(C217-VLOOKUP(K217,Riders!$A$2:$C$3501,2,FALSE))/365</f>
        <v>20.082191780821919</v>
      </c>
      <c r="P217" s="30">
        <v>7</v>
      </c>
      <c r="Q217" s="104">
        <f t="shared" si="22"/>
        <v>266.56599999999997</v>
      </c>
      <c r="R217" s="104">
        <f t="shared" si="23"/>
        <v>22.716999999999999</v>
      </c>
      <c r="S217" s="104">
        <f t="shared" si="24"/>
        <v>70.467999999999989</v>
      </c>
      <c r="T217" s="104">
        <f t="shared" si="25"/>
        <v>64.990000000000009</v>
      </c>
      <c r="U217" s="104">
        <f t="shared" si="26"/>
        <v>64.937999999999988</v>
      </c>
      <c r="V217" s="104">
        <f t="shared" si="27"/>
        <v>66.169999999999987</v>
      </c>
      <c r="W217">
        <v>14.443</v>
      </c>
      <c r="X217">
        <v>8.2739999999999991</v>
      </c>
      <c r="Y217">
        <v>8.0530000000000008</v>
      </c>
      <c r="Z217">
        <v>7.916999999999998</v>
      </c>
      <c r="AA217">
        <v>8.0310000000000059</v>
      </c>
      <c r="AB217">
        <v>7.8869999999999933</v>
      </c>
      <c r="AC217">
        <v>7.9889999999999972</v>
      </c>
      <c r="AD217">
        <v>7.8739999999999952</v>
      </c>
      <c r="AE217">
        <v>8.0830000000000126</v>
      </c>
      <c r="AF217">
        <v>7.9189999999999969</v>
      </c>
      <c r="AG217">
        <v>7.9080000000000013</v>
      </c>
      <c r="AH217">
        <v>8.1119999999999948</v>
      </c>
      <c r="AI217">
        <v>8.1440000000000055</v>
      </c>
      <c r="AJ217">
        <v>8.1839999999999975</v>
      </c>
      <c r="AK217">
        <v>8.1129999999999995</v>
      </c>
      <c r="AL217">
        <v>8.527000000000001</v>
      </c>
      <c r="AM217">
        <v>8.2960000000000207</v>
      </c>
      <c r="AN217">
        <v>7.8749999999999716</v>
      </c>
      <c r="AO217">
        <v>8.6000000000000227</v>
      </c>
      <c r="AP217">
        <v>8.0139999999999816</v>
      </c>
      <c r="AQ217">
        <v>8.0660000000000025</v>
      </c>
      <c r="AR217">
        <v>7.7820000000000107</v>
      </c>
      <c r="AS217">
        <v>8.1809999999999832</v>
      </c>
      <c r="AT217">
        <v>8.1239999999999952</v>
      </c>
      <c r="AU217">
        <v>8.4669999999999845</v>
      </c>
      <c r="AV217">
        <v>8.3870000000000573</v>
      </c>
      <c r="AW217">
        <v>8.0489999999999782</v>
      </c>
      <c r="AX217">
        <v>8.3969999999999914</v>
      </c>
      <c r="AY217">
        <v>8.3430000000000177</v>
      </c>
      <c r="AZ217">
        <v>8.0619999999999834</v>
      </c>
      <c r="BA217">
        <v>7.9939999999999714</v>
      </c>
      <c r="BB217">
        <v>8.4710000000000036</v>
      </c>
      <c r="BC217" s="105">
        <f t="shared" si="28"/>
        <v>54.02039269824359</v>
      </c>
    </row>
    <row r="218" spans="1:55" ht="15" thickBot="1" x14ac:dyDescent="0.35">
      <c r="A218" s="1" t="s">
        <v>102</v>
      </c>
      <c r="B218" s="1">
        <v>2022</v>
      </c>
      <c r="C218" s="2">
        <v>44672</v>
      </c>
      <c r="D218" s="1" t="s">
        <v>72</v>
      </c>
      <c r="E218" s="30" t="s">
        <v>379</v>
      </c>
      <c r="F218" s="47" t="s">
        <v>379</v>
      </c>
      <c r="G218" s="47" t="s">
        <v>47</v>
      </c>
      <c r="H218" s="47" t="s">
        <v>268</v>
      </c>
      <c r="I218" s="47" t="s">
        <v>279</v>
      </c>
      <c r="J218" s="47" t="s">
        <v>240</v>
      </c>
      <c r="K218" s="47" t="s">
        <v>470</v>
      </c>
      <c r="L218" s="50">
        <f>(C218-VLOOKUP(H218,Riders!$A$2:$C$3501,2,FALSE))/365</f>
        <v>25.304109589041097</v>
      </c>
      <c r="M218" s="50">
        <f>(C218-VLOOKUP(I218,Riders!$A$2:$C$3501,2,FALSE))/365</f>
        <v>25.931506849315067</v>
      </c>
      <c r="N218" s="50">
        <f>(C218-VLOOKUP(J218,Riders!$A$2:$C$3501,2,FALSE))/365</f>
        <v>29.764383561643836</v>
      </c>
      <c r="O218" s="50">
        <f>(C218-VLOOKUP(K218,Riders!$A$2:$C$3501,2,FALSE))/365</f>
        <v>23.865753424657534</v>
      </c>
      <c r="P218" s="30">
        <v>8</v>
      </c>
      <c r="Q218" s="104">
        <f t="shared" si="22"/>
        <v>267.13699999999994</v>
      </c>
      <c r="R218" s="104">
        <f t="shared" si="23"/>
        <v>22.606000000000002</v>
      </c>
      <c r="S218" s="104">
        <f t="shared" si="24"/>
        <v>70.507000000000005</v>
      </c>
      <c r="T218" s="104">
        <f t="shared" si="25"/>
        <v>64.920999999999992</v>
      </c>
      <c r="U218" s="104">
        <f t="shared" si="26"/>
        <v>65.809000000000026</v>
      </c>
      <c r="V218" s="104">
        <f t="shared" si="27"/>
        <v>65.89999999999992</v>
      </c>
      <c r="W218">
        <v>14.329000000000001</v>
      </c>
      <c r="X218">
        <v>8.277000000000001</v>
      </c>
      <c r="Y218">
        <v>8.0189999999999984</v>
      </c>
      <c r="Z218">
        <v>7.8509999999999991</v>
      </c>
      <c r="AA218">
        <v>7.8089999999999975</v>
      </c>
      <c r="AB218">
        <v>7.9770000000000039</v>
      </c>
      <c r="AC218">
        <v>8.0169999999999888</v>
      </c>
      <c r="AD218">
        <v>8.2280000000000157</v>
      </c>
      <c r="AE218">
        <v>8.0409999999999968</v>
      </c>
      <c r="AF218">
        <v>8.1530000000000058</v>
      </c>
      <c r="AG218">
        <v>8.0649999999999835</v>
      </c>
      <c r="AH218">
        <v>8.1690000000000254</v>
      </c>
      <c r="AI218">
        <v>7.9949999999999761</v>
      </c>
      <c r="AJ218">
        <v>7.9930000000000234</v>
      </c>
      <c r="AK218">
        <v>8.2169999999999703</v>
      </c>
      <c r="AL218">
        <v>8.2880000000000109</v>
      </c>
      <c r="AM218">
        <v>8.5</v>
      </c>
      <c r="AN218">
        <v>8.2229999999999848</v>
      </c>
      <c r="AO218">
        <v>8.3130000000000166</v>
      </c>
      <c r="AP218">
        <v>8.1420000000000243</v>
      </c>
      <c r="AQ218">
        <v>8.2419999999999618</v>
      </c>
      <c r="AR218">
        <v>8.0260000000000105</v>
      </c>
      <c r="AS218">
        <v>8.0860000000000127</v>
      </c>
      <c r="AT218">
        <v>8.2770000000000152</v>
      </c>
      <c r="AU218">
        <v>8.3759999999999479</v>
      </c>
      <c r="AV218">
        <v>8.1520000000000437</v>
      </c>
      <c r="AW218">
        <v>8.3069999999999595</v>
      </c>
      <c r="AX218">
        <v>8.3100000000000307</v>
      </c>
      <c r="AY218">
        <v>8.511999999999972</v>
      </c>
      <c r="AZ218">
        <v>8.136999999999972</v>
      </c>
      <c r="BA218">
        <v>8.035000000000025</v>
      </c>
      <c r="BB218">
        <v>8.0709999999999695</v>
      </c>
      <c r="BC218" s="105">
        <f t="shared" si="28"/>
        <v>53.904925188199321</v>
      </c>
    </row>
    <row r="219" spans="1:55" ht="15" thickBot="1" x14ac:dyDescent="0.35">
      <c r="A219" s="1" t="s">
        <v>102</v>
      </c>
      <c r="B219" s="1">
        <v>2022</v>
      </c>
      <c r="C219" s="2">
        <v>44672</v>
      </c>
      <c r="D219" s="1" t="s">
        <v>72</v>
      </c>
      <c r="E219" s="30" t="s">
        <v>379</v>
      </c>
      <c r="F219" s="47" t="s">
        <v>379</v>
      </c>
      <c r="G219" s="47" t="s">
        <v>25</v>
      </c>
      <c r="H219" s="47" t="s">
        <v>239</v>
      </c>
      <c r="I219" s="47" t="s">
        <v>259</v>
      </c>
      <c r="J219" s="47" t="s">
        <v>497</v>
      </c>
      <c r="K219" s="47" t="s">
        <v>420</v>
      </c>
      <c r="L219" s="50">
        <f>(C219-VLOOKUP(H219,Riders!$A$2:$C$3501,2,FALSE))/365</f>
        <v>19.857534246575341</v>
      </c>
      <c r="M219" s="50">
        <f>(C219-VLOOKUP(I219,Riders!$A$2:$C$3501,2,FALSE))/365</f>
        <v>21.279452054794522</v>
      </c>
      <c r="N219" s="50">
        <f>(C219-VLOOKUP(J219,Riders!$A$2:$C$3501,2,FALSE))/365</f>
        <v>18.978082191780821</v>
      </c>
      <c r="O219" s="50">
        <f>(C219-VLOOKUP(K219,Riders!$A$2:$C$3501,2,FALSE))/365</f>
        <v>23.043835616438358</v>
      </c>
      <c r="P219" s="30">
        <v>9</v>
      </c>
      <c r="Q219" s="104">
        <f t="shared" si="22"/>
        <v>267.69099999999997</v>
      </c>
      <c r="R219" s="104">
        <f t="shared" si="23"/>
        <v>22.992999999999999</v>
      </c>
      <c r="S219" s="104">
        <f t="shared" si="24"/>
        <v>71.040999999999997</v>
      </c>
      <c r="T219" s="104">
        <f t="shared" si="25"/>
        <v>64.671000000000021</v>
      </c>
      <c r="U219" s="104">
        <f t="shared" si="26"/>
        <v>64.745999999999981</v>
      </c>
      <c r="V219" s="104">
        <f t="shared" si="27"/>
        <v>67.232999999999976</v>
      </c>
      <c r="W219">
        <v>14.427</v>
      </c>
      <c r="X219">
        <v>8.5659999999999989</v>
      </c>
      <c r="Y219">
        <v>8.0579999999999998</v>
      </c>
      <c r="Z219">
        <v>7.9420000000000037</v>
      </c>
      <c r="AA219">
        <v>8.0640000000000001</v>
      </c>
      <c r="AB219">
        <v>7.9279999999999973</v>
      </c>
      <c r="AC219">
        <v>7.9649999999999963</v>
      </c>
      <c r="AD219">
        <v>8.0910000000000011</v>
      </c>
      <c r="AE219">
        <v>7.972999999999999</v>
      </c>
      <c r="AF219">
        <v>8.0130000000000052</v>
      </c>
      <c r="AG219">
        <v>8.1069999999999993</v>
      </c>
      <c r="AH219">
        <v>8.0080000000000098</v>
      </c>
      <c r="AI219">
        <v>8.0489999999999924</v>
      </c>
      <c r="AJ219">
        <v>8.1000000000000085</v>
      </c>
      <c r="AK219">
        <v>8.2789999999999964</v>
      </c>
      <c r="AL219">
        <v>8.1420000000000101</v>
      </c>
      <c r="AM219">
        <v>8.2349999999999852</v>
      </c>
      <c r="AN219">
        <v>8.0999999999999943</v>
      </c>
      <c r="AO219">
        <v>8.0799999999999841</v>
      </c>
      <c r="AP219">
        <v>8.2630000000000052</v>
      </c>
      <c r="AQ219">
        <v>8.1030000000000086</v>
      </c>
      <c r="AR219">
        <v>7.9820000000000277</v>
      </c>
      <c r="AS219">
        <v>7.9669999999999845</v>
      </c>
      <c r="AT219">
        <v>8.0159999999999911</v>
      </c>
      <c r="AU219">
        <v>8.2299999999999898</v>
      </c>
      <c r="AV219">
        <v>8.2180000000000177</v>
      </c>
      <c r="AW219">
        <v>8.4070000000000107</v>
      </c>
      <c r="AX219">
        <v>8.6659999999999684</v>
      </c>
      <c r="AY219">
        <v>8.5199999999999818</v>
      </c>
      <c r="AZ219">
        <v>8.6620000000000061</v>
      </c>
      <c r="BA219">
        <v>8.3220000000000312</v>
      </c>
      <c r="BB219">
        <v>8.20799999999997</v>
      </c>
      <c r="BC219" s="105">
        <f t="shared" si="28"/>
        <v>53.793366231961485</v>
      </c>
    </row>
    <row r="220" spans="1:55" ht="15" thickBot="1" x14ac:dyDescent="0.35">
      <c r="A220" s="1" t="s">
        <v>102</v>
      </c>
      <c r="B220" s="1">
        <v>2022</v>
      </c>
      <c r="C220" s="2">
        <v>44672</v>
      </c>
      <c r="D220" s="1" t="s">
        <v>72</v>
      </c>
      <c r="E220" s="30" t="s">
        <v>379</v>
      </c>
      <c r="F220" s="47" t="s">
        <v>379</v>
      </c>
      <c r="G220" s="47" t="s">
        <v>61</v>
      </c>
      <c r="H220" s="47" t="s">
        <v>139</v>
      </c>
      <c r="I220" s="47" t="s">
        <v>498</v>
      </c>
      <c r="J220" s="47" t="s">
        <v>471</v>
      </c>
      <c r="K220" s="47" t="s">
        <v>229</v>
      </c>
      <c r="L220" s="50">
        <f>(C220-VLOOKUP(H220,Riders!$A$2:$C$3501,2,FALSE))/365</f>
        <v>29.865753424657534</v>
      </c>
      <c r="M220" s="50">
        <f>(C220-VLOOKUP(I220,Riders!$A$2:$C$3501,2,FALSE))/365</f>
        <v>21.197260273972603</v>
      </c>
      <c r="N220" s="50">
        <f>(C220-VLOOKUP(J220,Riders!$A$2:$C$3501,2,FALSE))/365</f>
        <v>18.81917808219178</v>
      </c>
      <c r="O220" s="50">
        <f>(C220-VLOOKUP(K220,Riders!$A$2:$C$3501,2,FALSE))/365</f>
        <v>23.61917808219178</v>
      </c>
      <c r="P220" s="30">
        <v>10</v>
      </c>
      <c r="Q220" s="104">
        <f t="shared" si="22"/>
        <v>276.38399999999996</v>
      </c>
      <c r="R220" s="104">
        <f t="shared" si="23"/>
        <v>23.59</v>
      </c>
      <c r="S220" s="104">
        <f t="shared" si="24"/>
        <v>73.543999999999997</v>
      </c>
      <c r="T220" s="104">
        <f t="shared" si="25"/>
        <v>67.45</v>
      </c>
      <c r="U220" s="104">
        <f t="shared" si="26"/>
        <v>68.293000000000006</v>
      </c>
      <c r="V220" s="104">
        <f t="shared" si="27"/>
        <v>67.096999999999952</v>
      </c>
      <c r="W220">
        <v>14.335000000000001</v>
      </c>
      <c r="X220">
        <v>9.254999999999999</v>
      </c>
      <c r="Y220">
        <v>8.4150000000000027</v>
      </c>
      <c r="Z220">
        <v>8.2999999999999972</v>
      </c>
      <c r="AA220">
        <v>8.2850000000000037</v>
      </c>
      <c r="AB220">
        <v>8.4499999999999957</v>
      </c>
      <c r="AC220">
        <v>8.3120000000000047</v>
      </c>
      <c r="AD220">
        <v>8.1919999999999931</v>
      </c>
      <c r="AE220">
        <v>8.3539999999999992</v>
      </c>
      <c r="AF220">
        <v>8.3830000000000098</v>
      </c>
      <c r="AG220">
        <v>8.5319999999999823</v>
      </c>
      <c r="AH220">
        <v>8.3180000000000121</v>
      </c>
      <c r="AI220">
        <v>8.4430000000000121</v>
      </c>
      <c r="AJ220">
        <v>8.4429999999999694</v>
      </c>
      <c r="AK220">
        <v>8.5800000000000267</v>
      </c>
      <c r="AL220">
        <v>8.3969999999999914</v>
      </c>
      <c r="AM220">
        <v>8.2729999999999961</v>
      </c>
      <c r="AN220">
        <v>8.4429999999999836</v>
      </c>
      <c r="AO220">
        <v>8.5110000000000241</v>
      </c>
      <c r="AP220">
        <v>8.7520000000000095</v>
      </c>
      <c r="AQ220">
        <v>8.4569999999999652</v>
      </c>
      <c r="AR220">
        <v>8.6100000000000136</v>
      </c>
      <c r="AS220">
        <v>8.561000000000007</v>
      </c>
      <c r="AT220">
        <v>8.686000000000007</v>
      </c>
      <c r="AU220">
        <v>8.3049999999999784</v>
      </c>
      <c r="AV220">
        <v>8.2119999999999891</v>
      </c>
      <c r="AW220">
        <v>8.2010000000000218</v>
      </c>
      <c r="AX220">
        <v>8.5570000000000164</v>
      </c>
      <c r="AY220">
        <v>8.5849999999999511</v>
      </c>
      <c r="AZ220">
        <v>8.294000000000068</v>
      </c>
      <c r="BA220">
        <v>8.4889999999999759</v>
      </c>
      <c r="BB220">
        <v>8.4539999999999509</v>
      </c>
      <c r="BC220" s="105">
        <f t="shared" si="28"/>
        <v>52.10142410559223</v>
      </c>
    </row>
    <row r="221" spans="1:55" ht="15" thickBot="1" x14ac:dyDescent="0.35">
      <c r="A221" s="30" t="s">
        <v>102</v>
      </c>
      <c r="B221" s="30">
        <v>2022</v>
      </c>
      <c r="C221" s="49">
        <v>44672</v>
      </c>
      <c r="D221" s="30" t="s">
        <v>72</v>
      </c>
      <c r="E221" s="30" t="s">
        <v>379</v>
      </c>
      <c r="F221" s="30" t="s">
        <v>379</v>
      </c>
      <c r="G221" s="47" t="s">
        <v>232</v>
      </c>
      <c r="H221" s="47" t="s">
        <v>290</v>
      </c>
      <c r="I221" s="47" t="s">
        <v>231</v>
      </c>
      <c r="J221" s="47" t="s">
        <v>488</v>
      </c>
      <c r="K221" s="47" t="s">
        <v>489</v>
      </c>
      <c r="L221" s="50">
        <f>(C221-VLOOKUP(H221,Riders!$A$2:$C$3501,2,FALSE))/365</f>
        <v>23.632876712328766</v>
      </c>
      <c r="M221" s="50">
        <f>(C221-VLOOKUP(I221,Riders!$A$2:$C$3501,2,FALSE))/365</f>
        <v>25.18904109589041</v>
      </c>
      <c r="N221" s="50">
        <f>(C221-VLOOKUP(J221,Riders!$A$2:$C$3501,2,FALSE))/365</f>
        <v>24.920547945205481</v>
      </c>
      <c r="O221" s="50">
        <f>(C221-VLOOKUP(K221,Riders!$A$2:$C$3501,2,FALSE))/365</f>
        <v>23.112328767123287</v>
      </c>
      <c r="P221" s="30">
        <v>11</v>
      </c>
      <c r="Q221" s="104">
        <f t="shared" si="22"/>
        <v>276.42200000000003</v>
      </c>
      <c r="R221" s="104">
        <f t="shared" si="23"/>
        <v>22.478999999999999</v>
      </c>
      <c r="S221" s="104">
        <f t="shared" si="24"/>
        <v>72.08</v>
      </c>
      <c r="T221" s="104">
        <f t="shared" si="25"/>
        <v>66.867999999999981</v>
      </c>
      <c r="U221" s="104">
        <f t="shared" si="26"/>
        <v>68.846000000000004</v>
      </c>
      <c r="V221" s="104">
        <f t="shared" si="27"/>
        <v>68.628000000000043</v>
      </c>
      <c r="W221">
        <v>13.85</v>
      </c>
      <c r="X221">
        <v>8.6289999999999996</v>
      </c>
      <c r="Y221">
        <v>8.1550000000000011</v>
      </c>
      <c r="Z221">
        <v>8.2879999999999967</v>
      </c>
      <c r="AA221">
        <v>8.1370000000000005</v>
      </c>
      <c r="AB221">
        <v>8.1679999999999993</v>
      </c>
      <c r="AC221">
        <v>8.4750000000000156</v>
      </c>
      <c r="AD221">
        <v>8.3779999999999859</v>
      </c>
      <c r="AE221">
        <v>8.3430000000000035</v>
      </c>
      <c r="AF221">
        <v>8.3430000000000035</v>
      </c>
      <c r="AG221">
        <v>8.4059999999999917</v>
      </c>
      <c r="AH221">
        <v>8.25</v>
      </c>
      <c r="AI221">
        <v>8.2289999999999992</v>
      </c>
      <c r="AJ221">
        <v>8.3020000000000067</v>
      </c>
      <c r="AK221">
        <v>8.5040000000000191</v>
      </c>
      <c r="AL221">
        <v>8.490999999999957</v>
      </c>
      <c r="AM221">
        <v>8.521000000000015</v>
      </c>
      <c r="AN221">
        <v>8.7820000000000107</v>
      </c>
      <c r="AO221">
        <v>8.7009999999999934</v>
      </c>
      <c r="AP221">
        <v>8.646000000000015</v>
      </c>
      <c r="AQ221">
        <v>8.6030000000000086</v>
      </c>
      <c r="AR221">
        <v>8.7959999999999638</v>
      </c>
      <c r="AS221">
        <v>8.4080000000000439</v>
      </c>
      <c r="AT221">
        <v>8.3889999999999532</v>
      </c>
      <c r="AU221">
        <v>8.4039999999999964</v>
      </c>
      <c r="AV221">
        <v>8.4500000000000171</v>
      </c>
      <c r="AW221">
        <v>8.6129999999999995</v>
      </c>
      <c r="AX221">
        <v>8.5229999999999961</v>
      </c>
      <c r="AY221">
        <v>8.5859999999999843</v>
      </c>
      <c r="AZ221">
        <v>8.6540000000000248</v>
      </c>
      <c r="BA221">
        <v>8.6979999999999791</v>
      </c>
      <c r="BB221">
        <v>8.7000000000000455</v>
      </c>
      <c r="BC221" s="105">
        <f t="shared" si="28"/>
        <v>52.0942616723705</v>
      </c>
    </row>
    <row r="222" spans="1:55" ht="15" thickBot="1" x14ac:dyDescent="0.35">
      <c r="A222" s="30" t="s">
        <v>102</v>
      </c>
      <c r="B222" s="30">
        <v>2022</v>
      </c>
      <c r="C222" s="49">
        <v>44672</v>
      </c>
      <c r="D222" s="30" t="s">
        <v>72</v>
      </c>
      <c r="E222" s="30" t="s">
        <v>379</v>
      </c>
      <c r="F222" s="30" t="s">
        <v>379</v>
      </c>
      <c r="G222" s="47" t="s">
        <v>264</v>
      </c>
      <c r="H222" s="47" t="s">
        <v>263</v>
      </c>
      <c r="I222" s="47" t="s">
        <v>475</v>
      </c>
      <c r="J222" s="47" t="s">
        <v>499</v>
      </c>
      <c r="K222" s="47" t="s">
        <v>288</v>
      </c>
      <c r="L222" s="50">
        <f>(C222-VLOOKUP(H222,Riders!$A$2:$C$3501,2,FALSE))/365</f>
        <v>19.027397260273972</v>
      </c>
      <c r="M222" s="50">
        <f>(C222-VLOOKUP(I222,Riders!$A$2:$C$3501,2,FALSE))/365</f>
        <v>18.186301369863013</v>
      </c>
      <c r="N222" s="50">
        <f>(C222-VLOOKUP(J222,Riders!$A$2:$C$3501,2,FALSE))/365</f>
        <v>17.917808219178081</v>
      </c>
      <c r="O222" s="50">
        <f>(C222-VLOOKUP(K222,Riders!$A$2:$C$3501,2,FALSE))/365</f>
        <v>20.389041095890413</v>
      </c>
      <c r="P222" s="30">
        <v>12</v>
      </c>
      <c r="Q222" s="104">
        <f t="shared" si="22"/>
        <v>289.85999999999996</v>
      </c>
      <c r="R222" s="104">
        <f t="shared" si="23"/>
        <v>25.152000000000001</v>
      </c>
      <c r="S222" s="104">
        <f t="shared" si="24"/>
        <v>77.114999999999995</v>
      </c>
      <c r="T222" s="104">
        <f t="shared" si="25"/>
        <v>70.779999999999987</v>
      </c>
      <c r="U222" s="104">
        <f t="shared" si="26"/>
        <v>70.823000000000036</v>
      </c>
      <c r="V222" s="104">
        <f t="shared" si="27"/>
        <v>71.141999999999939</v>
      </c>
      <c r="W222">
        <v>16.02</v>
      </c>
      <c r="X222">
        <v>9.1320000000000014</v>
      </c>
      <c r="Y222">
        <v>8.8249999999999957</v>
      </c>
      <c r="Z222">
        <v>8.6580000000000013</v>
      </c>
      <c r="AA222">
        <v>8.919000000000004</v>
      </c>
      <c r="AB222">
        <v>8.5660000000000025</v>
      </c>
      <c r="AC222">
        <v>8.4919999999999902</v>
      </c>
      <c r="AD222">
        <v>8.5030000000000001</v>
      </c>
      <c r="AE222">
        <v>8.6900000000000119</v>
      </c>
      <c r="AF222">
        <v>9.0539999999999878</v>
      </c>
      <c r="AG222">
        <v>8.686000000000007</v>
      </c>
      <c r="AH222">
        <v>8.9269999999999925</v>
      </c>
      <c r="AI222">
        <v>8.8410000000000082</v>
      </c>
      <c r="AJ222">
        <v>9.0520000000000067</v>
      </c>
      <c r="AK222">
        <v>8.8299999999999841</v>
      </c>
      <c r="AL222">
        <v>8.6999999999999886</v>
      </c>
      <c r="AM222">
        <v>8.7019999999999982</v>
      </c>
      <c r="AN222">
        <v>8.6239999999999952</v>
      </c>
      <c r="AO222">
        <v>8.7820000000000391</v>
      </c>
      <c r="AP222">
        <v>8.7350000000000136</v>
      </c>
      <c r="AQ222">
        <v>8.9489999999999839</v>
      </c>
      <c r="AR222">
        <v>8.9799999999999898</v>
      </c>
      <c r="AS222">
        <v>9.1189999999999998</v>
      </c>
      <c r="AT222">
        <v>8.9320000000000164</v>
      </c>
      <c r="AU222">
        <v>8.7810000000000059</v>
      </c>
      <c r="AV222">
        <v>8.9539999999999793</v>
      </c>
      <c r="AW222">
        <v>8.9049999999999727</v>
      </c>
      <c r="AX222">
        <v>9.1069999999999993</v>
      </c>
      <c r="AY222">
        <v>9.1200000000000045</v>
      </c>
      <c r="AZ222">
        <v>8.8849999999999909</v>
      </c>
      <c r="BA222">
        <v>8.7330000000000609</v>
      </c>
      <c r="BB222">
        <v>8.6569999999999254</v>
      </c>
      <c r="BC222" s="105">
        <f t="shared" si="28"/>
        <v>49.679155454357286</v>
      </c>
    </row>
    <row r="223" spans="1:55" ht="15" thickBot="1" x14ac:dyDescent="0.35">
      <c r="A223" s="60" t="s">
        <v>102</v>
      </c>
      <c r="B223" s="60">
        <v>2022</v>
      </c>
      <c r="C223" s="53">
        <v>44672</v>
      </c>
      <c r="D223" s="60" t="s">
        <v>72</v>
      </c>
      <c r="E223" s="60" t="s">
        <v>454</v>
      </c>
      <c r="F223" s="60">
        <v>1</v>
      </c>
      <c r="G223" s="48" t="s">
        <v>19</v>
      </c>
      <c r="H223" s="48" t="s">
        <v>245</v>
      </c>
      <c r="I223" s="48" t="s">
        <v>461</v>
      </c>
      <c r="J223" s="48" t="s">
        <v>462</v>
      </c>
      <c r="K223" s="48" t="s">
        <v>494</v>
      </c>
      <c r="L223" s="50">
        <f>(C223-VLOOKUP(H223,Riders!$A$2:$C$3501,2,FALSE))/365</f>
        <v>23.312328767123287</v>
      </c>
      <c r="M223" s="50">
        <f>(C223-VLOOKUP(I223,Riders!$A$2:$C$3501,2,FALSE))/365</f>
        <v>19.438356164383563</v>
      </c>
      <c r="N223" s="50">
        <f>(C223-VLOOKUP(J223,Riders!$A$2:$C$3501,2,FALSE))/365</f>
        <v>22.901369863013699</v>
      </c>
      <c r="O223" s="50">
        <f>(C223-VLOOKUP(K223,Riders!$A$2:$C$3501,2,FALSE))/365</f>
        <v>22.597260273972601</v>
      </c>
      <c r="P223" s="60">
        <v>1</v>
      </c>
      <c r="Q223" s="104" t="str">
        <f t="shared" si="22"/>
        <v/>
      </c>
      <c r="R223" s="104">
        <f t="shared" si="23"/>
        <v>22.991</v>
      </c>
      <c r="S223" s="104">
        <f t="shared" si="24"/>
        <v>71.051999999999992</v>
      </c>
      <c r="T223" s="104">
        <f t="shared" si="25"/>
        <v>63.175000000000011</v>
      </c>
      <c r="U223" s="104" t="str">
        <f t="shared" si="26"/>
        <v/>
      </c>
      <c r="V223" s="104">
        <f t="shared" si="27"/>
        <v>62.796999999999969</v>
      </c>
      <c r="W223">
        <v>14.339</v>
      </c>
      <c r="X223">
        <v>8.6519999999999992</v>
      </c>
      <c r="Y223">
        <v>8.4349999999999987</v>
      </c>
      <c r="Z223">
        <v>8.0640000000000036</v>
      </c>
      <c r="AA223">
        <v>7.9149999999999991</v>
      </c>
      <c r="AB223">
        <v>7.9009999999999962</v>
      </c>
      <c r="AC223">
        <v>7.9959999999999951</v>
      </c>
      <c r="AD223">
        <v>7.75</v>
      </c>
      <c r="AE223">
        <v>7.7110000000000127</v>
      </c>
      <c r="AF223">
        <v>7.7079999999999984</v>
      </c>
      <c r="AG223">
        <v>7.8589999999999947</v>
      </c>
      <c r="AH223">
        <v>7.811000000000007</v>
      </c>
      <c r="AI223">
        <v>7.8790000000000049</v>
      </c>
      <c r="AJ223">
        <v>7.9749999999999943</v>
      </c>
      <c r="AK223">
        <v>8.1779999999999973</v>
      </c>
      <c r="AL223">
        <v>8.054000000000002</v>
      </c>
      <c r="AM223">
        <v>8.0029999999999859</v>
      </c>
      <c r="AN223"/>
      <c r="AO223"/>
      <c r="AP223">
        <v>7.9679999999999893</v>
      </c>
      <c r="AQ223">
        <v>7.9120000000000061</v>
      </c>
      <c r="AR223">
        <v>8.103999999999985</v>
      </c>
      <c r="AS223">
        <v>8.007000000000005</v>
      </c>
      <c r="AT223">
        <v>8.0660000000000025</v>
      </c>
      <c r="AU223">
        <v>7.742999999999995</v>
      </c>
      <c r="AV223">
        <v>7.7920000000000016</v>
      </c>
      <c r="AW223">
        <v>7.8710000000000093</v>
      </c>
      <c r="AX223">
        <v>8.0939999999999657</v>
      </c>
      <c r="AY223">
        <v>7.7580000000000382</v>
      </c>
      <c r="AZ223">
        <v>7.7279999999999518</v>
      </c>
      <c r="BA223">
        <v>8.0110000000000241</v>
      </c>
      <c r="BB223">
        <v>7.7999999999999829</v>
      </c>
      <c r="BC223" s="105" t="str">
        <f t="shared" si="28"/>
        <v/>
      </c>
    </row>
    <row r="224" spans="1:55" ht="15" thickBot="1" x14ac:dyDescent="0.35">
      <c r="A224" s="60" t="s">
        <v>102</v>
      </c>
      <c r="B224" s="60">
        <v>2022</v>
      </c>
      <c r="C224" s="53">
        <v>44672</v>
      </c>
      <c r="D224" s="60" t="s">
        <v>72</v>
      </c>
      <c r="E224" s="60" t="s">
        <v>454</v>
      </c>
      <c r="F224" s="60">
        <v>1</v>
      </c>
      <c r="G224" s="48" t="s">
        <v>67</v>
      </c>
      <c r="H224" s="48" t="s">
        <v>437</v>
      </c>
      <c r="I224" s="48" t="s">
        <v>271</v>
      </c>
      <c r="J224" s="48" t="s">
        <v>464</v>
      </c>
      <c r="K224" s="48" t="s">
        <v>496</v>
      </c>
      <c r="L224" s="50">
        <f>(C224-VLOOKUP(H224,Riders!$A$2:$C$3501,2,FALSE))/365</f>
        <v>31.005479452054793</v>
      </c>
      <c r="M224" s="50">
        <f>(C224-VLOOKUP(I224,Riders!$A$2:$C$3501,2,FALSE))/365</f>
        <v>27.843835616438355</v>
      </c>
      <c r="N224" s="50">
        <f>(C224-VLOOKUP(J224,Riders!$A$2:$C$3501,2,FALSE))/365</f>
        <v>20.238356164383561</v>
      </c>
      <c r="O224" s="50">
        <f>(C224-VLOOKUP(K224,Riders!$A$2:$C$3501,2,FALSE))/365</f>
        <v>20.082191780821919</v>
      </c>
      <c r="P224" s="60">
        <v>2</v>
      </c>
      <c r="Q224" s="104" t="str">
        <f t="shared" si="22"/>
        <v/>
      </c>
      <c r="R224" s="104">
        <f t="shared" si="23"/>
        <v>23.216999999999999</v>
      </c>
      <c r="S224" s="104">
        <f t="shared" si="24"/>
        <v>71.033999999999992</v>
      </c>
      <c r="T224" s="104">
        <f t="shared" si="25"/>
        <v>64.716000000000008</v>
      </c>
      <c r="U224" s="104" t="str">
        <f t="shared" si="26"/>
        <v/>
      </c>
      <c r="V224" s="104">
        <f t="shared" si="27"/>
        <v>65.965000000000003</v>
      </c>
      <c r="W224">
        <v>14.784000000000001</v>
      </c>
      <c r="X224">
        <v>8.4329999999999981</v>
      </c>
      <c r="Y224">
        <v>8.1710000000000029</v>
      </c>
      <c r="Z224">
        <v>7.9149999999999956</v>
      </c>
      <c r="AA224">
        <v>8.0630000000000024</v>
      </c>
      <c r="AB224">
        <v>7.8329999999999984</v>
      </c>
      <c r="AC224">
        <v>7.9570000000000078</v>
      </c>
      <c r="AD224">
        <v>7.8779999999999859</v>
      </c>
      <c r="AE224">
        <v>8.0589999999999975</v>
      </c>
      <c r="AF224">
        <v>7.8640000000000043</v>
      </c>
      <c r="AG224">
        <v>7.8790000000000049</v>
      </c>
      <c r="AH224">
        <v>8.0439999999999969</v>
      </c>
      <c r="AI224">
        <v>8.0800000000000267</v>
      </c>
      <c r="AJ224">
        <v>8.2849999999999824</v>
      </c>
      <c r="AK224">
        <v>8.195999999999998</v>
      </c>
      <c r="AL224">
        <v>8.3089999999999975</v>
      </c>
      <c r="AM224">
        <v>8.0999999999999943</v>
      </c>
      <c r="AN224">
        <v>8.3069999999999879</v>
      </c>
      <c r="AO224"/>
      <c r="AP224"/>
      <c r="AQ224">
        <v>7.9420000000000073</v>
      </c>
      <c r="AR224">
        <v>7.9390000000000214</v>
      </c>
      <c r="AS224">
        <v>8.0909999999999798</v>
      </c>
      <c r="AT224">
        <v>8.3880000000000052</v>
      </c>
      <c r="AU224">
        <v>8.1490000000000009</v>
      </c>
      <c r="AV224">
        <v>8.4910000000000139</v>
      </c>
      <c r="AW224">
        <v>8.4509999999999934</v>
      </c>
      <c r="AX224">
        <v>8.0020000000000095</v>
      </c>
      <c r="AY224">
        <v>8.0789999999999793</v>
      </c>
      <c r="AZ224">
        <v>8.2749999999999773</v>
      </c>
      <c r="BA224">
        <v>8.33400000000006</v>
      </c>
      <c r="BB224">
        <v>8.1839999999999691</v>
      </c>
      <c r="BC224" s="105" t="str">
        <f t="shared" si="28"/>
        <v/>
      </c>
    </row>
    <row r="225" spans="1:55" ht="15" thickBot="1" x14ac:dyDescent="0.35">
      <c r="A225" s="60" t="s">
        <v>102</v>
      </c>
      <c r="B225" s="60">
        <v>2022</v>
      </c>
      <c r="C225" s="53">
        <v>44672</v>
      </c>
      <c r="D225" s="60" t="s">
        <v>72</v>
      </c>
      <c r="E225" s="60" t="s">
        <v>454</v>
      </c>
      <c r="F225" s="60">
        <v>2</v>
      </c>
      <c r="G225" s="48" t="s">
        <v>56</v>
      </c>
      <c r="H225" s="48" t="s">
        <v>267</v>
      </c>
      <c r="I225" s="48" t="s">
        <v>233</v>
      </c>
      <c r="J225" s="48" t="s">
        <v>428</v>
      </c>
      <c r="K225" s="48" t="s">
        <v>427</v>
      </c>
      <c r="L225" s="50">
        <f>(C225-VLOOKUP(H225,Riders!$A$2:$C$3501,2,FALSE))/365</f>
        <v>23.323287671232876</v>
      </c>
      <c r="M225" s="50">
        <f>(C225-VLOOKUP(I225,Riders!$A$2:$C$3501,2,FALSE))/365</f>
        <v>26.638356164383563</v>
      </c>
      <c r="N225" s="50">
        <f>(C225-VLOOKUP(J225,Riders!$A$2:$C$3501,2,FALSE))/365</f>
        <v>32.484931506849314</v>
      </c>
      <c r="O225" s="50">
        <f>(C225-VLOOKUP(K225,Riders!$A$2:$C$3501,2,FALSE))/365</f>
        <v>27.986301369863014</v>
      </c>
      <c r="P225" s="60">
        <v>1</v>
      </c>
      <c r="Q225" s="104">
        <f t="shared" si="22"/>
        <v>259.738</v>
      </c>
      <c r="R225" s="104">
        <f t="shared" si="23"/>
        <v>23.221</v>
      </c>
      <c r="S225" s="104">
        <f t="shared" si="24"/>
        <v>70.677000000000007</v>
      </c>
      <c r="T225" s="104">
        <f t="shared" si="25"/>
        <v>61.921000000000035</v>
      </c>
      <c r="U225" s="104">
        <f t="shared" si="26"/>
        <v>63.417999999999978</v>
      </c>
      <c r="V225" s="104">
        <f t="shared" si="27"/>
        <v>63.72199999999998</v>
      </c>
      <c r="W225">
        <v>14.643000000000001</v>
      </c>
      <c r="X225">
        <v>8.5779999999999994</v>
      </c>
      <c r="Y225">
        <v>7.9869999999999983</v>
      </c>
      <c r="Z225">
        <v>7.757000000000005</v>
      </c>
      <c r="AA225">
        <v>8.0869999999999962</v>
      </c>
      <c r="AB225">
        <v>7.8549999999999969</v>
      </c>
      <c r="AC225">
        <v>7.8770000000000024</v>
      </c>
      <c r="AD225">
        <v>7.8930000000000078</v>
      </c>
      <c r="AE225">
        <v>7.7099999999999795</v>
      </c>
      <c r="AF225">
        <v>7.619000000000014</v>
      </c>
      <c r="AG225">
        <v>7.6839999999999975</v>
      </c>
      <c r="AH225">
        <v>7.7920000000000016</v>
      </c>
      <c r="AI225">
        <v>7.6510000000000105</v>
      </c>
      <c r="AJ225">
        <v>7.8199999999999932</v>
      </c>
      <c r="AK225">
        <v>7.8529999999999802</v>
      </c>
      <c r="AL225">
        <v>7.7920000000000584</v>
      </c>
      <c r="AM225">
        <v>7.9799999999999613</v>
      </c>
      <c r="AN225">
        <v>8.1149999999999807</v>
      </c>
      <c r="AO225">
        <v>7.7830000000000155</v>
      </c>
      <c r="AP225">
        <v>7.9119999999999777</v>
      </c>
      <c r="AQ225">
        <v>8.0960000000000036</v>
      </c>
      <c r="AR225">
        <v>7.8240000000000123</v>
      </c>
      <c r="AS225">
        <v>7.8430000000000177</v>
      </c>
      <c r="AT225">
        <v>7.8650000000000091</v>
      </c>
      <c r="AU225">
        <v>7.9949999999999761</v>
      </c>
      <c r="AV225">
        <v>7.9489999999999839</v>
      </c>
      <c r="AW225">
        <v>7.7880000000000109</v>
      </c>
      <c r="AX225">
        <v>8.0320000000000107</v>
      </c>
      <c r="AY225">
        <v>7.8479999999999848</v>
      </c>
      <c r="AZ225">
        <v>8.127000000000038</v>
      </c>
      <c r="BA225">
        <v>7.9889999999999475</v>
      </c>
      <c r="BB225">
        <v>7.9940000000000282</v>
      </c>
      <c r="BC225" s="105">
        <f t="shared" si="28"/>
        <v>55.440482332196289</v>
      </c>
    </row>
    <row r="226" spans="1:55" ht="15" thickBot="1" x14ac:dyDescent="0.35">
      <c r="A226" s="60" t="s">
        <v>102</v>
      </c>
      <c r="B226" s="60">
        <v>2022</v>
      </c>
      <c r="C226" s="53">
        <v>44672</v>
      </c>
      <c r="D226" s="60" t="s">
        <v>72</v>
      </c>
      <c r="E226" s="60" t="s">
        <v>454</v>
      </c>
      <c r="F226" s="60">
        <v>2</v>
      </c>
      <c r="G226" s="48" t="s">
        <v>47</v>
      </c>
      <c r="H226" s="48" t="s">
        <v>268</v>
      </c>
      <c r="I226" s="48" t="s">
        <v>240</v>
      </c>
      <c r="J226" s="48" t="s">
        <v>470</v>
      </c>
      <c r="K226" s="48" t="s">
        <v>500</v>
      </c>
      <c r="L226" s="50">
        <f>(C226-VLOOKUP(H226,Riders!$A$2:$C$3501,2,FALSE))/365</f>
        <v>25.304109589041097</v>
      </c>
      <c r="M226" s="50">
        <f>(C226-VLOOKUP(I226,Riders!$A$2:$C$3501,2,FALSE))/365</f>
        <v>29.764383561643836</v>
      </c>
      <c r="N226" s="50">
        <f>(C226-VLOOKUP(J226,Riders!$A$2:$C$3501,2,FALSE))/365</f>
        <v>23.865753424657534</v>
      </c>
      <c r="O226" s="50">
        <f>(C226-VLOOKUP(K226,Riders!$A$2:$C$3501,2,FALSE))/365</f>
        <v>19.391780821917809</v>
      </c>
      <c r="P226" s="60">
        <v>2</v>
      </c>
      <c r="Q226" s="104">
        <f t="shared" si="22"/>
        <v>263.79900000000004</v>
      </c>
      <c r="R226" s="104">
        <f t="shared" si="23"/>
        <v>22.524999999999999</v>
      </c>
      <c r="S226" s="104">
        <f t="shared" si="24"/>
        <v>69.748999999999995</v>
      </c>
      <c r="T226" s="104">
        <f t="shared" si="25"/>
        <v>63.72</v>
      </c>
      <c r="U226" s="104">
        <f t="shared" si="26"/>
        <v>65.085000000000008</v>
      </c>
      <c r="V226" s="104">
        <f t="shared" si="27"/>
        <v>65.245000000000033</v>
      </c>
      <c r="W226">
        <v>14.192</v>
      </c>
      <c r="X226">
        <v>8.3329999999999984</v>
      </c>
      <c r="Y226">
        <v>7.995000000000001</v>
      </c>
      <c r="Z226">
        <v>7.8520000000000003</v>
      </c>
      <c r="AA226">
        <v>7.8780000000000001</v>
      </c>
      <c r="AB226">
        <v>7.9359999999999999</v>
      </c>
      <c r="AC226">
        <v>7.7990000000000066</v>
      </c>
      <c r="AD226">
        <v>7.7639999999999887</v>
      </c>
      <c r="AE226">
        <v>7.8979999999999961</v>
      </c>
      <c r="AF226">
        <v>7.9180000000000064</v>
      </c>
      <c r="AG226">
        <v>7.8170000000000073</v>
      </c>
      <c r="AH226">
        <v>8.1709999999999923</v>
      </c>
      <c r="AI226">
        <v>7.8579999999999899</v>
      </c>
      <c r="AJ226">
        <v>7.8370000000000175</v>
      </c>
      <c r="AK226">
        <v>8.2319999999999993</v>
      </c>
      <c r="AL226">
        <v>7.9889999999999901</v>
      </c>
      <c r="AM226">
        <v>8.1730000000000018</v>
      </c>
      <c r="AN226">
        <v>8.1870000000000118</v>
      </c>
      <c r="AO226">
        <v>8.1539999999999679</v>
      </c>
      <c r="AP226">
        <v>8.0190000000000339</v>
      </c>
      <c r="AQ226">
        <v>8.2230000000000132</v>
      </c>
      <c r="AR226">
        <v>7.9879999999999711</v>
      </c>
      <c r="AS226">
        <v>8.2309999999999945</v>
      </c>
      <c r="AT226">
        <v>8.1100000000000136</v>
      </c>
      <c r="AU226">
        <v>8.1149999999999807</v>
      </c>
      <c r="AV226">
        <v>8.3690000000000282</v>
      </c>
      <c r="AW226">
        <v>8.2819999999999823</v>
      </c>
      <c r="AX226">
        <v>8.1809999999999832</v>
      </c>
      <c r="AY226">
        <v>8.1890000000000214</v>
      </c>
      <c r="AZ226">
        <v>8.0670000000000073</v>
      </c>
      <c r="BA226">
        <v>7.9999999999999716</v>
      </c>
      <c r="BB226">
        <v>8.0420000000000584</v>
      </c>
      <c r="BC226" s="105">
        <f t="shared" si="28"/>
        <v>54.587015113779799</v>
      </c>
    </row>
    <row r="227" spans="1:55" ht="15" thickBot="1" x14ac:dyDescent="0.35">
      <c r="A227" s="60" t="s">
        <v>102</v>
      </c>
      <c r="B227" s="60">
        <v>2022</v>
      </c>
      <c r="C227" s="53">
        <v>44672</v>
      </c>
      <c r="D227" s="60" t="s">
        <v>72</v>
      </c>
      <c r="E227" s="60" t="s">
        <v>454</v>
      </c>
      <c r="F227" s="60">
        <v>3</v>
      </c>
      <c r="G227" s="48" t="s">
        <v>25</v>
      </c>
      <c r="H227" s="48" t="s">
        <v>269</v>
      </c>
      <c r="I227" s="48" t="s">
        <v>328</v>
      </c>
      <c r="J227" s="48" t="s">
        <v>457</v>
      </c>
      <c r="K227" s="48" t="s">
        <v>418</v>
      </c>
      <c r="L227" s="50">
        <f>(C227-VLOOKUP(H227,Riders!$A$2:$C$3501,2,FALSE))/365</f>
        <v>28.12876712328767</v>
      </c>
      <c r="M227" s="50">
        <f>(C227-VLOOKUP(I227,Riders!$A$2:$C$3501,2,FALSE))/365</f>
        <v>31.742465753424657</v>
      </c>
      <c r="N227" s="50">
        <f>(C227-VLOOKUP(J227,Riders!$A$2:$C$3501,2,FALSE))/365</f>
        <v>24.698630136986303</v>
      </c>
      <c r="O227" s="50">
        <f>(C227-VLOOKUP(K227,Riders!$A$2:$C$3501,2,FALSE))/365</f>
        <v>25.079452054794519</v>
      </c>
      <c r="P227" s="60">
        <v>1</v>
      </c>
      <c r="Q227" s="104">
        <f t="shared" si="22"/>
        <v>255.65299999999996</v>
      </c>
      <c r="R227" s="104">
        <f t="shared" si="23"/>
        <v>22.52</v>
      </c>
      <c r="S227" s="104">
        <f t="shared" si="24"/>
        <v>69.016999999999996</v>
      </c>
      <c r="T227" s="104">
        <f t="shared" si="25"/>
        <v>61.06</v>
      </c>
      <c r="U227" s="104">
        <f t="shared" si="26"/>
        <v>62.842000000000013</v>
      </c>
      <c r="V227" s="104">
        <f t="shared" si="27"/>
        <v>62.733999999999952</v>
      </c>
      <c r="W227">
        <v>14.11</v>
      </c>
      <c r="X227">
        <v>8.41</v>
      </c>
      <c r="Y227">
        <v>8.0489999999999995</v>
      </c>
      <c r="Z227">
        <v>7.637000000000004</v>
      </c>
      <c r="AA227">
        <v>7.6409999999999982</v>
      </c>
      <c r="AB227">
        <v>7.7010000000000005</v>
      </c>
      <c r="AC227">
        <v>7.6469999999999985</v>
      </c>
      <c r="AD227">
        <v>7.8219999999999956</v>
      </c>
      <c r="AE227">
        <v>7.6280000000000001</v>
      </c>
      <c r="AF227">
        <v>7.6430000000000007</v>
      </c>
      <c r="AG227">
        <v>7.7670000000000101</v>
      </c>
      <c r="AH227">
        <v>7.5120000000000005</v>
      </c>
      <c r="AI227">
        <v>7.6939999999999884</v>
      </c>
      <c r="AJ227">
        <v>7.6089999999999947</v>
      </c>
      <c r="AK227">
        <v>7.6640000000000157</v>
      </c>
      <c r="AL227">
        <v>7.5429999999999922</v>
      </c>
      <c r="AM227">
        <v>7.8559999999999945</v>
      </c>
      <c r="AN227">
        <v>7.5569999999999879</v>
      </c>
      <c r="AO227">
        <v>7.6990000000000123</v>
      </c>
      <c r="AP227">
        <v>7.76400000000001</v>
      </c>
      <c r="AQ227">
        <v>7.9679999999999893</v>
      </c>
      <c r="AR227">
        <v>8.1140000000000043</v>
      </c>
      <c r="AS227">
        <v>7.9590000000000032</v>
      </c>
      <c r="AT227">
        <v>7.9250000000000114</v>
      </c>
      <c r="AU227">
        <v>8.0329999999999586</v>
      </c>
      <c r="AV227">
        <v>7.9710000000000605</v>
      </c>
      <c r="AW227">
        <v>7.7959999999999638</v>
      </c>
      <c r="AX227">
        <v>7.8390000000000271</v>
      </c>
      <c r="AY227">
        <v>7.9239999999999782</v>
      </c>
      <c r="AZ227">
        <v>7.7309999999999945</v>
      </c>
      <c r="BA227">
        <v>7.7060000000000457</v>
      </c>
      <c r="BB227">
        <v>7.7339999999999236</v>
      </c>
      <c r="BC227" s="105">
        <f t="shared" si="28"/>
        <v>56.32634860533615</v>
      </c>
    </row>
    <row r="228" spans="1:55" ht="15" thickBot="1" x14ac:dyDescent="0.35">
      <c r="A228" s="60" t="s">
        <v>102</v>
      </c>
      <c r="B228" s="60">
        <v>2022</v>
      </c>
      <c r="C228" s="53">
        <v>44672</v>
      </c>
      <c r="D228" s="60" t="s">
        <v>72</v>
      </c>
      <c r="E228" s="60" t="s">
        <v>454</v>
      </c>
      <c r="F228" s="48">
        <v>3</v>
      </c>
      <c r="G228" s="48" t="s">
        <v>53</v>
      </c>
      <c r="H228" s="48" t="s">
        <v>227</v>
      </c>
      <c r="I228" s="48" t="s">
        <v>272</v>
      </c>
      <c r="J228" s="48" t="s">
        <v>456</v>
      </c>
      <c r="K228" s="48" t="s">
        <v>316</v>
      </c>
      <c r="L228" s="50">
        <f>(C228-VLOOKUP(H228,Riders!$A$2:$C$3501,2,FALSE))/365</f>
        <v>24.161643835616438</v>
      </c>
      <c r="M228" s="50">
        <f>(C228-VLOOKUP(I228,Riders!$A$2:$C$3501,2,FALSE))/365</f>
        <v>25.17808219178082</v>
      </c>
      <c r="N228" s="50">
        <f>(C228-VLOOKUP(J228,Riders!$A$2:$C$3501,2,FALSE))/365</f>
        <v>22.841095890410958</v>
      </c>
      <c r="O228" s="50">
        <f>(C228-VLOOKUP(K228,Riders!$A$2:$C$3501,2,FALSE))/365</f>
        <v>21.331506849315069</v>
      </c>
      <c r="P228" s="60">
        <v>2</v>
      </c>
      <c r="Q228" s="104">
        <f t="shared" si="22"/>
        <v>255.76300000000001</v>
      </c>
      <c r="R228" s="104">
        <f t="shared" si="23"/>
        <v>22.393999999999998</v>
      </c>
      <c r="S228" s="104">
        <f t="shared" si="24"/>
        <v>69.198999999999984</v>
      </c>
      <c r="T228" s="104">
        <f t="shared" si="25"/>
        <v>61.284999999999997</v>
      </c>
      <c r="U228" s="104">
        <f t="shared" si="26"/>
        <v>61.72999999999999</v>
      </c>
      <c r="V228" s="104">
        <f t="shared" si="27"/>
        <v>63.549000000000035</v>
      </c>
      <c r="W228">
        <v>13.968</v>
      </c>
      <c r="X228">
        <v>8.4259999999999984</v>
      </c>
      <c r="Y228">
        <v>7.9760000000000026</v>
      </c>
      <c r="Z228">
        <v>7.7349999999999959</v>
      </c>
      <c r="AA228">
        <v>7.784000000000006</v>
      </c>
      <c r="AB228">
        <v>7.7369999999999948</v>
      </c>
      <c r="AC228">
        <v>7.7310000000000159</v>
      </c>
      <c r="AD228">
        <v>7.8419999999999703</v>
      </c>
      <c r="AE228">
        <v>7.6830000000000211</v>
      </c>
      <c r="AF228">
        <v>7.6230000000000047</v>
      </c>
      <c r="AG228">
        <v>7.8039999999999736</v>
      </c>
      <c r="AH228">
        <v>7.8610000000000184</v>
      </c>
      <c r="AI228">
        <v>7.5829999999999984</v>
      </c>
      <c r="AJ228">
        <v>7.6800000000000068</v>
      </c>
      <c r="AK228">
        <v>7.5429999999999779</v>
      </c>
      <c r="AL228">
        <v>7.5079999999999956</v>
      </c>
      <c r="AM228">
        <v>7.8390000000000271</v>
      </c>
      <c r="AN228">
        <v>7.6200000000000045</v>
      </c>
      <c r="AO228">
        <v>7.8999999999999773</v>
      </c>
      <c r="AP228">
        <v>7.8009999999999877</v>
      </c>
      <c r="AQ228">
        <v>7.8870000000000005</v>
      </c>
      <c r="AR228">
        <v>7.6390000000000384</v>
      </c>
      <c r="AS228">
        <v>7.5149999999999864</v>
      </c>
      <c r="AT228">
        <v>7.5289999999999679</v>
      </c>
      <c r="AU228">
        <v>7.4500000000000171</v>
      </c>
      <c r="AV228">
        <v>7.4200000000000159</v>
      </c>
      <c r="AW228">
        <v>7.6219999999999857</v>
      </c>
      <c r="AX228">
        <v>8.1370000000000289</v>
      </c>
      <c r="AY228">
        <v>8.1680000000000064</v>
      </c>
      <c r="AZ228">
        <v>8.2939999999999543</v>
      </c>
      <c r="BA228">
        <v>8.2320000000000277</v>
      </c>
      <c r="BB228">
        <v>8.2259999999999991</v>
      </c>
      <c r="BC228" s="105">
        <f t="shared" si="28"/>
        <v>56.302123450225402</v>
      </c>
    </row>
    <row r="229" spans="1:55" ht="15" thickBot="1" x14ac:dyDescent="0.35">
      <c r="A229" s="60" t="s">
        <v>102</v>
      </c>
      <c r="B229" s="60">
        <v>2022</v>
      </c>
      <c r="C229" s="53">
        <v>44672</v>
      </c>
      <c r="D229" s="60" t="s">
        <v>72</v>
      </c>
      <c r="E229" s="60" t="s">
        <v>454</v>
      </c>
      <c r="F229" s="48">
        <v>4</v>
      </c>
      <c r="G229" s="48" t="s">
        <v>15</v>
      </c>
      <c r="H229" s="48" t="s">
        <v>459</v>
      </c>
      <c r="I229" s="48" t="s">
        <v>491</v>
      </c>
      <c r="J229" s="48" t="s">
        <v>460</v>
      </c>
      <c r="K229" s="48" t="s">
        <v>492</v>
      </c>
      <c r="L229" s="50">
        <f>(C229-VLOOKUP(H229,Riders!$A$2:$C$3501,2,FALSE))/365</f>
        <v>23.432876712328767</v>
      </c>
      <c r="M229" s="50">
        <f>(C229-VLOOKUP(I229,Riders!$A$2:$C$3501,2,FALSE))/365</f>
        <v>25.783561643835615</v>
      </c>
      <c r="N229" s="50">
        <f>(C229-VLOOKUP(J229,Riders!$A$2:$C$3501,2,FALSE))/365</f>
        <v>28.778082191780822</v>
      </c>
      <c r="O229" s="50">
        <f>(C229-VLOOKUP(K229,Riders!$A$2:$C$3501,2,FALSE))/365</f>
        <v>25.172602739726027</v>
      </c>
      <c r="P229" s="60">
        <v>1</v>
      </c>
      <c r="Q229" s="104">
        <f t="shared" si="22"/>
        <v>252.80799999999999</v>
      </c>
      <c r="R229" s="104">
        <f t="shared" si="23"/>
        <v>22.620999999999999</v>
      </c>
      <c r="S229" s="104">
        <f t="shared" si="24"/>
        <v>68.991</v>
      </c>
      <c r="T229" s="104">
        <f t="shared" si="25"/>
        <v>61.366</v>
      </c>
      <c r="U229" s="104">
        <f t="shared" si="26"/>
        <v>61.548999999999978</v>
      </c>
      <c r="V229" s="104">
        <f t="shared" si="27"/>
        <v>60.902000000000015</v>
      </c>
      <c r="W229">
        <v>14.260999999999999</v>
      </c>
      <c r="X229">
        <v>8.36</v>
      </c>
      <c r="Y229">
        <v>7.892000000000003</v>
      </c>
      <c r="Z229">
        <v>7.8000000000000007</v>
      </c>
      <c r="AA229">
        <v>7.7959999999999994</v>
      </c>
      <c r="AB229">
        <v>7.5989999999999966</v>
      </c>
      <c r="AC229">
        <v>7.5280000000000058</v>
      </c>
      <c r="AD229">
        <v>7.7549999999999955</v>
      </c>
      <c r="AE229">
        <v>7.7749999999999915</v>
      </c>
      <c r="AF229">
        <v>7.7219999999999942</v>
      </c>
      <c r="AG229">
        <v>7.5800000000000125</v>
      </c>
      <c r="AH229">
        <v>7.6599999999999966</v>
      </c>
      <c r="AI229">
        <v>7.7039999999999935</v>
      </c>
      <c r="AJ229">
        <v>7.6570000000000107</v>
      </c>
      <c r="AK229">
        <v>7.5810000000000031</v>
      </c>
      <c r="AL229">
        <v>7.6869999999999976</v>
      </c>
      <c r="AM229">
        <v>7.7199999999999989</v>
      </c>
      <c r="AN229">
        <v>7.7280000000000086</v>
      </c>
      <c r="AO229">
        <v>7.6159999999999854</v>
      </c>
      <c r="AP229">
        <v>7.7840000000000202</v>
      </c>
      <c r="AQ229">
        <v>7.671999999999997</v>
      </c>
      <c r="AR229">
        <v>7.6270000000000095</v>
      </c>
      <c r="AS229">
        <v>7.7729999999999677</v>
      </c>
      <c r="AT229">
        <v>7.6289999999999907</v>
      </c>
      <c r="AU229">
        <v>7.6620000000000346</v>
      </c>
      <c r="AV229">
        <v>7.7369999999999948</v>
      </c>
      <c r="AW229">
        <v>7.6510000000000105</v>
      </c>
      <c r="AX229">
        <v>7.7049999999999841</v>
      </c>
      <c r="AY229">
        <v>7.5109999999999957</v>
      </c>
      <c r="AZ229">
        <v>7.5680000000000405</v>
      </c>
      <c r="BA229">
        <v>7.5589999999999407</v>
      </c>
      <c r="BB229">
        <v>7.5090000000000146</v>
      </c>
      <c r="BC229" s="105">
        <f t="shared" si="28"/>
        <v>56.960222777760201</v>
      </c>
    </row>
    <row r="230" spans="1:55" ht="15" thickBot="1" x14ac:dyDescent="0.35">
      <c r="A230" s="60" t="s">
        <v>102</v>
      </c>
      <c r="B230" s="60">
        <v>2022</v>
      </c>
      <c r="C230" s="53">
        <v>44672</v>
      </c>
      <c r="D230" s="60" t="s">
        <v>72</v>
      </c>
      <c r="E230" s="60" t="s">
        <v>454</v>
      </c>
      <c r="F230" s="48">
        <v>4</v>
      </c>
      <c r="G230" s="48" t="s">
        <v>17</v>
      </c>
      <c r="H230" s="48" t="s">
        <v>423</v>
      </c>
      <c r="I230" s="48" t="s">
        <v>215</v>
      </c>
      <c r="J230" s="48" t="s">
        <v>422</v>
      </c>
      <c r="K230" s="48" t="s">
        <v>493</v>
      </c>
      <c r="L230" s="50">
        <f>(C230-VLOOKUP(H230,Riders!$A$2:$C$3501,2,FALSE))/365</f>
        <v>24.421917808219177</v>
      </c>
      <c r="M230" s="50">
        <f>(C230-VLOOKUP(I230,Riders!$A$2:$C$3501,2,FALSE))/365</f>
        <v>23.287671232876711</v>
      </c>
      <c r="N230" s="50">
        <f>(C230-VLOOKUP(J230,Riders!$A$2:$C$3501,2,FALSE))/365</f>
        <v>23.008219178082193</v>
      </c>
      <c r="O230" s="50">
        <f>(C230-VLOOKUP(K230,Riders!$A$2:$C$3501,2,FALSE))/365</f>
        <v>18.767123287671232</v>
      </c>
      <c r="P230" s="60">
        <v>2</v>
      </c>
      <c r="Q230" s="104">
        <f t="shared" si="22"/>
        <v>253.99799999999999</v>
      </c>
      <c r="R230" s="104">
        <f t="shared" si="23"/>
        <v>22.513999999999999</v>
      </c>
      <c r="S230" s="104">
        <f t="shared" si="24"/>
        <v>69.085999999999999</v>
      </c>
      <c r="T230" s="104">
        <f t="shared" si="25"/>
        <v>61.917999999999992</v>
      </c>
      <c r="U230" s="104">
        <f t="shared" si="26"/>
        <v>61.690000000000026</v>
      </c>
      <c r="V230" s="104">
        <f t="shared" si="27"/>
        <v>61.303999999999974</v>
      </c>
      <c r="W230">
        <v>14.143000000000001</v>
      </c>
      <c r="X230">
        <v>8.3709999999999987</v>
      </c>
      <c r="Y230">
        <v>7.9660000000000011</v>
      </c>
      <c r="Z230">
        <v>7.772000000000002</v>
      </c>
      <c r="AA230">
        <v>7.7539999999999978</v>
      </c>
      <c r="AB230">
        <v>7.767000000000003</v>
      </c>
      <c r="AC230">
        <v>7.6270000000000024</v>
      </c>
      <c r="AD230">
        <v>7.6859999999999928</v>
      </c>
      <c r="AE230">
        <v>7.7419999999999902</v>
      </c>
      <c r="AF230">
        <v>7.5690000000000026</v>
      </c>
      <c r="AG230">
        <v>7.7620000000000005</v>
      </c>
      <c r="AH230">
        <v>7.6910000000000167</v>
      </c>
      <c r="AI230">
        <v>7.7879999999999825</v>
      </c>
      <c r="AJ230">
        <v>7.6680000000000064</v>
      </c>
      <c r="AK230">
        <v>7.945999999999998</v>
      </c>
      <c r="AL230">
        <v>7.7519999999999953</v>
      </c>
      <c r="AM230">
        <v>7.6870000000000402</v>
      </c>
      <c r="AN230">
        <v>7.7049999999999557</v>
      </c>
      <c r="AO230">
        <v>7.6550000000000011</v>
      </c>
      <c r="AP230">
        <v>7.6650000000000205</v>
      </c>
      <c r="AQ230">
        <v>7.7849999999999966</v>
      </c>
      <c r="AR230">
        <v>7.7090000000000032</v>
      </c>
      <c r="AS230">
        <v>7.599000000000018</v>
      </c>
      <c r="AT230">
        <v>7.8849999999999909</v>
      </c>
      <c r="AU230">
        <v>7.8369999999999607</v>
      </c>
      <c r="AV230">
        <v>7.6240000000000521</v>
      </c>
      <c r="AW230">
        <v>7.4749999999999943</v>
      </c>
      <c r="AX230">
        <v>7.4839999999999804</v>
      </c>
      <c r="AY230">
        <v>7.5089999999999577</v>
      </c>
      <c r="AZ230">
        <v>7.68100000000004</v>
      </c>
      <c r="BA230">
        <v>7.8129999999999882</v>
      </c>
      <c r="BB230">
        <v>7.8810000000000002</v>
      </c>
      <c r="BC230" s="105">
        <f t="shared" si="28"/>
        <v>56.693359790234574</v>
      </c>
    </row>
    <row r="231" spans="1:55" ht="15" thickBot="1" x14ac:dyDescent="0.35">
      <c r="A231" s="29" t="s">
        <v>102</v>
      </c>
      <c r="B231" s="29">
        <v>2022</v>
      </c>
      <c r="C231" s="52">
        <v>44672</v>
      </c>
      <c r="D231" s="29" t="s">
        <v>72</v>
      </c>
      <c r="E231" s="29" t="s">
        <v>204</v>
      </c>
      <c r="F231" s="51" t="s">
        <v>205</v>
      </c>
      <c r="G231" s="51" t="s">
        <v>15</v>
      </c>
      <c r="H231" s="51" t="s">
        <v>459</v>
      </c>
      <c r="I231" s="51" t="s">
        <v>491</v>
      </c>
      <c r="J231" s="51" t="s">
        <v>460</v>
      </c>
      <c r="K231" s="51" t="s">
        <v>492</v>
      </c>
      <c r="L231" s="50">
        <f>(C231-VLOOKUP(H231,Riders!$A$2:$C$3501,2,FALSE))/365</f>
        <v>23.432876712328767</v>
      </c>
      <c r="M231" s="50">
        <f>(C231-VLOOKUP(I231,Riders!$A$2:$C$3501,2,FALSE))/365</f>
        <v>25.783561643835615</v>
      </c>
      <c r="N231" s="50">
        <f>(C231-VLOOKUP(J231,Riders!$A$2:$C$3501,2,FALSE))/365</f>
        <v>28.778082191780822</v>
      </c>
      <c r="O231" s="50">
        <f>(C231-VLOOKUP(K231,Riders!$A$2:$C$3501,2,FALSE))/365</f>
        <v>25.172602739726027</v>
      </c>
      <c r="P231" s="29">
        <v>1</v>
      </c>
      <c r="Q231" s="104">
        <f t="shared" si="22"/>
        <v>253.42100000000002</v>
      </c>
      <c r="R231" s="104">
        <f t="shared" si="23"/>
        <v>22.460999999999999</v>
      </c>
      <c r="S231" s="104">
        <f t="shared" si="24"/>
        <v>68.272999999999996</v>
      </c>
      <c r="T231" s="104">
        <f t="shared" si="25"/>
        <v>61.798000000000002</v>
      </c>
      <c r="U231" s="104">
        <f t="shared" si="26"/>
        <v>62.228000000000009</v>
      </c>
      <c r="V231" s="104">
        <f t="shared" si="27"/>
        <v>61.122000000000014</v>
      </c>
      <c r="W231">
        <v>14.238</v>
      </c>
      <c r="X231">
        <v>8.222999999999999</v>
      </c>
      <c r="Y231">
        <v>7.7880000000000003</v>
      </c>
      <c r="Z231">
        <v>7.5850000000000044</v>
      </c>
      <c r="AA231">
        <v>7.6950000000000003</v>
      </c>
      <c r="AB231">
        <v>7.5089999999999932</v>
      </c>
      <c r="AC231">
        <v>7.5740000000000052</v>
      </c>
      <c r="AD231">
        <v>7.6609999999999943</v>
      </c>
      <c r="AE231">
        <v>7.8819999999999908</v>
      </c>
      <c r="AF231">
        <v>7.6740000000000066</v>
      </c>
      <c r="AG231">
        <v>7.6650000000000063</v>
      </c>
      <c r="AH231">
        <v>7.7999999999999972</v>
      </c>
      <c r="AI231">
        <v>7.51400000000001</v>
      </c>
      <c r="AJ231">
        <v>7.8010000000000019</v>
      </c>
      <c r="AK231">
        <v>7.7179999999999893</v>
      </c>
      <c r="AL231">
        <v>7.7439999999999998</v>
      </c>
      <c r="AM231">
        <v>7.7520000000000095</v>
      </c>
      <c r="AN231">
        <v>7.7309999999999945</v>
      </c>
      <c r="AO231">
        <v>7.7399999999999807</v>
      </c>
      <c r="AP231">
        <v>7.7160000000000366</v>
      </c>
      <c r="AQ231">
        <v>8.089999999999975</v>
      </c>
      <c r="AR231">
        <v>7.4270000000000209</v>
      </c>
      <c r="AS231">
        <v>7.8619999999999948</v>
      </c>
      <c r="AT231">
        <v>7.9099999999999966</v>
      </c>
      <c r="AU231">
        <v>7.3639999999999759</v>
      </c>
      <c r="AV231">
        <v>7.6310000000000286</v>
      </c>
      <c r="AW231">
        <v>7.7169999999999845</v>
      </c>
      <c r="AX231">
        <v>7.7930000000000064</v>
      </c>
      <c r="AY231">
        <v>8.2040000000000077</v>
      </c>
      <c r="AZ231">
        <v>7.0849999999999795</v>
      </c>
      <c r="BA231">
        <v>8.1890000000000214</v>
      </c>
      <c r="BB231">
        <v>7.13900000000001</v>
      </c>
      <c r="BC231" s="105">
        <f t="shared" si="28"/>
        <v>56.822441707672212</v>
      </c>
    </row>
    <row r="232" spans="1:55" ht="15" thickBot="1" x14ac:dyDescent="0.35">
      <c r="A232" s="29" t="s">
        <v>102</v>
      </c>
      <c r="B232" s="29">
        <v>2022</v>
      </c>
      <c r="C232" s="52">
        <v>44672</v>
      </c>
      <c r="D232" s="29" t="s">
        <v>72</v>
      </c>
      <c r="E232" s="29" t="s">
        <v>204</v>
      </c>
      <c r="F232" s="51" t="s">
        <v>205</v>
      </c>
      <c r="G232" s="51" t="s">
        <v>25</v>
      </c>
      <c r="H232" s="51" t="s">
        <v>269</v>
      </c>
      <c r="I232" s="51" t="s">
        <v>328</v>
      </c>
      <c r="J232" s="51" t="s">
        <v>309</v>
      </c>
      <c r="K232" s="51" t="s">
        <v>418</v>
      </c>
      <c r="L232" s="50">
        <f>(C232-VLOOKUP(H232,Riders!$A$2:$C$3501,2,FALSE))/365</f>
        <v>28.12876712328767</v>
      </c>
      <c r="M232" s="50">
        <f>(C232-VLOOKUP(I232,Riders!$A$2:$C$3501,2,FALSE))/365</f>
        <v>31.742465753424657</v>
      </c>
      <c r="N232" s="50">
        <f>(C232-VLOOKUP(J232,Riders!$A$2:$C$3501,2,FALSE))/365</f>
        <v>30.010958904109589</v>
      </c>
      <c r="O232" s="50">
        <f>(C232-VLOOKUP(K232,Riders!$A$2:$C$3501,2,FALSE))/365</f>
        <v>25.079452054794519</v>
      </c>
      <c r="P232" s="29">
        <v>2</v>
      </c>
      <c r="Q232" s="104">
        <f t="shared" si="22"/>
        <v>258.90800000000002</v>
      </c>
      <c r="R232" s="104">
        <f t="shared" si="23"/>
        <v>22.701000000000001</v>
      </c>
      <c r="S232" s="104">
        <f t="shared" si="24"/>
        <v>69.455999999999989</v>
      </c>
      <c r="T232" s="104">
        <f t="shared" si="25"/>
        <v>62.544000000000011</v>
      </c>
      <c r="U232" s="104">
        <f t="shared" si="26"/>
        <v>63.054000000000002</v>
      </c>
      <c r="V232" s="104">
        <f t="shared" si="27"/>
        <v>63.854000000000013</v>
      </c>
      <c r="W232">
        <v>14.129</v>
      </c>
      <c r="X232">
        <v>8.572000000000001</v>
      </c>
      <c r="Y232">
        <v>8.0010000000000012</v>
      </c>
      <c r="Z232">
        <v>7.8099999999999987</v>
      </c>
      <c r="AA232">
        <v>7.8500000000000014</v>
      </c>
      <c r="AB232">
        <v>7.7269999999999968</v>
      </c>
      <c r="AC232">
        <v>7.6280000000000143</v>
      </c>
      <c r="AD232">
        <v>7.7389999999999759</v>
      </c>
      <c r="AE232">
        <v>7.6160000000000139</v>
      </c>
      <c r="AF232">
        <v>7.6949999999999932</v>
      </c>
      <c r="AG232">
        <v>7.8850000000000051</v>
      </c>
      <c r="AH232">
        <v>7.8930000000000007</v>
      </c>
      <c r="AI232">
        <v>7.8869999999999862</v>
      </c>
      <c r="AJ232">
        <v>7.980000000000004</v>
      </c>
      <c r="AK232">
        <v>7.8180000000000121</v>
      </c>
      <c r="AL232">
        <v>7.769999999999996</v>
      </c>
      <c r="AM232">
        <v>7.7230000000000132</v>
      </c>
      <c r="AN232">
        <v>7.7650000000000148</v>
      </c>
      <c r="AO232">
        <v>7.8349999999999795</v>
      </c>
      <c r="AP232">
        <v>7.8899999999999864</v>
      </c>
      <c r="AQ232">
        <v>8.0229999999999961</v>
      </c>
      <c r="AR232">
        <v>7.8340000000000316</v>
      </c>
      <c r="AS232">
        <v>7.8990000000000009</v>
      </c>
      <c r="AT232">
        <v>8.0849999999999795</v>
      </c>
      <c r="AU232">
        <v>8.054000000000002</v>
      </c>
      <c r="AV232">
        <v>8.1959999999999695</v>
      </c>
      <c r="AW232">
        <v>7.9160000000000252</v>
      </c>
      <c r="AX232">
        <v>7.8049999999999784</v>
      </c>
      <c r="AY232">
        <v>7.8000000000000398</v>
      </c>
      <c r="AZ232">
        <v>7.9979999999999336</v>
      </c>
      <c r="BA232">
        <v>7.9900000000000375</v>
      </c>
      <c r="BB232">
        <v>8.0950000000000273</v>
      </c>
      <c r="BC232" s="105">
        <f t="shared" si="28"/>
        <v>55.618211874488232</v>
      </c>
    </row>
    <row r="233" spans="1:55" ht="15" thickBot="1" x14ac:dyDescent="0.35">
      <c r="A233" s="29" t="s">
        <v>102</v>
      </c>
      <c r="B233" s="29">
        <v>2022</v>
      </c>
      <c r="C233" s="52">
        <v>44672</v>
      </c>
      <c r="D233" s="29" t="s">
        <v>72</v>
      </c>
      <c r="E233" s="29" t="s">
        <v>204</v>
      </c>
      <c r="F233" s="51" t="s">
        <v>206</v>
      </c>
      <c r="G233" s="51" t="s">
        <v>53</v>
      </c>
      <c r="H233" s="51" t="s">
        <v>227</v>
      </c>
      <c r="I233" s="51" t="s">
        <v>272</v>
      </c>
      <c r="J233" s="51" t="s">
        <v>478</v>
      </c>
      <c r="K233" s="51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25.208219178082192</v>
      </c>
      <c r="O233" s="50">
        <f>(C233-VLOOKUP(K233,Riders!$A$2:$C$3501,2,FALSE))/365</f>
        <v>21.331506849315069</v>
      </c>
      <c r="P233" s="29">
        <v>3</v>
      </c>
      <c r="Q233" s="104">
        <f t="shared" si="22"/>
        <v>254.42299999999997</v>
      </c>
      <c r="R233" s="104">
        <f t="shared" si="23"/>
        <v>22.629000000000001</v>
      </c>
      <c r="S233" s="104">
        <f t="shared" si="24"/>
        <v>69.686999999999983</v>
      </c>
      <c r="T233" s="104">
        <f t="shared" si="25"/>
        <v>62.162000000000035</v>
      </c>
      <c r="U233" s="104">
        <f t="shared" si="26"/>
        <v>61.59899999999999</v>
      </c>
      <c r="V233" s="104">
        <f t="shared" si="27"/>
        <v>60.974999999999966</v>
      </c>
      <c r="W233">
        <v>14.18</v>
      </c>
      <c r="X233">
        <v>8.4490000000000016</v>
      </c>
      <c r="Y233">
        <v>7.9929999999999986</v>
      </c>
      <c r="Z233">
        <v>7.8089999999999975</v>
      </c>
      <c r="AA233">
        <v>7.8330000000000055</v>
      </c>
      <c r="AB233">
        <v>7.6939999999999955</v>
      </c>
      <c r="AC233">
        <v>7.8230000000000004</v>
      </c>
      <c r="AD233">
        <v>7.9059999999999846</v>
      </c>
      <c r="AE233">
        <v>8.0390000000000299</v>
      </c>
      <c r="AF233">
        <v>7.7679999999999865</v>
      </c>
      <c r="AG233">
        <v>7.7050000000000125</v>
      </c>
      <c r="AH233">
        <v>7.6759999999999877</v>
      </c>
      <c r="AI233">
        <v>7.8400000000000034</v>
      </c>
      <c r="AJ233">
        <v>7.6940000000000026</v>
      </c>
      <c r="AK233">
        <v>7.742999999999995</v>
      </c>
      <c r="AL233">
        <v>7.6970000000000169</v>
      </c>
      <c r="AM233">
        <v>7.853999999999985</v>
      </c>
      <c r="AN233">
        <v>7.7309999999999945</v>
      </c>
      <c r="AO233">
        <v>7.8340000000000032</v>
      </c>
      <c r="AP233">
        <v>7.6370000000000005</v>
      </c>
      <c r="AQ233">
        <v>7.5989999999999895</v>
      </c>
      <c r="AR233">
        <v>7.5930000000000177</v>
      </c>
      <c r="AS233">
        <v>7.6669999999999732</v>
      </c>
      <c r="AT233">
        <v>7.6840000000000259</v>
      </c>
      <c r="AU233">
        <v>7.8079999999999927</v>
      </c>
      <c r="AV233">
        <v>7.5819999999999936</v>
      </c>
      <c r="AW233">
        <v>7.5170000000000243</v>
      </c>
      <c r="AX233">
        <v>7.5349999999999682</v>
      </c>
      <c r="AY233">
        <v>7.5710000000000264</v>
      </c>
      <c r="AZ233">
        <v>7.5939999999999941</v>
      </c>
      <c r="BA233">
        <v>7.7529999999999859</v>
      </c>
      <c r="BB233">
        <v>7.6149999999999807</v>
      </c>
      <c r="BC233" s="105">
        <f t="shared" si="28"/>
        <v>56.598656567998965</v>
      </c>
    </row>
    <row r="234" spans="1:55" ht="15" thickBot="1" x14ac:dyDescent="0.35">
      <c r="A234" s="29" t="s">
        <v>102</v>
      </c>
      <c r="B234" s="29">
        <v>2022</v>
      </c>
      <c r="C234" s="52">
        <v>44672</v>
      </c>
      <c r="D234" s="29" t="s">
        <v>72</v>
      </c>
      <c r="E234" s="29" t="s">
        <v>204</v>
      </c>
      <c r="F234" s="51" t="s">
        <v>206</v>
      </c>
      <c r="G234" s="51" t="s">
        <v>17</v>
      </c>
      <c r="H234" s="51" t="s">
        <v>423</v>
      </c>
      <c r="I234" s="51" t="s">
        <v>215</v>
      </c>
      <c r="J234" s="51" t="s">
        <v>422</v>
      </c>
      <c r="K234" s="51" t="s">
        <v>493</v>
      </c>
      <c r="L234" s="50">
        <f>(C234-VLOOKUP(H234,Riders!$A$2:$C$3501,2,FALSE))/365</f>
        <v>24.421917808219177</v>
      </c>
      <c r="M234" s="50">
        <f>(C234-VLOOKUP(I234,Riders!$A$2:$C$3501,2,FALSE))/365</f>
        <v>23.287671232876711</v>
      </c>
      <c r="N234" s="50">
        <f>(C234-VLOOKUP(J234,Riders!$A$2:$C$3501,2,FALSE))/365</f>
        <v>23.008219178082193</v>
      </c>
      <c r="O234" s="50">
        <f>(C234-VLOOKUP(K234,Riders!$A$2:$C$3501,2,FALSE))/365</f>
        <v>18.767123287671232</v>
      </c>
      <c r="P234" s="29">
        <v>4</v>
      </c>
      <c r="Q234" s="104">
        <f t="shared" si="22"/>
        <v>256.91199999999998</v>
      </c>
      <c r="R234" s="104">
        <f t="shared" si="23"/>
        <v>22.806999999999999</v>
      </c>
      <c r="S234" s="104">
        <f t="shared" si="24"/>
        <v>69.717999999999989</v>
      </c>
      <c r="T234" s="104">
        <f t="shared" si="25"/>
        <v>62.018000000000029</v>
      </c>
      <c r="U234" s="104">
        <f t="shared" si="26"/>
        <v>62.198999999999984</v>
      </c>
      <c r="V234" s="104">
        <f t="shared" si="27"/>
        <v>62.976999999999975</v>
      </c>
      <c r="W234">
        <v>14.359</v>
      </c>
      <c r="X234">
        <v>8.4479999999999986</v>
      </c>
      <c r="Y234">
        <v>8.0110000000000028</v>
      </c>
      <c r="Z234">
        <v>7.801999999999996</v>
      </c>
      <c r="AA234">
        <v>7.7439999999999998</v>
      </c>
      <c r="AB234">
        <v>7.9110000000000014</v>
      </c>
      <c r="AC234">
        <v>7.7530000000000072</v>
      </c>
      <c r="AD234">
        <v>7.6899999999999835</v>
      </c>
      <c r="AE234">
        <v>7.6700000000000159</v>
      </c>
      <c r="AF234">
        <v>7.7049999999999983</v>
      </c>
      <c r="AG234">
        <v>7.7079999999999984</v>
      </c>
      <c r="AH234">
        <v>7.7379999999999995</v>
      </c>
      <c r="AI234">
        <v>7.7890000000000157</v>
      </c>
      <c r="AJ234">
        <v>7.9139999999999873</v>
      </c>
      <c r="AK234">
        <v>7.7819999999999965</v>
      </c>
      <c r="AL234">
        <v>7.7120000000000175</v>
      </c>
      <c r="AM234">
        <v>7.7019999999999698</v>
      </c>
      <c r="AN234">
        <v>7.66700000000003</v>
      </c>
      <c r="AO234">
        <v>7.7169999999999561</v>
      </c>
      <c r="AP234">
        <v>7.7780000000000484</v>
      </c>
      <c r="AQ234">
        <v>7.8200000000000216</v>
      </c>
      <c r="AR234">
        <v>7.8989999999999441</v>
      </c>
      <c r="AS234">
        <v>7.8789999999999907</v>
      </c>
      <c r="AT234">
        <v>7.7370000000000232</v>
      </c>
      <c r="AU234">
        <v>7.8130000000000166</v>
      </c>
      <c r="AV234">
        <v>7.8689999999999998</v>
      </c>
      <c r="AW234">
        <v>8.0220000000000198</v>
      </c>
      <c r="AX234">
        <v>7.865999999999957</v>
      </c>
      <c r="AY234">
        <v>7.8300000000000125</v>
      </c>
      <c r="AZ234">
        <v>7.8419999999999845</v>
      </c>
      <c r="BA234">
        <v>7.8329999999999984</v>
      </c>
      <c r="BB234">
        <v>7.9019999999999868</v>
      </c>
      <c r="BC234" s="105">
        <f t="shared" si="28"/>
        <v>56.050320732390865</v>
      </c>
    </row>
    <row r="235" spans="1:55" ht="15" thickBot="1" x14ac:dyDescent="0.35">
      <c r="A235" s="60" t="s">
        <v>108</v>
      </c>
      <c r="B235" s="60">
        <v>2021</v>
      </c>
      <c r="C235" s="53">
        <v>44490</v>
      </c>
      <c r="D235" s="60" t="s">
        <v>13</v>
      </c>
      <c r="E235" s="60" t="s">
        <v>454</v>
      </c>
      <c r="F235" s="48">
        <v>1</v>
      </c>
      <c r="G235" s="48" t="s">
        <v>47</v>
      </c>
      <c r="H235" s="48" t="s">
        <v>279</v>
      </c>
      <c r="I235" s="48" t="s">
        <v>240</v>
      </c>
      <c r="J235" s="48" t="s">
        <v>268</v>
      </c>
      <c r="K235" s="48" t="s">
        <v>470</v>
      </c>
      <c r="L235" s="50">
        <f>(C235-VLOOKUP(H235,Riders!$A$2:$C$3501,2,FALSE))/365</f>
        <v>25.432876712328767</v>
      </c>
      <c r="M235" s="50">
        <f>(C235-VLOOKUP(I235,Riders!$A$2:$C$3501,2,FALSE))/365</f>
        <v>29.265753424657536</v>
      </c>
      <c r="N235" s="50">
        <f>(C235-VLOOKUP(J235,Riders!$A$2:$C$3501,2,FALSE))/365</f>
        <v>24.805479452054794</v>
      </c>
      <c r="O235" s="50">
        <f>(C235-VLOOKUP(K235,Riders!$A$2:$C$3501,2,FALSE))/365</f>
        <v>23.367123287671234</v>
      </c>
      <c r="P235" s="60">
        <v>1</v>
      </c>
      <c r="Q235" s="104">
        <f t="shared" si="22"/>
        <v>262.66900000000004</v>
      </c>
      <c r="R235" s="104">
        <f t="shared" si="23"/>
        <v>22.632000000000001</v>
      </c>
      <c r="S235" s="104">
        <f t="shared" si="24"/>
        <v>69.34</v>
      </c>
      <c r="T235" s="104">
        <f t="shared" si="25"/>
        <v>63.336999999999989</v>
      </c>
      <c r="U235" s="104">
        <f t="shared" si="26"/>
        <v>64.808000000000021</v>
      </c>
      <c r="V235" s="104">
        <f t="shared" si="27"/>
        <v>65.184000000000026</v>
      </c>
      <c r="W235">
        <v>14.307</v>
      </c>
      <c r="X235">
        <v>8.3250000000000011</v>
      </c>
      <c r="Y235">
        <v>7.9499999999999993</v>
      </c>
      <c r="Z235">
        <v>7.6030000000000015</v>
      </c>
      <c r="AA235">
        <v>7.7049999999999983</v>
      </c>
      <c r="AB235">
        <v>7.7379999999999995</v>
      </c>
      <c r="AC235">
        <v>7.9489999999999981</v>
      </c>
      <c r="AD235">
        <v>7.7630000000000052</v>
      </c>
      <c r="AE235">
        <v>7.8790000000000049</v>
      </c>
      <c r="AF235">
        <v>7.715999999999994</v>
      </c>
      <c r="AG235">
        <v>7.8290000000000077</v>
      </c>
      <c r="AH235">
        <v>7.6759999999999877</v>
      </c>
      <c r="AI235">
        <v>7.9069999999999965</v>
      </c>
      <c r="AJ235">
        <v>8.1539999999999822</v>
      </c>
      <c r="AK235">
        <v>8.0440000000000538</v>
      </c>
      <c r="AL235">
        <v>8.1319999999999624</v>
      </c>
      <c r="AM235">
        <v>7.9519999999999982</v>
      </c>
      <c r="AN235">
        <v>8.09699999999998</v>
      </c>
      <c r="AO235">
        <v>7.9080000000000439</v>
      </c>
      <c r="AP235">
        <v>8.0029999999999575</v>
      </c>
      <c r="AQ235">
        <v>7.9580000000000268</v>
      </c>
      <c r="AR235">
        <v>8.2320000000000277</v>
      </c>
      <c r="AS235">
        <v>8.1929999999999836</v>
      </c>
      <c r="AT235">
        <v>8.4650000000000034</v>
      </c>
      <c r="AU235">
        <v>8.0660000000000025</v>
      </c>
      <c r="AV235">
        <v>8.0600000000000023</v>
      </c>
      <c r="AW235">
        <v>8.20799999999997</v>
      </c>
      <c r="AX235">
        <v>8.0509999999999877</v>
      </c>
      <c r="AY235">
        <v>8.0400000000000205</v>
      </c>
      <c r="AZ235">
        <v>8.2189999999999941</v>
      </c>
      <c r="BA235">
        <v>8.1260000000000332</v>
      </c>
      <c r="BB235">
        <v>8.4140000000000157</v>
      </c>
      <c r="BC235" s="105">
        <f t="shared" si="28"/>
        <v>54.821848029268764</v>
      </c>
    </row>
    <row r="236" spans="1:55" ht="15" thickBot="1" x14ac:dyDescent="0.35">
      <c r="A236" s="60" t="s">
        <v>108</v>
      </c>
      <c r="B236" s="60">
        <v>2021</v>
      </c>
      <c r="C236" s="53">
        <v>44490</v>
      </c>
      <c r="D236" s="60" t="s">
        <v>13</v>
      </c>
      <c r="E236" s="60" t="s">
        <v>454</v>
      </c>
      <c r="F236" s="48">
        <v>1</v>
      </c>
      <c r="G236" s="48" t="s">
        <v>172</v>
      </c>
      <c r="H236" s="48" t="s">
        <v>280</v>
      </c>
      <c r="I236" s="48" t="s">
        <v>293</v>
      </c>
      <c r="J236" s="48" t="s">
        <v>502</v>
      </c>
      <c r="K236" s="48" t="s">
        <v>503</v>
      </c>
      <c r="L236" s="50">
        <f>(C236-VLOOKUP(H236,Riders!$A$2:$C$3501,2,FALSE))/365</f>
        <v>23.136986301369863</v>
      </c>
      <c r="M236" s="50">
        <f>(C236-VLOOKUP(I236,Riders!$A$2:$C$3501,2,FALSE))/365</f>
        <v>22.32054794520548</v>
      </c>
      <c r="N236" s="50">
        <f>(C236-VLOOKUP(J236,Riders!$A$2:$C$3501,2,FALSE))/365</f>
        <v>22.213698630136985</v>
      </c>
      <c r="O236" s="50">
        <f>(C236-VLOOKUP(K236,Riders!$A$2:$C$3501,2,FALSE))/365</f>
        <v>26.106849315068494</v>
      </c>
      <c r="P236" s="60">
        <v>2</v>
      </c>
      <c r="Q236" s="104">
        <f t="shared" si="22"/>
        <v>266.952</v>
      </c>
      <c r="R236" s="104">
        <f t="shared" si="23"/>
        <v>23.344999999999999</v>
      </c>
      <c r="S236" s="104">
        <f t="shared" si="24"/>
        <v>71.606000000000009</v>
      </c>
      <c r="T236" s="104">
        <f t="shared" si="25"/>
        <v>64.095999999999989</v>
      </c>
      <c r="U236" s="104">
        <f t="shared" si="26"/>
        <v>65.385999999999996</v>
      </c>
      <c r="V236" s="104">
        <f t="shared" si="27"/>
        <v>65.864000000000004</v>
      </c>
      <c r="W236">
        <v>14.757999999999999</v>
      </c>
      <c r="X236">
        <v>8.5869999999999997</v>
      </c>
      <c r="Y236">
        <v>8.3949999999999996</v>
      </c>
      <c r="Z236">
        <v>8.0550000000000033</v>
      </c>
      <c r="AA236">
        <v>8.1569999999999965</v>
      </c>
      <c r="AB236">
        <v>7.9280000000000044</v>
      </c>
      <c r="AC236">
        <v>7.8710000000000022</v>
      </c>
      <c r="AD236">
        <v>7.855000000000004</v>
      </c>
      <c r="AE236">
        <v>8.0539999999999878</v>
      </c>
      <c r="AF236">
        <v>7.8849999999999909</v>
      </c>
      <c r="AG236">
        <v>8.0700000000000216</v>
      </c>
      <c r="AH236">
        <v>7.953000000000003</v>
      </c>
      <c r="AI236">
        <v>8.0169999999999817</v>
      </c>
      <c r="AJ236">
        <v>8.1760000000000161</v>
      </c>
      <c r="AK236">
        <v>7.9579999999999984</v>
      </c>
      <c r="AL236">
        <v>7.9829999999999899</v>
      </c>
      <c r="AM236">
        <v>8.174000000000035</v>
      </c>
      <c r="AN236">
        <v>8.0649999999999977</v>
      </c>
      <c r="AO236">
        <v>8.1039999999999566</v>
      </c>
      <c r="AP236">
        <v>8.1570000000000107</v>
      </c>
      <c r="AQ236">
        <v>8.289999999999992</v>
      </c>
      <c r="AR236">
        <v>8.2169999999999845</v>
      </c>
      <c r="AS236">
        <v>8.0769999999999982</v>
      </c>
      <c r="AT236">
        <v>8.3020000000000209</v>
      </c>
      <c r="AU236">
        <v>8.0909999999999798</v>
      </c>
      <c r="AV236">
        <v>8.146000000000015</v>
      </c>
      <c r="AW236">
        <v>8.3350000000000648</v>
      </c>
      <c r="AX236">
        <v>8.2999999999999545</v>
      </c>
      <c r="AY236">
        <v>8.367999999999995</v>
      </c>
      <c r="AZ236">
        <v>8.5330000000000155</v>
      </c>
      <c r="BA236">
        <v>8.0799999999999557</v>
      </c>
      <c r="BB236">
        <v>8.0110000000000241</v>
      </c>
      <c r="BC236" s="105">
        <f t="shared" si="28"/>
        <v>53.942281758518384</v>
      </c>
    </row>
    <row r="237" spans="1:55" ht="15" thickBot="1" x14ac:dyDescent="0.35">
      <c r="A237" s="60" t="s">
        <v>108</v>
      </c>
      <c r="B237" s="60">
        <v>2021</v>
      </c>
      <c r="C237" s="53">
        <v>44490</v>
      </c>
      <c r="D237" s="60" t="s">
        <v>13</v>
      </c>
      <c r="E237" s="60" t="s">
        <v>454</v>
      </c>
      <c r="F237" s="48">
        <v>2</v>
      </c>
      <c r="G237" s="48" t="s">
        <v>27</v>
      </c>
      <c r="H237" s="48" t="s">
        <v>255</v>
      </c>
      <c r="I237" s="48" t="s">
        <v>463</v>
      </c>
      <c r="J237" s="48" t="s">
        <v>216</v>
      </c>
      <c r="K237" s="48" t="s">
        <v>312</v>
      </c>
      <c r="L237" s="50">
        <f>(C237-VLOOKUP(H237,Riders!$A$2:$C$3501,2,FALSE))/365</f>
        <v>19.268493150684932</v>
      </c>
      <c r="M237" s="50">
        <f>(C237-VLOOKUP(I237,Riders!$A$2:$C$3501,2,FALSE))/365</f>
        <v>19.893150684931506</v>
      </c>
      <c r="N237" s="50">
        <f>(C237-VLOOKUP(J237,Riders!$A$2:$C$3501,2,FALSE))/365</f>
        <v>22.704109589041096</v>
      </c>
      <c r="O237" s="50">
        <f>(C237-VLOOKUP(K237,Riders!$A$2:$C$3501,2,FALSE))/365</f>
        <v>23.271232876712329</v>
      </c>
      <c r="P237" s="60">
        <v>1</v>
      </c>
      <c r="Q237" s="104">
        <f t="shared" si="22"/>
        <v>260.19099999999997</v>
      </c>
      <c r="R237" s="104">
        <f t="shared" si="23"/>
        <v>23.19</v>
      </c>
      <c r="S237" s="104">
        <f t="shared" si="24"/>
        <v>70.390999999999991</v>
      </c>
      <c r="T237" s="104">
        <f t="shared" si="25"/>
        <v>62.929000000000002</v>
      </c>
      <c r="U237" s="104">
        <f t="shared" si="26"/>
        <v>63.614000000000004</v>
      </c>
      <c r="V237" s="104">
        <f t="shared" si="27"/>
        <v>63.256999999999977</v>
      </c>
      <c r="W237">
        <v>14.69</v>
      </c>
      <c r="X237">
        <v>8.5000000000000018</v>
      </c>
      <c r="Y237">
        <v>7.9949999999999974</v>
      </c>
      <c r="Z237">
        <v>7.8260000000000041</v>
      </c>
      <c r="AA237">
        <v>7.9749999999999943</v>
      </c>
      <c r="AB237">
        <v>7.8490000000000038</v>
      </c>
      <c r="AC237">
        <v>7.8260000000000076</v>
      </c>
      <c r="AD237">
        <v>7.7299999999999827</v>
      </c>
      <c r="AE237">
        <v>7.876000000000019</v>
      </c>
      <c r="AF237">
        <v>7.7499999999999716</v>
      </c>
      <c r="AG237">
        <v>7.7080000000000126</v>
      </c>
      <c r="AH237">
        <v>7.869000000000014</v>
      </c>
      <c r="AI237">
        <v>7.7620000000000005</v>
      </c>
      <c r="AJ237">
        <v>7.8909999999999769</v>
      </c>
      <c r="AK237">
        <v>8.0880000000000081</v>
      </c>
      <c r="AL237">
        <v>7.9849999999999994</v>
      </c>
      <c r="AM237">
        <v>8.0440000000000111</v>
      </c>
      <c r="AN237">
        <v>7.9759999999999991</v>
      </c>
      <c r="AO237">
        <v>7.9679999999999893</v>
      </c>
      <c r="AP237">
        <v>7.9650000000000034</v>
      </c>
      <c r="AQ237">
        <v>8.0950000000000273</v>
      </c>
      <c r="AR237">
        <v>7.8549999999999613</v>
      </c>
      <c r="AS237">
        <v>7.9680000000000177</v>
      </c>
      <c r="AT237">
        <v>7.742999999999995</v>
      </c>
      <c r="AU237">
        <v>7.945999999999998</v>
      </c>
      <c r="AV237">
        <v>7.8500000000000227</v>
      </c>
      <c r="AW237">
        <v>7.7389999999999759</v>
      </c>
      <c r="AX237">
        <v>7.9589999999999748</v>
      </c>
      <c r="AY237">
        <v>8.0690000000000168</v>
      </c>
      <c r="AZ237">
        <v>7.9239999999999782</v>
      </c>
      <c r="BA237">
        <v>7.9130000000000678</v>
      </c>
      <c r="BB237">
        <v>7.8569999999999425</v>
      </c>
      <c r="BC237" s="105">
        <f t="shared" si="28"/>
        <v>55.343958860990583</v>
      </c>
    </row>
    <row r="238" spans="1:55" ht="15" thickBot="1" x14ac:dyDescent="0.35">
      <c r="A238" s="60" t="s">
        <v>108</v>
      </c>
      <c r="B238" s="60">
        <v>2021</v>
      </c>
      <c r="C238" s="53">
        <v>44490</v>
      </c>
      <c r="D238" s="60" t="s">
        <v>13</v>
      </c>
      <c r="E238" s="60" t="s">
        <v>454</v>
      </c>
      <c r="F238" s="48">
        <v>2</v>
      </c>
      <c r="G238" s="48" t="s">
        <v>232</v>
      </c>
      <c r="H238" s="48" t="s">
        <v>231</v>
      </c>
      <c r="I238" s="48" t="s">
        <v>488</v>
      </c>
      <c r="J238" s="48" t="s">
        <v>489</v>
      </c>
      <c r="K238" s="48" t="s">
        <v>290</v>
      </c>
      <c r="L238" s="50">
        <f>(C238-VLOOKUP(H238,Riders!$A$2:$C$3501,2,FALSE))/365</f>
        <v>24.69041095890411</v>
      </c>
      <c r="M238" s="50">
        <f>(C238-VLOOKUP(I238,Riders!$A$2:$C$3501,2,FALSE))/365</f>
        <v>24.421917808219177</v>
      </c>
      <c r="N238" s="50">
        <f>(C238-VLOOKUP(J238,Riders!$A$2:$C$3501,2,FALSE))/365</f>
        <v>22.613698630136987</v>
      </c>
      <c r="O238" s="50">
        <f>(C238-VLOOKUP(K238,Riders!$A$2:$C$3501,2,FALSE))/365</f>
        <v>23.134246575342466</v>
      </c>
      <c r="P238" s="60">
        <v>2</v>
      </c>
      <c r="Q238" s="104">
        <f t="shared" si="22"/>
        <v>269.06800000000004</v>
      </c>
      <c r="R238" s="104">
        <f t="shared" si="23"/>
        <v>22.39</v>
      </c>
      <c r="S238" s="104">
        <f t="shared" si="24"/>
        <v>71.524000000000001</v>
      </c>
      <c r="T238" s="104">
        <f t="shared" si="25"/>
        <v>65.955000000000013</v>
      </c>
      <c r="U238" s="104">
        <f t="shared" si="26"/>
        <v>67.44399999999996</v>
      </c>
      <c r="V238" s="104">
        <f t="shared" si="27"/>
        <v>64.145000000000067</v>
      </c>
      <c r="W238">
        <v>14.004</v>
      </c>
      <c r="X238">
        <v>8.386000000000001</v>
      </c>
      <c r="Y238">
        <v>7.9759999999999991</v>
      </c>
      <c r="Z238">
        <v>8.1360000000000028</v>
      </c>
      <c r="AA238">
        <v>8.0339999999999989</v>
      </c>
      <c r="AB238">
        <v>8.213000000000001</v>
      </c>
      <c r="AC238">
        <v>8.4239999999999995</v>
      </c>
      <c r="AD238">
        <v>8.3509999999999991</v>
      </c>
      <c r="AE238">
        <v>8.3449999999999989</v>
      </c>
      <c r="AF238">
        <v>8.2700000000000102</v>
      </c>
      <c r="AG238">
        <v>8.2979999999999876</v>
      </c>
      <c r="AH238">
        <v>8.1570000000000107</v>
      </c>
      <c r="AI238">
        <v>8.1030000000000086</v>
      </c>
      <c r="AJ238">
        <v>8.2019999999999698</v>
      </c>
      <c r="AK238">
        <v>8.3770000000000238</v>
      </c>
      <c r="AL238">
        <v>8.203000000000003</v>
      </c>
      <c r="AM238">
        <v>8.1910000000000025</v>
      </c>
      <c r="AN238">
        <v>8.353999999999985</v>
      </c>
      <c r="AO238">
        <v>8.4110000000000014</v>
      </c>
      <c r="AP238">
        <v>8.4819999999999993</v>
      </c>
      <c r="AQ238">
        <v>8.771000000000015</v>
      </c>
      <c r="AR238">
        <v>8.4850000000000136</v>
      </c>
      <c r="AS238">
        <v>8.3989999999999725</v>
      </c>
      <c r="AT238">
        <v>8.3509999999999707</v>
      </c>
      <c r="AU238">
        <v>8.3460000000000036</v>
      </c>
      <c r="AV238">
        <v>8.1570000000000391</v>
      </c>
      <c r="AW238">
        <v>7.9380000000000166</v>
      </c>
      <c r="AX238">
        <v>7.8940000000000055</v>
      </c>
      <c r="AY238">
        <v>7.9159999999999968</v>
      </c>
      <c r="AZ238">
        <v>7.9359999999999786</v>
      </c>
      <c r="BA238">
        <v>7.9340000000000259</v>
      </c>
      <c r="BB238">
        <v>8.0240000000000009</v>
      </c>
      <c r="BC238" s="105">
        <f t="shared" si="28"/>
        <v>53.518069781616532</v>
      </c>
    </row>
    <row r="239" spans="1:55" ht="15" thickBot="1" x14ac:dyDescent="0.35">
      <c r="A239" s="60" t="s">
        <v>108</v>
      </c>
      <c r="B239" s="60">
        <v>2021</v>
      </c>
      <c r="C239" s="53">
        <v>44490</v>
      </c>
      <c r="D239" s="60" t="s">
        <v>13</v>
      </c>
      <c r="E239" s="60" t="s">
        <v>454</v>
      </c>
      <c r="F239" s="60">
        <v>3</v>
      </c>
      <c r="G239" s="48" t="s">
        <v>53</v>
      </c>
      <c r="H239" s="48" t="s">
        <v>227</v>
      </c>
      <c r="I239" s="48" t="s">
        <v>478</v>
      </c>
      <c r="J239" s="48" t="s">
        <v>456</v>
      </c>
      <c r="K239" s="48" t="s">
        <v>389</v>
      </c>
      <c r="L239" s="50">
        <f>(C239-VLOOKUP(H239,Riders!$A$2:$C$3501,2,FALSE))/365</f>
        <v>23.663013698630138</v>
      </c>
      <c r="M239" s="50">
        <f>(C239-VLOOKUP(I239,Riders!$A$2:$C$3501,2,FALSE))/365</f>
        <v>24.709589041095889</v>
      </c>
      <c r="N239" s="50">
        <f>(C239-VLOOKUP(J239,Riders!$A$2:$C$3501,2,FALSE))/365</f>
        <v>22.342465753424658</v>
      </c>
      <c r="O239" s="50">
        <f>(C239-VLOOKUP(K239,Riders!$A$2:$C$3501,2,FALSE))/365</f>
        <v>21.975342465753425</v>
      </c>
      <c r="P239" s="60">
        <v>1</v>
      </c>
      <c r="Q239" s="104">
        <f t="shared" si="22"/>
        <v>251.94700000000003</v>
      </c>
      <c r="R239" s="104">
        <f t="shared" si="23"/>
        <v>22.414000000000001</v>
      </c>
      <c r="S239" s="104">
        <f t="shared" si="24"/>
        <v>68.542000000000002</v>
      </c>
      <c r="T239" s="104">
        <f t="shared" si="25"/>
        <v>60.258999999999986</v>
      </c>
      <c r="U239" s="104">
        <f t="shared" si="26"/>
        <v>61.246000000000038</v>
      </c>
      <c r="V239" s="104">
        <f t="shared" si="27"/>
        <v>61.900000000000006</v>
      </c>
      <c r="W239">
        <v>14.156000000000001</v>
      </c>
      <c r="X239">
        <v>8.2580000000000009</v>
      </c>
      <c r="Y239">
        <v>7.8379999999999974</v>
      </c>
      <c r="Z239">
        <v>7.735000000000003</v>
      </c>
      <c r="AA239">
        <v>7.8470000000000013</v>
      </c>
      <c r="AB239">
        <v>7.6139999999999972</v>
      </c>
      <c r="AC239">
        <v>7.5130000000000052</v>
      </c>
      <c r="AD239">
        <v>7.580999999999996</v>
      </c>
      <c r="AE239">
        <v>7.4150000000000063</v>
      </c>
      <c r="AF239">
        <v>7.4029999999999774</v>
      </c>
      <c r="AG239">
        <v>7.480000000000004</v>
      </c>
      <c r="AH239">
        <v>7.5760000000000218</v>
      </c>
      <c r="AI239">
        <v>7.5030000000000001</v>
      </c>
      <c r="AJ239">
        <v>7.5529999999999831</v>
      </c>
      <c r="AK239">
        <v>7.72199999999998</v>
      </c>
      <c r="AL239">
        <v>7.6070000000000135</v>
      </c>
      <c r="AM239">
        <v>7.6169999999999902</v>
      </c>
      <c r="AN239">
        <v>7.6150000000000091</v>
      </c>
      <c r="AO239">
        <v>7.6069999999999993</v>
      </c>
      <c r="AP239">
        <v>7.7729999999999961</v>
      </c>
      <c r="AQ239">
        <v>7.6080000000000041</v>
      </c>
      <c r="AR239">
        <v>7.6550000000000296</v>
      </c>
      <c r="AS239">
        <v>7.8230000000000075</v>
      </c>
      <c r="AT239">
        <v>7.5480000000000018</v>
      </c>
      <c r="AU239">
        <v>7.56899999999996</v>
      </c>
      <c r="AV239">
        <v>7.5370000000000061</v>
      </c>
      <c r="AW239">
        <v>7.6220000000000141</v>
      </c>
      <c r="AX239">
        <v>7.8009999999999877</v>
      </c>
      <c r="AY239">
        <v>7.75</v>
      </c>
      <c r="AZ239">
        <v>7.9039999999999679</v>
      </c>
      <c r="BA239">
        <v>7.8000000000000682</v>
      </c>
      <c r="BB239">
        <v>7.9170000000000016</v>
      </c>
      <c r="BC239" s="105">
        <f t="shared" si="28"/>
        <v>57.154877811603228</v>
      </c>
    </row>
    <row r="240" spans="1:55" ht="15" thickBot="1" x14ac:dyDescent="0.35">
      <c r="A240" s="60" t="s">
        <v>108</v>
      </c>
      <c r="B240" s="60">
        <v>2021</v>
      </c>
      <c r="C240" s="53">
        <v>44490</v>
      </c>
      <c r="D240" s="60" t="s">
        <v>13</v>
      </c>
      <c r="E240" s="60" t="s">
        <v>454</v>
      </c>
      <c r="F240" s="60">
        <v>3</v>
      </c>
      <c r="G240" s="48" t="s">
        <v>25</v>
      </c>
      <c r="H240" s="48" t="s">
        <v>269</v>
      </c>
      <c r="I240" s="48" t="s">
        <v>457</v>
      </c>
      <c r="J240" s="48" t="s">
        <v>328</v>
      </c>
      <c r="K240" s="48" t="s">
        <v>418</v>
      </c>
      <c r="L240" s="50">
        <f>(C240-VLOOKUP(H240,Riders!$A$2:$C$3501,2,FALSE))/365</f>
        <v>27.63013698630137</v>
      </c>
      <c r="M240" s="50">
        <f>(C240-VLOOKUP(I240,Riders!$A$2:$C$3501,2,FALSE))/365</f>
        <v>24.2</v>
      </c>
      <c r="N240" s="50">
        <f>(C240-VLOOKUP(J240,Riders!$A$2:$C$3501,2,FALSE))/365</f>
        <v>31.243835616438357</v>
      </c>
      <c r="O240" s="50">
        <f>(C240-VLOOKUP(K240,Riders!$A$2:$C$3501,2,FALSE))/365</f>
        <v>24.580821917808219</v>
      </c>
      <c r="P240" s="60">
        <v>2</v>
      </c>
      <c r="Q240" s="104">
        <f t="shared" si="22"/>
        <v>254.41300000000001</v>
      </c>
      <c r="R240" s="104">
        <f t="shared" si="23"/>
        <v>22.611000000000001</v>
      </c>
      <c r="S240" s="104">
        <f t="shared" si="24"/>
        <v>69.403000000000006</v>
      </c>
      <c r="T240" s="104">
        <f t="shared" si="25"/>
        <v>60.835999999999999</v>
      </c>
      <c r="U240" s="104">
        <f t="shared" si="26"/>
        <v>61.188999999999993</v>
      </c>
      <c r="V240" s="104">
        <f t="shared" si="27"/>
        <v>62.985000000000014</v>
      </c>
      <c r="W240">
        <v>14.087</v>
      </c>
      <c r="X240">
        <v>8.5240000000000009</v>
      </c>
      <c r="Y240">
        <v>7.911999999999999</v>
      </c>
      <c r="Z240">
        <v>7.7900000000000027</v>
      </c>
      <c r="AA240">
        <v>7.867999999999995</v>
      </c>
      <c r="AB240">
        <v>7.7740000000000009</v>
      </c>
      <c r="AC240">
        <v>7.6700000000000088</v>
      </c>
      <c r="AD240">
        <v>7.7779999999999987</v>
      </c>
      <c r="AE240">
        <v>7.5829999999999984</v>
      </c>
      <c r="AF240">
        <v>7.5879999999999939</v>
      </c>
      <c r="AG240">
        <v>7.7299999999999898</v>
      </c>
      <c r="AH240">
        <v>7.6509999999999962</v>
      </c>
      <c r="AI240">
        <v>7.5960000000000178</v>
      </c>
      <c r="AJ240">
        <v>7.5650000000000119</v>
      </c>
      <c r="AK240">
        <v>7.5519999999999641</v>
      </c>
      <c r="AL240">
        <v>7.5710000000000264</v>
      </c>
      <c r="AM240">
        <v>7.5949999999999989</v>
      </c>
      <c r="AN240">
        <v>7.7159999999999798</v>
      </c>
      <c r="AO240">
        <v>7.6480000000000246</v>
      </c>
      <c r="AP240">
        <v>7.6430000000000291</v>
      </c>
      <c r="AQ240">
        <v>7.6459999999999582</v>
      </c>
      <c r="AR240">
        <v>7.6329999999999814</v>
      </c>
      <c r="AS240">
        <v>7.5970000000000084</v>
      </c>
      <c r="AT240">
        <v>7.7110000000000127</v>
      </c>
      <c r="AU240">
        <v>7.6810000000000116</v>
      </c>
      <c r="AV240">
        <v>7.8289999999999793</v>
      </c>
      <c r="AW240">
        <v>8.1170000000000186</v>
      </c>
      <c r="AX240">
        <v>7.8770000000000095</v>
      </c>
      <c r="AY240">
        <v>7.9399999999999977</v>
      </c>
      <c r="AZ240">
        <v>7.8799999999999955</v>
      </c>
      <c r="BA240">
        <v>7.8119999999999834</v>
      </c>
      <c r="BB240">
        <v>7.849000000000018</v>
      </c>
      <c r="BC240" s="105">
        <f t="shared" si="28"/>
        <v>56.600881244276039</v>
      </c>
    </row>
    <row r="241" spans="1:55" ht="15" thickBot="1" x14ac:dyDescent="0.35">
      <c r="A241" s="60" t="s">
        <v>108</v>
      </c>
      <c r="B241" s="60">
        <v>2021</v>
      </c>
      <c r="C241" s="53">
        <v>44490</v>
      </c>
      <c r="D241" s="60" t="s">
        <v>13</v>
      </c>
      <c r="E241" s="60" t="s">
        <v>454</v>
      </c>
      <c r="F241" s="60">
        <v>4</v>
      </c>
      <c r="G241" s="48" t="s">
        <v>15</v>
      </c>
      <c r="H241" s="48" t="s">
        <v>459</v>
      </c>
      <c r="I241" s="48" t="s">
        <v>501</v>
      </c>
      <c r="J241" s="48" t="s">
        <v>460</v>
      </c>
      <c r="K241" s="48" t="s">
        <v>492</v>
      </c>
      <c r="L241" s="50">
        <f>(C241-VLOOKUP(H241,Riders!$A$2:$C$3501,2,FALSE))/365</f>
        <v>22.934246575342467</v>
      </c>
      <c r="M241" s="50">
        <f>(C241-VLOOKUP(I241,Riders!$A$2:$C$3501,2,FALSE))/365</f>
        <v>33.391780821917806</v>
      </c>
      <c r="N241" s="50">
        <f>(C241-VLOOKUP(J241,Riders!$A$2:$C$3501,2,FALSE))/365</f>
        <v>28.279452054794522</v>
      </c>
      <c r="O241" s="50">
        <f>(C241-VLOOKUP(K241,Riders!$A$2:$C$3501,2,FALSE))/365</f>
        <v>24.673972602739727</v>
      </c>
      <c r="P241" s="60">
        <v>1</v>
      </c>
      <c r="Q241" s="104" t="str">
        <f t="shared" si="22"/>
        <v/>
      </c>
      <c r="R241" s="104">
        <f t="shared" si="23"/>
        <v>22.722999999999999</v>
      </c>
      <c r="S241" s="104">
        <f t="shared" si="24"/>
        <v>68.790000000000006</v>
      </c>
      <c r="T241" s="104">
        <f t="shared" si="25"/>
        <v>61.261999999999986</v>
      </c>
      <c r="U241" s="104">
        <f t="shared" si="26"/>
        <v>61.084000000000003</v>
      </c>
      <c r="V241" s="104" t="str">
        <f t="shared" si="27"/>
        <v/>
      </c>
      <c r="W241">
        <v>14.313000000000001</v>
      </c>
      <c r="X241">
        <v>8.4099999999999984</v>
      </c>
      <c r="Y241">
        <v>7.9239999999999995</v>
      </c>
      <c r="Z241">
        <v>7.6769999999999996</v>
      </c>
      <c r="AA241">
        <v>7.7660000000000053</v>
      </c>
      <c r="AB241">
        <v>7.5549999999999997</v>
      </c>
      <c r="AC241">
        <v>7.5439999999999969</v>
      </c>
      <c r="AD241">
        <v>7.6010000000000062</v>
      </c>
      <c r="AE241">
        <v>7.5469999999999828</v>
      </c>
      <c r="AF241">
        <v>7.4990000000000094</v>
      </c>
      <c r="AG241">
        <v>7.6780000000000115</v>
      </c>
      <c r="AH241">
        <v>7.6039999999999992</v>
      </c>
      <c r="AI241">
        <v>7.6779999999999973</v>
      </c>
      <c r="AJ241">
        <v>7.8329999999999984</v>
      </c>
      <c r="AK241">
        <v>7.708999999999989</v>
      </c>
      <c r="AL241">
        <v>7.7139999999999986</v>
      </c>
      <c r="AM241">
        <v>7.6570000000000107</v>
      </c>
      <c r="AN241">
        <v>7.6289999999999907</v>
      </c>
      <c r="AO241">
        <v>7.6419999999999675</v>
      </c>
      <c r="AP241">
        <v>7.641000000000048</v>
      </c>
      <c r="AQ241">
        <v>7.6510000000000105</v>
      </c>
      <c r="AR241">
        <v>7.7179999999999609</v>
      </c>
      <c r="AS241">
        <v>7.5560000000000116</v>
      </c>
      <c r="AT241">
        <v>7.5900000000000034</v>
      </c>
      <c r="AU241">
        <v>7.5950000000000273</v>
      </c>
      <c r="AV241">
        <v>7.6819999999999879</v>
      </c>
      <c r="AW241">
        <v>7.5109999999999957</v>
      </c>
      <c r="AX241">
        <v>7.4399999999999977</v>
      </c>
      <c r="AY241">
        <v>8.8730000000000473</v>
      </c>
      <c r="AZ241"/>
      <c r="BA241"/>
      <c r="BB241"/>
      <c r="BC241" s="105" t="str">
        <f t="shared" si="28"/>
        <v/>
      </c>
    </row>
    <row r="242" spans="1:55" ht="15" thickBot="1" x14ac:dyDescent="0.35">
      <c r="A242" s="60" t="s">
        <v>108</v>
      </c>
      <c r="B242" s="60">
        <v>2021</v>
      </c>
      <c r="C242" s="53">
        <v>44490</v>
      </c>
      <c r="D242" s="60" t="s">
        <v>13</v>
      </c>
      <c r="E242" s="60" t="s">
        <v>454</v>
      </c>
      <c r="F242" s="60">
        <v>4</v>
      </c>
      <c r="G242" s="48" t="s">
        <v>56</v>
      </c>
      <c r="H242" s="48" t="s">
        <v>267</v>
      </c>
      <c r="I242" s="48" t="s">
        <v>233</v>
      </c>
      <c r="J242" s="48" t="s">
        <v>428</v>
      </c>
      <c r="K242" s="48" t="s">
        <v>427</v>
      </c>
      <c r="L242" s="50">
        <f>(C242-VLOOKUP(H242,Riders!$A$2:$C$3501,2,FALSE))/365</f>
        <v>22.824657534246576</v>
      </c>
      <c r="M242" s="50">
        <f>(C242-VLOOKUP(I242,Riders!$A$2:$C$3501,2,FALSE))/365</f>
        <v>26.139726027397259</v>
      </c>
      <c r="N242" s="50">
        <f>(C242-VLOOKUP(J242,Riders!$A$2:$C$3501,2,FALSE))/365</f>
        <v>31.986301369863014</v>
      </c>
      <c r="O242" s="50">
        <f>(C242-VLOOKUP(K242,Riders!$A$2:$C$3501,2,FALSE))/365</f>
        <v>27.487671232876714</v>
      </c>
      <c r="P242" s="60">
        <v>2</v>
      </c>
      <c r="Q242" s="104">
        <f t="shared" si="22"/>
        <v>261.12599999999998</v>
      </c>
      <c r="R242" s="104">
        <f t="shared" si="23"/>
        <v>23.411000000000001</v>
      </c>
      <c r="S242" s="104">
        <f t="shared" si="24"/>
        <v>70.715000000000003</v>
      </c>
      <c r="T242" s="104">
        <f t="shared" si="25"/>
        <v>62.50800000000001</v>
      </c>
      <c r="U242" s="104">
        <f t="shared" si="26"/>
        <v>63.861000000000018</v>
      </c>
      <c r="V242" s="104">
        <f t="shared" si="27"/>
        <v>64.041999999999945</v>
      </c>
      <c r="W242">
        <v>14.797000000000001</v>
      </c>
      <c r="X242">
        <v>8.6140000000000008</v>
      </c>
      <c r="Y242">
        <v>8.004999999999999</v>
      </c>
      <c r="Z242">
        <v>7.9939999999999962</v>
      </c>
      <c r="AA242">
        <v>7.7850000000000037</v>
      </c>
      <c r="AB242">
        <v>7.777000000000001</v>
      </c>
      <c r="AC242">
        <v>7.9630000000000081</v>
      </c>
      <c r="AD242">
        <v>7.779999999999994</v>
      </c>
      <c r="AE242">
        <v>7.7489999999999952</v>
      </c>
      <c r="AF242">
        <v>7.7820000000000107</v>
      </c>
      <c r="AG242">
        <v>7.9139999999999873</v>
      </c>
      <c r="AH242">
        <v>7.8140000000000072</v>
      </c>
      <c r="AI242">
        <v>7.7149999999999892</v>
      </c>
      <c r="AJ242">
        <v>7.7170000000000272</v>
      </c>
      <c r="AK242">
        <v>7.9069999999999823</v>
      </c>
      <c r="AL242">
        <v>7.9100000000000108</v>
      </c>
      <c r="AM242">
        <v>8.1200000000000045</v>
      </c>
      <c r="AN242">
        <v>7.8789999999999623</v>
      </c>
      <c r="AO242">
        <v>7.7990000000000066</v>
      </c>
      <c r="AP242">
        <v>7.9360000000000355</v>
      </c>
      <c r="AQ242">
        <v>7.900999999999982</v>
      </c>
      <c r="AR242">
        <v>7.9830000000000041</v>
      </c>
      <c r="AS242">
        <v>8.0279999999999632</v>
      </c>
      <c r="AT242">
        <v>8.2150000000000603</v>
      </c>
      <c r="AU242">
        <v>7.9789999999999566</v>
      </c>
      <c r="AV242">
        <v>7.9029999999999916</v>
      </c>
      <c r="AW242">
        <v>7.9070000000000107</v>
      </c>
      <c r="AX242">
        <v>7.8519999999999754</v>
      </c>
      <c r="AY242">
        <v>8.0320000000000107</v>
      </c>
      <c r="AZ242">
        <v>8.0260000000000389</v>
      </c>
      <c r="BA242">
        <v>8.0689999999999884</v>
      </c>
      <c r="BB242">
        <v>8.2739999999999725</v>
      </c>
      <c r="BC242" s="105">
        <f t="shared" si="28"/>
        <v>55.145791686771908</v>
      </c>
    </row>
    <row r="243" spans="1:55" ht="15" thickBot="1" x14ac:dyDescent="0.35">
      <c r="A243" s="29" t="s">
        <v>108</v>
      </c>
      <c r="B243" s="29">
        <v>2021</v>
      </c>
      <c r="C243" s="52">
        <v>44490</v>
      </c>
      <c r="D243" s="29" t="s">
        <v>13</v>
      </c>
      <c r="E243" s="29" t="s">
        <v>204</v>
      </c>
      <c r="F243" s="29" t="s">
        <v>205</v>
      </c>
      <c r="G243" s="48" t="s">
        <v>15</v>
      </c>
      <c r="H243" s="51" t="s">
        <v>459</v>
      </c>
      <c r="I243" s="51" t="s">
        <v>501</v>
      </c>
      <c r="J243" s="51" t="s">
        <v>460</v>
      </c>
      <c r="K243" s="51" t="s">
        <v>492</v>
      </c>
      <c r="L243" s="50">
        <f>(C243-VLOOKUP(H243,Riders!$A$2:$C$3501,2,FALSE))/365</f>
        <v>22.934246575342467</v>
      </c>
      <c r="M243" s="50">
        <f>(C243-VLOOKUP(I243,Riders!$A$2:$C$3501,2,FALSE))/365</f>
        <v>33.391780821917806</v>
      </c>
      <c r="N243" s="50">
        <f>(C243-VLOOKUP(J243,Riders!$A$2:$C$3501,2,FALSE))/365</f>
        <v>28.279452054794522</v>
      </c>
      <c r="O243" s="50">
        <f>(C243-VLOOKUP(K243,Riders!$A$2:$C$3501,2,FALSE))/365</f>
        <v>24.673972602739727</v>
      </c>
      <c r="P243" s="29">
        <v>1</v>
      </c>
      <c r="Q243" s="104">
        <f t="shared" si="22"/>
        <v>248.75199999999998</v>
      </c>
      <c r="R243" s="104">
        <f t="shared" si="23"/>
        <v>22.338000000000001</v>
      </c>
      <c r="S243" s="104">
        <f t="shared" si="24"/>
        <v>67.760000000000005</v>
      </c>
      <c r="T243" s="104">
        <f t="shared" si="25"/>
        <v>60.336999999999975</v>
      </c>
      <c r="U243" s="104">
        <f t="shared" si="26"/>
        <v>60.785000000000025</v>
      </c>
      <c r="V243" s="104">
        <f t="shared" si="27"/>
        <v>59.869999999999976</v>
      </c>
      <c r="W243">
        <v>14.147</v>
      </c>
      <c r="X243">
        <v>8.1910000000000007</v>
      </c>
      <c r="Y243">
        <v>7.7970000000000006</v>
      </c>
      <c r="Z243">
        <v>7.6260000000000012</v>
      </c>
      <c r="AA243">
        <v>7.6829999999999998</v>
      </c>
      <c r="AB243">
        <v>7.4799999999999969</v>
      </c>
      <c r="AC243">
        <v>7.4140000000000086</v>
      </c>
      <c r="AD243">
        <v>7.421999999999997</v>
      </c>
      <c r="AE243">
        <v>7.4699999999999989</v>
      </c>
      <c r="AF243">
        <v>7.4919999999999902</v>
      </c>
      <c r="AG243">
        <v>7.7130000000000081</v>
      </c>
      <c r="AH243">
        <v>7.5090000000000003</v>
      </c>
      <c r="AI243">
        <v>7.5499999999999972</v>
      </c>
      <c r="AJ243">
        <v>7.6569999999999823</v>
      </c>
      <c r="AK243">
        <v>7.474000000000018</v>
      </c>
      <c r="AL243">
        <v>7.47199999999998</v>
      </c>
      <c r="AM243">
        <v>7.5460000000000207</v>
      </c>
      <c r="AN243">
        <v>7.5809999999999889</v>
      </c>
      <c r="AO243">
        <v>7.6100000000000136</v>
      </c>
      <c r="AP243">
        <v>7.6159999999999854</v>
      </c>
      <c r="AQ243">
        <v>7.6400000000000148</v>
      </c>
      <c r="AR243">
        <v>7.6049999999999898</v>
      </c>
      <c r="AS243">
        <v>7.6769999999999925</v>
      </c>
      <c r="AT243">
        <v>7.5100000000000193</v>
      </c>
      <c r="AU243">
        <v>7.5020000000000095</v>
      </c>
      <c r="AV243">
        <v>7.5029999999999859</v>
      </c>
      <c r="AW243">
        <v>7.6880000000000166</v>
      </c>
      <c r="AX243">
        <v>7.41599999999994</v>
      </c>
      <c r="AY243">
        <v>7.4410000000000309</v>
      </c>
      <c r="AZ243">
        <v>7.429000000000002</v>
      </c>
      <c r="BA243">
        <v>7.4210000000000207</v>
      </c>
      <c r="BB243">
        <v>7.4699999999999704</v>
      </c>
      <c r="BC243" s="105">
        <f t="shared" si="28"/>
        <v>57.888981797131287</v>
      </c>
    </row>
    <row r="244" spans="1:55" ht="15" thickBot="1" x14ac:dyDescent="0.35">
      <c r="A244" s="29" t="s">
        <v>108</v>
      </c>
      <c r="B244" s="29">
        <v>2021</v>
      </c>
      <c r="C244" s="52">
        <v>44490</v>
      </c>
      <c r="D244" s="29" t="s">
        <v>13</v>
      </c>
      <c r="E244" s="29" t="s">
        <v>204</v>
      </c>
      <c r="F244" s="29" t="s">
        <v>205</v>
      </c>
      <c r="G244" s="48" t="s">
        <v>53</v>
      </c>
      <c r="H244" s="51" t="s">
        <v>227</v>
      </c>
      <c r="I244" s="51" t="s">
        <v>478</v>
      </c>
      <c r="J244" s="51" t="s">
        <v>456</v>
      </c>
      <c r="K244" s="51" t="s">
        <v>389</v>
      </c>
      <c r="L244" s="50">
        <f>(C244-VLOOKUP(H244,Riders!$A$2:$C$3501,2,FALSE))/365</f>
        <v>23.663013698630138</v>
      </c>
      <c r="M244" s="50">
        <f>(C244-VLOOKUP(I244,Riders!$A$2:$C$3501,2,FALSE))/365</f>
        <v>24.709589041095889</v>
      </c>
      <c r="N244" s="50">
        <f>(C244-VLOOKUP(J244,Riders!$A$2:$C$3501,2,FALSE))/365</f>
        <v>22.342465753424658</v>
      </c>
      <c r="O244" s="50">
        <f>(C244-VLOOKUP(K244,Riders!$A$2:$C$3501,2,FALSE))/365</f>
        <v>21.975342465753425</v>
      </c>
      <c r="P244" s="29">
        <v>2</v>
      </c>
      <c r="Q244" s="104">
        <f t="shared" si="22"/>
        <v>253.69</v>
      </c>
      <c r="R244" s="104">
        <f t="shared" si="23"/>
        <v>22.167000000000002</v>
      </c>
      <c r="S244" s="104">
        <f t="shared" si="24"/>
        <v>67.749000000000009</v>
      </c>
      <c r="T244" s="104">
        <f t="shared" si="25"/>
        <v>60.563999999999979</v>
      </c>
      <c r="U244" s="104">
        <f t="shared" si="26"/>
        <v>62.023000000000025</v>
      </c>
      <c r="V244" s="104">
        <f t="shared" si="27"/>
        <v>63.353999999999985</v>
      </c>
      <c r="W244">
        <v>14.042999999999999</v>
      </c>
      <c r="X244">
        <v>8.1240000000000023</v>
      </c>
      <c r="Y244">
        <v>7.607999999999997</v>
      </c>
      <c r="Z244">
        <v>7.5260000000000034</v>
      </c>
      <c r="AA244">
        <v>7.7160000000000011</v>
      </c>
      <c r="AB244">
        <v>7.5559999999999974</v>
      </c>
      <c r="AC244">
        <v>7.5409999999999968</v>
      </c>
      <c r="AD244">
        <v>7.6350000000000122</v>
      </c>
      <c r="AE244">
        <v>7.5379999999999967</v>
      </c>
      <c r="AF244">
        <v>7.5390000000000015</v>
      </c>
      <c r="AG244">
        <v>7.5459999999999923</v>
      </c>
      <c r="AH244">
        <v>7.6409999999999911</v>
      </c>
      <c r="AI244">
        <v>7.5650000000000119</v>
      </c>
      <c r="AJ244">
        <v>7.5229999999999961</v>
      </c>
      <c r="AK244">
        <v>7.637999999999991</v>
      </c>
      <c r="AL244">
        <v>7.5739999999999981</v>
      </c>
      <c r="AM244">
        <v>7.5880000000000223</v>
      </c>
      <c r="AN244">
        <v>7.6140000000000043</v>
      </c>
      <c r="AO244">
        <v>7.61099999999999</v>
      </c>
      <c r="AP244">
        <v>7.8850000000000193</v>
      </c>
      <c r="AQ244">
        <v>7.8170000000000073</v>
      </c>
      <c r="AR244">
        <v>7.8479999999999848</v>
      </c>
      <c r="AS244">
        <v>8.0089999999999861</v>
      </c>
      <c r="AT244">
        <v>7.6510000000000105</v>
      </c>
      <c r="AU244">
        <v>7.592000000000013</v>
      </c>
      <c r="AV244">
        <v>7.6839999999999691</v>
      </c>
      <c r="AW244">
        <v>7.6469999999999914</v>
      </c>
      <c r="AX244">
        <v>7.8700000000000045</v>
      </c>
      <c r="AY244">
        <v>7.8000000000000398</v>
      </c>
      <c r="AZ244">
        <v>7.8319999999999652</v>
      </c>
      <c r="BA244">
        <v>8.2040000000000077</v>
      </c>
      <c r="BB244">
        <v>8.7249999999999943</v>
      </c>
      <c r="BC244" s="105">
        <f t="shared" si="28"/>
        <v>56.762190074500374</v>
      </c>
    </row>
    <row r="245" spans="1:55" ht="15" thickBot="1" x14ac:dyDescent="0.35">
      <c r="A245" s="29" t="s">
        <v>108</v>
      </c>
      <c r="B245" s="29">
        <v>2021</v>
      </c>
      <c r="C245" s="52">
        <v>44490</v>
      </c>
      <c r="D245" s="29" t="s">
        <v>13</v>
      </c>
      <c r="E245" s="29" t="s">
        <v>204</v>
      </c>
      <c r="F245" s="29" t="s">
        <v>206</v>
      </c>
      <c r="G245" s="48" t="s">
        <v>25</v>
      </c>
      <c r="H245" s="51" t="s">
        <v>269</v>
      </c>
      <c r="I245" s="51" t="s">
        <v>457</v>
      </c>
      <c r="J245" s="51" t="s">
        <v>328</v>
      </c>
      <c r="K245" s="51" t="s">
        <v>418</v>
      </c>
      <c r="L245" s="50">
        <f>(C245-VLOOKUP(H245,Riders!$A$2:$C$3501,2,FALSE))/365</f>
        <v>27.63013698630137</v>
      </c>
      <c r="M245" s="50">
        <f>(C245-VLOOKUP(I245,Riders!$A$2:$C$3501,2,FALSE))/365</f>
        <v>24.2</v>
      </c>
      <c r="N245" s="50">
        <f>(C245-VLOOKUP(J245,Riders!$A$2:$C$3501,2,FALSE))/365</f>
        <v>31.243835616438357</v>
      </c>
      <c r="O245" s="50">
        <f>(C245-VLOOKUP(K245,Riders!$A$2:$C$3501,2,FALSE))/365</f>
        <v>24.580821917808219</v>
      </c>
      <c r="P245" s="29">
        <v>3</v>
      </c>
      <c r="Q245" s="104">
        <f t="shared" si="22"/>
        <v>257.35900000000004</v>
      </c>
      <c r="R245" s="104">
        <f t="shared" si="23"/>
        <v>22.593</v>
      </c>
      <c r="S245" s="104">
        <f t="shared" si="24"/>
        <v>69.416999999999987</v>
      </c>
      <c r="T245" s="104">
        <f t="shared" si="25"/>
        <v>61.951000000000008</v>
      </c>
      <c r="U245" s="104">
        <f t="shared" si="26"/>
        <v>62.974000000000018</v>
      </c>
      <c r="V245" s="104">
        <f t="shared" si="27"/>
        <v>63.017000000000024</v>
      </c>
      <c r="W245">
        <v>14.087</v>
      </c>
      <c r="X245">
        <v>8.5060000000000002</v>
      </c>
      <c r="Y245">
        <v>8.0249999999999986</v>
      </c>
      <c r="Z245">
        <v>7.8090000000000011</v>
      </c>
      <c r="AA245">
        <v>7.8999999999999986</v>
      </c>
      <c r="AB245">
        <v>7.679000000000002</v>
      </c>
      <c r="AC245">
        <v>7.6789999999999949</v>
      </c>
      <c r="AD245">
        <v>7.7319999999999922</v>
      </c>
      <c r="AE245">
        <v>7.632000000000005</v>
      </c>
      <c r="AF245">
        <v>7.6469999999999914</v>
      </c>
      <c r="AG245">
        <v>7.8540000000000134</v>
      </c>
      <c r="AH245">
        <v>7.7360000000000042</v>
      </c>
      <c r="AI245">
        <v>7.6869999999999976</v>
      </c>
      <c r="AJ245">
        <v>7.819999999999979</v>
      </c>
      <c r="AK245">
        <v>7.7640000000000242</v>
      </c>
      <c r="AL245">
        <v>7.8109999999999928</v>
      </c>
      <c r="AM245">
        <v>7.8390000000000271</v>
      </c>
      <c r="AN245">
        <v>7.8859999999999673</v>
      </c>
      <c r="AO245">
        <v>8.0160000000000196</v>
      </c>
      <c r="AP245">
        <v>7.8000000000000114</v>
      </c>
      <c r="AQ245">
        <v>7.7950000000000159</v>
      </c>
      <c r="AR245">
        <v>7.7799999999999727</v>
      </c>
      <c r="AS245">
        <v>7.9989999999999668</v>
      </c>
      <c r="AT245">
        <v>7.8590000000000373</v>
      </c>
      <c r="AU245">
        <v>8.0279999999999916</v>
      </c>
      <c r="AV245">
        <v>7.839999999999975</v>
      </c>
      <c r="AW245">
        <v>7.8330000000000268</v>
      </c>
      <c r="AX245">
        <v>7.8099999999999739</v>
      </c>
      <c r="AY245">
        <v>7.9290000000000589</v>
      </c>
      <c r="AZ245">
        <v>7.8999999999999488</v>
      </c>
      <c r="BA245">
        <v>7.8910000000000196</v>
      </c>
      <c r="BB245">
        <v>7.7860000000000298</v>
      </c>
      <c r="BC245" s="105">
        <f t="shared" si="28"/>
        <v>55.952968421543439</v>
      </c>
    </row>
    <row r="246" spans="1:55" ht="15" thickBot="1" x14ac:dyDescent="0.35">
      <c r="A246" s="29" t="s">
        <v>108</v>
      </c>
      <c r="B246" s="29">
        <v>2021</v>
      </c>
      <c r="C246" s="52">
        <v>44490</v>
      </c>
      <c r="D246" s="29" t="s">
        <v>13</v>
      </c>
      <c r="E246" s="29" t="s">
        <v>204</v>
      </c>
      <c r="F246" s="29" t="s">
        <v>206</v>
      </c>
      <c r="G246" s="48" t="s">
        <v>27</v>
      </c>
      <c r="H246" s="51" t="s">
        <v>255</v>
      </c>
      <c r="I246" s="51" t="s">
        <v>396</v>
      </c>
      <c r="J246" s="51" t="s">
        <v>216</v>
      </c>
      <c r="K246" s="51" t="s">
        <v>312</v>
      </c>
      <c r="L246" s="50">
        <f>(C246-VLOOKUP(H246,Riders!$A$2:$C$3501,2,FALSE))/365</f>
        <v>19.268493150684932</v>
      </c>
      <c r="M246" s="50">
        <f>(C246-VLOOKUP(I246,Riders!$A$2:$C$3501,2,FALSE))/365</f>
        <v>22.627397260273973</v>
      </c>
      <c r="N246" s="50">
        <f>(C246-VLOOKUP(J246,Riders!$A$2:$C$3501,2,FALSE))/365</f>
        <v>22.704109589041096</v>
      </c>
      <c r="O246" s="50">
        <f>(C246-VLOOKUP(K246,Riders!$A$2:$C$3501,2,FALSE))/365</f>
        <v>23.271232876712329</v>
      </c>
      <c r="P246" s="29">
        <v>4</v>
      </c>
      <c r="Q246" s="104">
        <f t="shared" si="22"/>
        <v>262.88900000000001</v>
      </c>
      <c r="R246" s="104">
        <f t="shared" si="23"/>
        <v>23.134</v>
      </c>
      <c r="S246" s="104">
        <f t="shared" si="24"/>
        <v>70.061999999999998</v>
      </c>
      <c r="T246" s="104">
        <f t="shared" si="25"/>
        <v>62.631999999999991</v>
      </c>
      <c r="U246" s="104">
        <f t="shared" si="26"/>
        <v>64.199000000000041</v>
      </c>
      <c r="V246" s="104">
        <f t="shared" si="27"/>
        <v>65.995999999999981</v>
      </c>
      <c r="W246">
        <v>14.654999999999999</v>
      </c>
      <c r="X246">
        <v>8.479000000000001</v>
      </c>
      <c r="Y246">
        <v>7.9310000000000009</v>
      </c>
      <c r="Z246">
        <v>7.8249999999999993</v>
      </c>
      <c r="AA246">
        <v>7.8759999999999977</v>
      </c>
      <c r="AB246">
        <v>7.740000000000002</v>
      </c>
      <c r="AC246">
        <v>7.7549999999999955</v>
      </c>
      <c r="AD246">
        <v>7.8010000000000019</v>
      </c>
      <c r="AE246">
        <v>7.9480000000000075</v>
      </c>
      <c r="AF246">
        <v>7.7329999999999899</v>
      </c>
      <c r="AG246">
        <v>7.748999999999981</v>
      </c>
      <c r="AH246">
        <v>7.7540000000000333</v>
      </c>
      <c r="AI246">
        <v>7.8710000000000093</v>
      </c>
      <c r="AJ246">
        <v>7.7889999999999873</v>
      </c>
      <c r="AK246">
        <v>7.9360000000000213</v>
      </c>
      <c r="AL246">
        <v>7.8519999999999612</v>
      </c>
      <c r="AM246">
        <v>7.8170000000000073</v>
      </c>
      <c r="AN246">
        <v>8.0060000000000286</v>
      </c>
      <c r="AO246">
        <v>8.0069999999999766</v>
      </c>
      <c r="AP246">
        <v>8.0929999999999893</v>
      </c>
      <c r="AQ246">
        <v>8.296999999999997</v>
      </c>
      <c r="AR246">
        <v>8.0190000000000055</v>
      </c>
      <c r="AS246">
        <v>7.9590000000000316</v>
      </c>
      <c r="AT246">
        <v>8.0010000000000048</v>
      </c>
      <c r="AU246">
        <v>8.0329999999999586</v>
      </c>
      <c r="AV246">
        <v>8.0230000000000246</v>
      </c>
      <c r="AW246">
        <v>8.2370000000000232</v>
      </c>
      <c r="AX246">
        <v>8.5229999999999393</v>
      </c>
      <c r="AY246">
        <v>8.2909999999999968</v>
      </c>
      <c r="AZ246">
        <v>8.3080000000000211</v>
      </c>
      <c r="BA246">
        <v>8.257000000000005</v>
      </c>
      <c r="BB246">
        <v>8.3240000000000123</v>
      </c>
      <c r="BC246" s="105">
        <f t="shared" si="28"/>
        <v>54.775970086234111</v>
      </c>
    </row>
    <row r="247" spans="1:55" ht="15" thickBot="1" x14ac:dyDescent="0.35">
      <c r="A247" s="30" t="s">
        <v>108</v>
      </c>
      <c r="B247" s="30">
        <v>2021</v>
      </c>
      <c r="C247" s="49">
        <v>44489</v>
      </c>
      <c r="D247" s="30" t="s">
        <v>13</v>
      </c>
      <c r="E247" s="30" t="s">
        <v>379</v>
      </c>
      <c r="F247" s="47" t="s">
        <v>379</v>
      </c>
      <c r="G247" s="48" t="s">
        <v>15</v>
      </c>
      <c r="H247" s="47" t="s">
        <v>459</v>
      </c>
      <c r="I247" s="47" t="s">
        <v>501</v>
      </c>
      <c r="J247" s="47" t="s">
        <v>460</v>
      </c>
      <c r="K247" s="47" t="s">
        <v>492</v>
      </c>
      <c r="L247" s="50">
        <f>(C247-VLOOKUP(H247,Riders!$A$2:$C$3501,2,FALSE))/365</f>
        <v>22.931506849315067</v>
      </c>
      <c r="M247" s="50">
        <f>(C247-VLOOKUP(I247,Riders!$A$2:$C$3501,2,FALSE))/365</f>
        <v>33.389041095890413</v>
      </c>
      <c r="N247" s="50">
        <f>(C247-VLOOKUP(J247,Riders!$A$2:$C$3501,2,FALSE))/365</f>
        <v>28.276712328767122</v>
      </c>
      <c r="O247" s="50">
        <f>(C247-VLOOKUP(K247,Riders!$A$2:$C$3501,2,FALSE))/365</f>
        <v>24.671232876712327</v>
      </c>
      <c r="P247" s="30">
        <v>1</v>
      </c>
      <c r="Q247" s="104">
        <f t="shared" si="22"/>
        <v>253.08200000000002</v>
      </c>
      <c r="R247" s="104">
        <f t="shared" si="23"/>
        <v>22.815000000000001</v>
      </c>
      <c r="S247" s="104">
        <f t="shared" si="24"/>
        <v>69.472000000000008</v>
      </c>
      <c r="T247" s="104">
        <f t="shared" si="25"/>
        <v>61.44</v>
      </c>
      <c r="U247" s="104">
        <f t="shared" si="26"/>
        <v>61.488</v>
      </c>
      <c r="V247" s="104">
        <f t="shared" si="27"/>
        <v>60.682000000000016</v>
      </c>
      <c r="W247">
        <v>14.398999999999999</v>
      </c>
      <c r="X247">
        <v>8.4160000000000021</v>
      </c>
      <c r="Y247">
        <v>7.9209999999999994</v>
      </c>
      <c r="Z247">
        <v>7.7320000000000029</v>
      </c>
      <c r="AA247">
        <v>7.8319999999999936</v>
      </c>
      <c r="AB247">
        <v>7.6980000000000004</v>
      </c>
      <c r="AC247">
        <v>7.7370000000000019</v>
      </c>
      <c r="AD247">
        <v>7.737000000000009</v>
      </c>
      <c r="AE247">
        <v>7.7059999999999889</v>
      </c>
      <c r="AF247">
        <v>7.8160000000000167</v>
      </c>
      <c r="AG247">
        <v>7.6519999999999868</v>
      </c>
      <c r="AH247">
        <v>7.6370000000000147</v>
      </c>
      <c r="AI247">
        <v>7.8239999999999696</v>
      </c>
      <c r="AJ247">
        <v>7.6140000000000185</v>
      </c>
      <c r="AK247">
        <v>7.6089999999999662</v>
      </c>
      <c r="AL247">
        <v>7.5820000000000363</v>
      </c>
      <c r="AM247">
        <v>7.617999999999995</v>
      </c>
      <c r="AN247">
        <v>7.6199999999999761</v>
      </c>
      <c r="AO247">
        <v>7.6820000000000448</v>
      </c>
      <c r="AP247">
        <v>7.6889999999999645</v>
      </c>
      <c r="AQ247">
        <v>7.7040000000000077</v>
      </c>
      <c r="AR247">
        <v>7.6760000000000161</v>
      </c>
      <c r="AS247">
        <v>7.7370000000000232</v>
      </c>
      <c r="AT247">
        <v>7.761999999999972</v>
      </c>
      <c r="AU247">
        <v>7.5540000000000305</v>
      </c>
      <c r="AV247">
        <v>7.5139999999999532</v>
      </c>
      <c r="AW247">
        <v>7.671999999999997</v>
      </c>
      <c r="AX247">
        <v>7.4830000000000041</v>
      </c>
      <c r="AY247">
        <v>7.4370000000000118</v>
      </c>
      <c r="AZ247">
        <v>7.6359999999999673</v>
      </c>
      <c r="BA247">
        <v>7.6440000000000339</v>
      </c>
      <c r="BB247">
        <v>7.7420000000000186</v>
      </c>
      <c r="BC247" s="105">
        <f t="shared" si="28"/>
        <v>56.898554618661137</v>
      </c>
    </row>
    <row r="248" spans="1:55" ht="15" thickBot="1" x14ac:dyDescent="0.35">
      <c r="A248" s="30" t="s">
        <v>108</v>
      </c>
      <c r="B248" s="30">
        <v>2021</v>
      </c>
      <c r="C248" s="49">
        <v>44489</v>
      </c>
      <c r="D248" s="30" t="s">
        <v>13</v>
      </c>
      <c r="E248" s="30" t="s">
        <v>379</v>
      </c>
      <c r="F248" s="47" t="s">
        <v>379</v>
      </c>
      <c r="G248" s="48" t="s">
        <v>53</v>
      </c>
      <c r="H248" s="47" t="s">
        <v>227</v>
      </c>
      <c r="I248" s="47" t="s">
        <v>298</v>
      </c>
      <c r="J248" s="47" t="s">
        <v>478</v>
      </c>
      <c r="K248" s="47" t="s">
        <v>389</v>
      </c>
      <c r="L248" s="50">
        <f>(C248-VLOOKUP(H248,Riders!$A$2:$C$3501,2,FALSE))/365</f>
        <v>23.660273972602738</v>
      </c>
      <c r="M248" s="50">
        <f>(C248-VLOOKUP(I248,Riders!$A$2:$C$3501,2,FALSE))/365</f>
        <v>22.263013698630136</v>
      </c>
      <c r="N248" s="50">
        <f>(C248-VLOOKUP(J248,Riders!$A$2:$C$3501,2,FALSE))/365</f>
        <v>24.706849315068492</v>
      </c>
      <c r="O248" s="50">
        <f>(C248-VLOOKUP(K248,Riders!$A$2:$C$3501,2,FALSE))/365</f>
        <v>21.972602739726028</v>
      </c>
      <c r="P248" s="30">
        <v>2</v>
      </c>
      <c r="Q248" s="104">
        <f t="shared" si="22"/>
        <v>254.17599999999999</v>
      </c>
      <c r="R248" s="104">
        <f t="shared" si="23"/>
        <v>22.54</v>
      </c>
      <c r="S248" s="104">
        <f t="shared" si="24"/>
        <v>69.555999999999997</v>
      </c>
      <c r="T248" s="104">
        <f t="shared" si="25"/>
        <v>61.209000000000017</v>
      </c>
      <c r="U248" s="104">
        <f t="shared" si="26"/>
        <v>61.843999999999994</v>
      </c>
      <c r="V248" s="104">
        <f t="shared" si="27"/>
        <v>61.566999999999979</v>
      </c>
      <c r="W248">
        <v>14.186</v>
      </c>
      <c r="X248">
        <v>8.3539999999999992</v>
      </c>
      <c r="Y248">
        <v>7.8539999999999992</v>
      </c>
      <c r="Z248">
        <v>7.7800000000000011</v>
      </c>
      <c r="AA248">
        <v>7.911999999999999</v>
      </c>
      <c r="AB248">
        <v>7.7959999999999994</v>
      </c>
      <c r="AC248">
        <v>7.7929999999999993</v>
      </c>
      <c r="AD248">
        <v>7.8810000000000002</v>
      </c>
      <c r="AE248">
        <v>7.7230000000000132</v>
      </c>
      <c r="AF248">
        <v>7.6659999999999968</v>
      </c>
      <c r="AG248">
        <v>7.6310000000000002</v>
      </c>
      <c r="AH248">
        <v>7.6920000000000073</v>
      </c>
      <c r="AI248">
        <v>7.5719999999999885</v>
      </c>
      <c r="AJ248">
        <v>7.532999999999987</v>
      </c>
      <c r="AK248">
        <v>7.6839999999999975</v>
      </c>
      <c r="AL248">
        <v>7.7080000000000268</v>
      </c>
      <c r="AM248">
        <v>7.75</v>
      </c>
      <c r="AN248">
        <v>7.7169999999999561</v>
      </c>
      <c r="AO248">
        <v>7.6670000000000016</v>
      </c>
      <c r="AP248">
        <v>7.8340000000000032</v>
      </c>
      <c r="AQ248">
        <v>7.7460000000000377</v>
      </c>
      <c r="AR248">
        <v>7.7499999999999716</v>
      </c>
      <c r="AS248">
        <v>7.7800000000000011</v>
      </c>
      <c r="AT248">
        <v>7.6000000000000227</v>
      </c>
      <c r="AU248">
        <v>7.5750000000000171</v>
      </c>
      <c r="AV248">
        <v>7.5999999999999659</v>
      </c>
      <c r="AW248">
        <v>7.7319999999999993</v>
      </c>
      <c r="AX248">
        <v>7.6260000000000048</v>
      </c>
      <c r="AY248">
        <v>7.6830000000000211</v>
      </c>
      <c r="AZ248">
        <v>7.7319999999999709</v>
      </c>
      <c r="BA248">
        <v>7.9099999999999966</v>
      </c>
      <c r="BB248">
        <v>7.7090000000000032</v>
      </c>
      <c r="BC248" s="105">
        <f t="shared" si="28"/>
        <v>56.653657308321797</v>
      </c>
    </row>
    <row r="249" spans="1:55" ht="15" thickBot="1" x14ac:dyDescent="0.35">
      <c r="A249" s="30" t="s">
        <v>108</v>
      </c>
      <c r="B249" s="30">
        <v>2021</v>
      </c>
      <c r="C249" s="49">
        <v>44489</v>
      </c>
      <c r="D249" s="30" t="s">
        <v>13</v>
      </c>
      <c r="E249" s="30" t="s">
        <v>379</v>
      </c>
      <c r="F249" s="47" t="s">
        <v>379</v>
      </c>
      <c r="G249" s="48" t="s">
        <v>25</v>
      </c>
      <c r="H249" s="47" t="s">
        <v>269</v>
      </c>
      <c r="I249" s="47" t="s">
        <v>457</v>
      </c>
      <c r="J249" s="47" t="s">
        <v>328</v>
      </c>
      <c r="K249" s="47" t="s">
        <v>418</v>
      </c>
      <c r="L249" s="50">
        <f>(C249-VLOOKUP(H249,Riders!$A$2:$C$3501,2,FALSE))/365</f>
        <v>27.627397260273973</v>
      </c>
      <c r="M249" s="50">
        <f>(C249-VLOOKUP(I249,Riders!$A$2:$C$3501,2,FALSE))/365</f>
        <v>24.197260273972603</v>
      </c>
      <c r="N249" s="50">
        <f>(C249-VLOOKUP(J249,Riders!$A$2:$C$3501,2,FALSE))/365</f>
        <v>31.241095890410961</v>
      </c>
      <c r="O249" s="50">
        <f>(C249-VLOOKUP(K249,Riders!$A$2:$C$3501,2,FALSE))/365</f>
        <v>24.578082191780823</v>
      </c>
      <c r="P249" s="30">
        <v>3</v>
      </c>
      <c r="Q249" s="104">
        <f t="shared" si="22"/>
        <v>256.19999999999993</v>
      </c>
      <c r="R249" s="104">
        <f t="shared" si="23"/>
        <v>23.2</v>
      </c>
      <c r="S249" s="104">
        <f t="shared" si="24"/>
        <v>69.706000000000003</v>
      </c>
      <c r="T249" s="104">
        <f t="shared" si="25"/>
        <v>62.192999999999969</v>
      </c>
      <c r="U249" s="104">
        <f t="shared" si="26"/>
        <v>62.137000000000029</v>
      </c>
      <c r="V249" s="104">
        <f t="shared" si="27"/>
        <v>62.16399999999993</v>
      </c>
      <c r="W249">
        <v>14.432</v>
      </c>
      <c r="X249">
        <v>8.7679999999999989</v>
      </c>
      <c r="Y249">
        <v>8.1180000000000021</v>
      </c>
      <c r="Z249">
        <v>7.737999999999996</v>
      </c>
      <c r="AA249">
        <v>7.757000000000005</v>
      </c>
      <c r="AB249">
        <v>7.5929999999999964</v>
      </c>
      <c r="AC249">
        <v>7.6000000000000014</v>
      </c>
      <c r="AD249">
        <v>7.7000000000000028</v>
      </c>
      <c r="AE249">
        <v>7.6159999999999854</v>
      </c>
      <c r="AF249">
        <v>7.6829999999999927</v>
      </c>
      <c r="AG249">
        <v>7.8770000000000095</v>
      </c>
      <c r="AH249">
        <v>7.7530000000000001</v>
      </c>
      <c r="AI249">
        <v>7.7830000000000155</v>
      </c>
      <c r="AJ249">
        <v>7.7510000000000048</v>
      </c>
      <c r="AK249">
        <v>7.9269999999999925</v>
      </c>
      <c r="AL249">
        <v>7.8029999999999688</v>
      </c>
      <c r="AM249">
        <v>7.7760000000000389</v>
      </c>
      <c r="AN249">
        <v>7.7729999999999961</v>
      </c>
      <c r="AO249">
        <v>7.7349999999999852</v>
      </c>
      <c r="AP249">
        <v>7.835000000000008</v>
      </c>
      <c r="AQ249">
        <v>7.7120000000000175</v>
      </c>
      <c r="AR249">
        <v>7.6929999999999836</v>
      </c>
      <c r="AS249">
        <v>7.7249999999999943</v>
      </c>
      <c r="AT249">
        <v>7.8880000000000052</v>
      </c>
      <c r="AU249">
        <v>7.7870000000000061</v>
      </c>
      <c r="AV249">
        <v>7.9549999999999557</v>
      </c>
      <c r="AW249">
        <v>7.882000000000005</v>
      </c>
      <c r="AX249">
        <v>8.02800000000002</v>
      </c>
      <c r="AY249">
        <v>7.724000000000018</v>
      </c>
      <c r="AZ249">
        <v>7.6479999999999677</v>
      </c>
      <c r="BA249">
        <v>7.5699999999999932</v>
      </c>
      <c r="BB249">
        <v>7.5699999999999648</v>
      </c>
      <c r="BC249" s="105">
        <f t="shared" si="28"/>
        <v>56.206088992974252</v>
      </c>
    </row>
    <row r="250" spans="1:55" ht="15" thickBot="1" x14ac:dyDescent="0.35">
      <c r="A250" s="30" t="s">
        <v>108</v>
      </c>
      <c r="B250" s="30">
        <v>2021</v>
      </c>
      <c r="C250" s="49">
        <v>44489</v>
      </c>
      <c r="D250" s="30" t="s">
        <v>13</v>
      </c>
      <c r="E250" s="30" t="s">
        <v>379</v>
      </c>
      <c r="F250" s="47" t="s">
        <v>379</v>
      </c>
      <c r="G250" s="48" t="s">
        <v>56</v>
      </c>
      <c r="H250" s="47" t="s">
        <v>267</v>
      </c>
      <c r="I250" s="47" t="s">
        <v>233</v>
      </c>
      <c r="J250" s="47" t="s">
        <v>428</v>
      </c>
      <c r="K250" s="47" t="s">
        <v>427</v>
      </c>
      <c r="L250" s="50">
        <f>(C250-VLOOKUP(H250,Riders!$A$2:$C$3501,2,FALSE))/365</f>
        <v>22.82191780821918</v>
      </c>
      <c r="M250" s="50">
        <f>(C250-VLOOKUP(I250,Riders!$A$2:$C$3501,2,FALSE))/365</f>
        <v>26.136986301369863</v>
      </c>
      <c r="N250" s="50">
        <f>(C250-VLOOKUP(J250,Riders!$A$2:$C$3501,2,FALSE))/365</f>
        <v>31.983561643835618</v>
      </c>
      <c r="O250" s="50">
        <f>(C250-VLOOKUP(K250,Riders!$A$2:$C$3501,2,FALSE))/365</f>
        <v>27.484931506849314</v>
      </c>
      <c r="P250" s="30">
        <v>4</v>
      </c>
      <c r="Q250" s="104">
        <f t="shared" si="22"/>
        <v>263.09499999999997</v>
      </c>
      <c r="R250" s="104">
        <f t="shared" si="23"/>
        <v>23.443999999999999</v>
      </c>
      <c r="S250" s="104">
        <f t="shared" si="24"/>
        <v>71.670999999999992</v>
      </c>
      <c r="T250" s="104">
        <f t="shared" si="25"/>
        <v>63.468000000000018</v>
      </c>
      <c r="U250" s="104">
        <f t="shared" si="26"/>
        <v>64.718999999999994</v>
      </c>
      <c r="V250" s="104">
        <f t="shared" si="27"/>
        <v>63.236999999999966</v>
      </c>
      <c r="W250">
        <v>14.803000000000001</v>
      </c>
      <c r="X250">
        <v>8.6409999999999982</v>
      </c>
      <c r="Y250">
        <v>8.088000000000001</v>
      </c>
      <c r="Z250">
        <v>8.0040000000000013</v>
      </c>
      <c r="AA250">
        <v>8.1950000000000003</v>
      </c>
      <c r="AB250">
        <v>7.9919999999999973</v>
      </c>
      <c r="AC250">
        <v>7.9100000000000108</v>
      </c>
      <c r="AD250">
        <v>8.0379999999999825</v>
      </c>
      <c r="AE250">
        <v>7.8419999999999987</v>
      </c>
      <c r="AF250">
        <v>7.8310000000000173</v>
      </c>
      <c r="AG250">
        <v>7.8359999999999985</v>
      </c>
      <c r="AH250">
        <v>8.0290000000000106</v>
      </c>
      <c r="AI250">
        <v>7.8989999999999867</v>
      </c>
      <c r="AJ250">
        <v>7.9349999999999881</v>
      </c>
      <c r="AK250">
        <v>8.0060000000000286</v>
      </c>
      <c r="AL250">
        <v>8.0899999999999892</v>
      </c>
      <c r="AM250">
        <v>8.3039999999999736</v>
      </c>
      <c r="AN250">
        <v>8.495000000000033</v>
      </c>
      <c r="AO250">
        <v>8.0329999999999586</v>
      </c>
      <c r="AP250">
        <v>7.910000000000025</v>
      </c>
      <c r="AQ250">
        <v>8.0150000000000148</v>
      </c>
      <c r="AR250">
        <v>7.9549999999999557</v>
      </c>
      <c r="AS250">
        <v>7.9830000000000325</v>
      </c>
      <c r="AT250">
        <v>8.0240000000000009</v>
      </c>
      <c r="AU250">
        <v>8.2019999999999982</v>
      </c>
      <c r="AV250">
        <v>7.9499999999999886</v>
      </c>
      <c r="AW250">
        <v>7.9100000000000534</v>
      </c>
      <c r="AX250">
        <v>7.8539999999999281</v>
      </c>
      <c r="AY250">
        <v>7.8660000000000139</v>
      </c>
      <c r="AZ250">
        <v>7.9810000000000514</v>
      </c>
      <c r="BA250">
        <v>7.7119999999999891</v>
      </c>
      <c r="BB250">
        <v>7.7619999999999436</v>
      </c>
      <c r="BC250" s="105">
        <f t="shared" si="28"/>
        <v>54.733081206408336</v>
      </c>
    </row>
    <row r="251" spans="1:55" ht="15" thickBot="1" x14ac:dyDescent="0.35">
      <c r="A251" s="30" t="s">
        <v>108</v>
      </c>
      <c r="B251" s="30">
        <v>2021</v>
      </c>
      <c r="C251" s="49">
        <v>44489</v>
      </c>
      <c r="D251" s="30" t="s">
        <v>13</v>
      </c>
      <c r="E251" s="30" t="s">
        <v>379</v>
      </c>
      <c r="F251" s="47" t="s">
        <v>379</v>
      </c>
      <c r="G251" s="48" t="s">
        <v>27</v>
      </c>
      <c r="H251" s="47" t="s">
        <v>255</v>
      </c>
      <c r="I251" s="47" t="s">
        <v>463</v>
      </c>
      <c r="J251" s="47" t="s">
        <v>396</v>
      </c>
      <c r="K251" s="47" t="s">
        <v>216</v>
      </c>
      <c r="L251" s="50">
        <f>(C251-VLOOKUP(H251,Riders!$A$2:$C$3501,2,FALSE))/365</f>
        <v>19.265753424657536</v>
      </c>
      <c r="M251" s="50">
        <f>(C251-VLOOKUP(I251,Riders!$A$2:$C$3501,2,FALSE))/365</f>
        <v>19.890410958904109</v>
      </c>
      <c r="N251" s="50">
        <f>(C251-VLOOKUP(J251,Riders!$A$2:$C$3501,2,FALSE))/365</f>
        <v>22.624657534246577</v>
      </c>
      <c r="O251" s="50">
        <f>(C251-VLOOKUP(K251,Riders!$A$2:$C$3501,2,FALSE))/365</f>
        <v>22.701369863013699</v>
      </c>
      <c r="P251" s="30">
        <v>5</v>
      </c>
      <c r="Q251" s="104">
        <f t="shared" si="22"/>
        <v>263.988</v>
      </c>
      <c r="R251" s="104">
        <f t="shared" si="23"/>
        <v>23.164999999999999</v>
      </c>
      <c r="S251" s="104">
        <f t="shared" si="24"/>
        <v>70.515000000000001</v>
      </c>
      <c r="T251" s="104">
        <f t="shared" si="25"/>
        <v>62.933000000000007</v>
      </c>
      <c r="U251" s="104">
        <f t="shared" si="26"/>
        <v>64.447999999999979</v>
      </c>
      <c r="V251" s="104">
        <f t="shared" si="27"/>
        <v>66.092000000000013</v>
      </c>
      <c r="W251">
        <v>14.603</v>
      </c>
      <c r="X251">
        <v>8.5619999999999994</v>
      </c>
      <c r="Y251">
        <v>7.9890000000000008</v>
      </c>
      <c r="Z251">
        <v>7.8159999999999989</v>
      </c>
      <c r="AA251">
        <v>7.9239999999999995</v>
      </c>
      <c r="AB251">
        <v>7.7830000000000013</v>
      </c>
      <c r="AC251">
        <v>7.8749999999999929</v>
      </c>
      <c r="AD251">
        <v>7.9630000000000081</v>
      </c>
      <c r="AE251">
        <v>8</v>
      </c>
      <c r="AF251">
        <v>7.8469999999999942</v>
      </c>
      <c r="AG251">
        <v>7.8629999999999995</v>
      </c>
      <c r="AH251">
        <v>7.9849999999999994</v>
      </c>
      <c r="AI251">
        <v>7.8090000000000117</v>
      </c>
      <c r="AJ251">
        <v>7.7349999999999852</v>
      </c>
      <c r="AK251">
        <v>7.791000000000011</v>
      </c>
      <c r="AL251">
        <v>7.9030000000000058</v>
      </c>
      <c r="AM251">
        <v>7.813999999999993</v>
      </c>
      <c r="AN251">
        <v>7.8629999999999995</v>
      </c>
      <c r="AO251">
        <v>8.0319999999999823</v>
      </c>
      <c r="AP251">
        <v>8.2860000000000014</v>
      </c>
      <c r="AQ251">
        <v>8.1170000000000186</v>
      </c>
      <c r="AR251">
        <v>8.2909999999999684</v>
      </c>
      <c r="AS251">
        <v>8.0090000000000146</v>
      </c>
      <c r="AT251">
        <v>8.0360000000000014</v>
      </c>
      <c r="AU251">
        <v>7.9640000000000271</v>
      </c>
      <c r="AV251">
        <v>8.0429999999999779</v>
      </c>
      <c r="AW251">
        <v>8.1519999999999868</v>
      </c>
      <c r="AX251">
        <v>8.1570000000000675</v>
      </c>
      <c r="AY251">
        <v>8.1359999999999673</v>
      </c>
      <c r="AZ251">
        <v>8.195999999999998</v>
      </c>
      <c r="BA251">
        <v>8.5930000000000177</v>
      </c>
      <c r="BB251">
        <v>8.8509999999999707</v>
      </c>
      <c r="BC251" s="105">
        <f t="shared" si="28"/>
        <v>54.547933996999866</v>
      </c>
    </row>
    <row r="252" spans="1:55" ht="15" thickBot="1" x14ac:dyDescent="0.35">
      <c r="A252" s="30" t="s">
        <v>108</v>
      </c>
      <c r="B252" s="30">
        <v>2021</v>
      </c>
      <c r="C252" s="49">
        <v>44489</v>
      </c>
      <c r="D252" s="30" t="s">
        <v>13</v>
      </c>
      <c r="E252" s="30" t="s">
        <v>379</v>
      </c>
      <c r="F252" s="47" t="s">
        <v>379</v>
      </c>
      <c r="G252" s="48" t="s">
        <v>172</v>
      </c>
      <c r="H252" s="47" t="s">
        <v>280</v>
      </c>
      <c r="I252" s="47" t="s">
        <v>293</v>
      </c>
      <c r="J252" s="47" t="s">
        <v>502</v>
      </c>
      <c r="K252" s="47" t="s">
        <v>503</v>
      </c>
      <c r="L252" s="50">
        <f>(C252-VLOOKUP(H252,Riders!$A$2:$C$3501,2,FALSE))/365</f>
        <v>23.134246575342466</v>
      </c>
      <c r="M252" s="50">
        <f>(C252-VLOOKUP(I252,Riders!$A$2:$C$3501,2,FALSE))/365</f>
        <v>22.317808219178083</v>
      </c>
      <c r="N252" s="50">
        <f>(C252-VLOOKUP(J252,Riders!$A$2:$C$3501,2,FALSE))/365</f>
        <v>22.210958904109589</v>
      </c>
      <c r="O252" s="50">
        <f>(C252-VLOOKUP(K252,Riders!$A$2:$C$3501,2,FALSE))/365</f>
        <v>26.104109589041094</v>
      </c>
      <c r="P252" s="30">
        <v>6</v>
      </c>
      <c r="Q252" s="104">
        <f t="shared" si="22"/>
        <v>269.15800000000002</v>
      </c>
      <c r="R252" s="104">
        <f t="shared" si="23"/>
        <v>23.216000000000001</v>
      </c>
      <c r="S252" s="104">
        <f t="shared" si="24"/>
        <v>71.998000000000005</v>
      </c>
      <c r="T252" s="104">
        <f t="shared" si="25"/>
        <v>64.865000000000023</v>
      </c>
      <c r="U252" s="104">
        <f t="shared" si="26"/>
        <v>66.255999999999972</v>
      </c>
      <c r="V252" s="104">
        <f t="shared" si="27"/>
        <v>66.039000000000016</v>
      </c>
      <c r="W252">
        <v>14.666</v>
      </c>
      <c r="X252">
        <v>8.5500000000000007</v>
      </c>
      <c r="Y252">
        <v>8.4399999999999977</v>
      </c>
      <c r="Z252">
        <v>8.1430000000000007</v>
      </c>
      <c r="AA252">
        <v>8.2319999999999993</v>
      </c>
      <c r="AB252">
        <v>7.9690000000000012</v>
      </c>
      <c r="AC252">
        <v>8.1009999999999991</v>
      </c>
      <c r="AD252">
        <v>7.8970000000000056</v>
      </c>
      <c r="AE252">
        <v>8.1430000000000007</v>
      </c>
      <c r="AF252">
        <v>8.039999999999992</v>
      </c>
      <c r="AG252">
        <v>8.1910000000000025</v>
      </c>
      <c r="AH252">
        <v>7.9119999999999919</v>
      </c>
      <c r="AI252">
        <v>8.1289999999999907</v>
      </c>
      <c r="AJ252">
        <v>7.9520000000000124</v>
      </c>
      <c r="AK252">
        <v>8.1650000000000063</v>
      </c>
      <c r="AL252">
        <v>8.3330000000000268</v>
      </c>
      <c r="AM252">
        <v>8.2209999999999752</v>
      </c>
      <c r="AN252">
        <v>8.3219999999999743</v>
      </c>
      <c r="AO252">
        <v>8.1420000000000243</v>
      </c>
      <c r="AP252">
        <v>8.3660000000000139</v>
      </c>
      <c r="AQ252">
        <v>8.1310000000000002</v>
      </c>
      <c r="AR252">
        <v>8.2789999999999679</v>
      </c>
      <c r="AS252">
        <v>8.4970000000000141</v>
      </c>
      <c r="AT252">
        <v>8.2980000000000018</v>
      </c>
      <c r="AU252">
        <v>8.3859999999999957</v>
      </c>
      <c r="AV252">
        <v>8.1370000000000289</v>
      </c>
      <c r="AW252">
        <v>8.3599999999999568</v>
      </c>
      <c r="AX252">
        <v>8.1230000000000189</v>
      </c>
      <c r="AY252">
        <v>8.3880000000000621</v>
      </c>
      <c r="AZ252">
        <v>8.2349999999999852</v>
      </c>
      <c r="BA252">
        <v>8.2119999999999322</v>
      </c>
      <c r="BB252">
        <v>8.1980000000000359</v>
      </c>
      <c r="BC252" s="105">
        <f t="shared" si="28"/>
        <v>53.500174618625486</v>
      </c>
    </row>
    <row r="253" spans="1:55" ht="15" thickBot="1" x14ac:dyDescent="0.35">
      <c r="A253" s="30" t="s">
        <v>108</v>
      </c>
      <c r="B253" s="30">
        <v>2021</v>
      </c>
      <c r="C253" s="49">
        <v>44489</v>
      </c>
      <c r="D253" s="30" t="s">
        <v>13</v>
      </c>
      <c r="E253" s="30" t="s">
        <v>379</v>
      </c>
      <c r="F253" s="47" t="s">
        <v>379</v>
      </c>
      <c r="G253" s="48" t="s">
        <v>47</v>
      </c>
      <c r="H253" s="47" t="s">
        <v>279</v>
      </c>
      <c r="I253" s="47" t="s">
        <v>240</v>
      </c>
      <c r="J253" s="47" t="s">
        <v>504</v>
      </c>
      <c r="K253" s="47" t="s">
        <v>470</v>
      </c>
      <c r="L253" s="50">
        <f>(C253-VLOOKUP(H253,Riders!$A$2:$C$3501,2,FALSE))/365</f>
        <v>25.43013698630137</v>
      </c>
      <c r="M253" s="50">
        <f>(C253-VLOOKUP(I253,Riders!$A$2:$C$3501,2,FALSE))/365</f>
        <v>29.263013698630136</v>
      </c>
      <c r="N253" s="50">
        <f>(C253-VLOOKUP(J253,Riders!$A$2:$C$3501,2,FALSE))/365</f>
        <v>22.893150684931506</v>
      </c>
      <c r="O253" s="50">
        <f>(C253-VLOOKUP(K253,Riders!$A$2:$C$3501,2,FALSE))/365</f>
        <v>23.364383561643837</v>
      </c>
      <c r="P253" s="30">
        <v>7</v>
      </c>
      <c r="Q253" s="104">
        <f t="shared" si="22"/>
        <v>269.44499999999999</v>
      </c>
      <c r="R253" s="104">
        <f t="shared" si="23"/>
        <v>23.056999999999999</v>
      </c>
      <c r="S253" s="104">
        <f t="shared" si="24"/>
        <v>71.495000000000005</v>
      </c>
      <c r="T253" s="104">
        <f t="shared" si="25"/>
        <v>65.529999999999973</v>
      </c>
      <c r="U253" s="104">
        <f t="shared" si="26"/>
        <v>65.859000000000066</v>
      </c>
      <c r="V253" s="104">
        <f t="shared" si="27"/>
        <v>66.56099999999995</v>
      </c>
      <c r="W253">
        <v>14.628</v>
      </c>
      <c r="X253">
        <v>8.4289999999999985</v>
      </c>
      <c r="Y253">
        <v>8.152000000000001</v>
      </c>
      <c r="Z253">
        <v>7.9860000000000007</v>
      </c>
      <c r="AA253">
        <v>8.1629999999999967</v>
      </c>
      <c r="AB253">
        <v>7.9140000000000015</v>
      </c>
      <c r="AC253">
        <v>8.0730000000000004</v>
      </c>
      <c r="AD253">
        <v>8.1500000000000057</v>
      </c>
      <c r="AE253">
        <v>8.0690000000000026</v>
      </c>
      <c r="AF253">
        <v>8.2209999999999752</v>
      </c>
      <c r="AG253">
        <v>8.1470000000000198</v>
      </c>
      <c r="AH253">
        <v>8.3639999999999901</v>
      </c>
      <c r="AI253">
        <v>8.1020000000000039</v>
      </c>
      <c r="AJ253">
        <v>8.2860000000000156</v>
      </c>
      <c r="AK253">
        <v>8.2729999999999819</v>
      </c>
      <c r="AL253">
        <v>8.0679999999999836</v>
      </c>
      <c r="AM253">
        <v>8.217000000000013</v>
      </c>
      <c r="AN253">
        <v>8.0820000000000221</v>
      </c>
      <c r="AO253">
        <v>8.3229999999999791</v>
      </c>
      <c r="AP253">
        <v>8.1430000000000007</v>
      </c>
      <c r="AQ253">
        <v>8.320999999999998</v>
      </c>
      <c r="AR253">
        <v>8.304000000000002</v>
      </c>
      <c r="AS253">
        <v>8.1550000000000296</v>
      </c>
      <c r="AT253">
        <v>8.3140000000000214</v>
      </c>
      <c r="AU253">
        <v>8.1719999999999402</v>
      </c>
      <c r="AV253">
        <v>8.4160000000000252</v>
      </c>
      <c r="AW253">
        <v>8.1639999999999873</v>
      </c>
      <c r="AX253">
        <v>8.3499999999999943</v>
      </c>
      <c r="AY253">
        <v>8.32000000000005</v>
      </c>
      <c r="AZ253">
        <v>8.2319999999999709</v>
      </c>
      <c r="BA253">
        <v>8.5049999999999955</v>
      </c>
      <c r="BB253">
        <v>8.4019999999999868</v>
      </c>
      <c r="BC253" s="105">
        <f t="shared" si="28"/>
        <v>53.443188776930356</v>
      </c>
    </row>
    <row r="254" spans="1:55" ht="15" thickBot="1" x14ac:dyDescent="0.35">
      <c r="A254" s="30" t="s">
        <v>108</v>
      </c>
      <c r="B254" s="30">
        <v>2021</v>
      </c>
      <c r="C254" s="49">
        <v>44489</v>
      </c>
      <c r="D254" s="30" t="s">
        <v>13</v>
      </c>
      <c r="E254" s="30" t="s">
        <v>379</v>
      </c>
      <c r="F254" s="47" t="s">
        <v>379</v>
      </c>
      <c r="G254" s="48" t="s">
        <v>232</v>
      </c>
      <c r="H254" s="47" t="s">
        <v>231</v>
      </c>
      <c r="I254" s="47" t="s">
        <v>488</v>
      </c>
      <c r="J254" s="47" t="s">
        <v>489</v>
      </c>
      <c r="K254" s="47" t="s">
        <v>615</v>
      </c>
      <c r="L254" s="50">
        <f>(C254-VLOOKUP(H254,Riders!$A$2:$C$3501,2,FALSE))/365</f>
        <v>24.687671232876713</v>
      </c>
      <c r="M254" s="50">
        <f>(C254-VLOOKUP(I254,Riders!$A$2:$C$3501,2,FALSE))/365</f>
        <v>24.419178082191781</v>
      </c>
      <c r="N254" s="50">
        <f>(C254-VLOOKUP(J254,Riders!$A$2:$C$3501,2,FALSE))/365</f>
        <v>22.610958904109587</v>
      </c>
      <c r="O254" s="50">
        <f>(C254-VLOOKUP(K254,Riders!$A$2:$C$3501,2,FALSE))/365</f>
        <v>25.701369863013699</v>
      </c>
      <c r="P254" s="30">
        <v>8</v>
      </c>
      <c r="Q254" s="104">
        <f t="shared" si="22"/>
        <v>274.37</v>
      </c>
      <c r="R254" s="104">
        <f t="shared" si="23"/>
        <v>22.555</v>
      </c>
      <c r="S254" s="104">
        <f t="shared" si="24"/>
        <v>72.39800000000001</v>
      </c>
      <c r="T254" s="104">
        <f t="shared" si="25"/>
        <v>67.219999999999956</v>
      </c>
      <c r="U254" s="104">
        <f t="shared" si="26"/>
        <v>68.333000000000027</v>
      </c>
      <c r="V254" s="104">
        <f t="shared" si="27"/>
        <v>66.419000000000011</v>
      </c>
      <c r="W254">
        <v>13.936</v>
      </c>
      <c r="X254">
        <v>8.6189999999999998</v>
      </c>
      <c r="Y254">
        <v>8.2530000000000001</v>
      </c>
      <c r="Z254">
        <v>8.2800000000000011</v>
      </c>
      <c r="AA254">
        <v>8.4799999999999969</v>
      </c>
      <c r="AB254">
        <v>8.1829999999999998</v>
      </c>
      <c r="AC254">
        <v>8.1900000000000048</v>
      </c>
      <c r="AD254">
        <v>8.4570000000000078</v>
      </c>
      <c r="AE254">
        <v>8.3269999999999982</v>
      </c>
      <c r="AF254">
        <v>8.3589999999999804</v>
      </c>
      <c r="AG254">
        <v>8.4150000000000205</v>
      </c>
      <c r="AH254">
        <v>8.6569999999999965</v>
      </c>
      <c r="AI254">
        <v>8.4350000000000165</v>
      </c>
      <c r="AJ254">
        <v>8.3199999999999648</v>
      </c>
      <c r="AK254">
        <v>8.2399999999999949</v>
      </c>
      <c r="AL254">
        <v>8.4669999999999845</v>
      </c>
      <c r="AM254">
        <v>8.3720000000000141</v>
      </c>
      <c r="AN254">
        <v>8.488000000000028</v>
      </c>
      <c r="AO254">
        <v>8.5619999999999834</v>
      </c>
      <c r="AP254">
        <v>8.5180000000000007</v>
      </c>
      <c r="AQ254">
        <v>8.5120000000000005</v>
      </c>
      <c r="AR254">
        <v>8.8510000000000275</v>
      </c>
      <c r="AS254">
        <v>8.5629999999999882</v>
      </c>
      <c r="AT254">
        <v>8.4669999999999845</v>
      </c>
      <c r="AU254">
        <v>8.4260000000000161</v>
      </c>
      <c r="AV254">
        <v>8.4429999999999836</v>
      </c>
      <c r="AW254">
        <v>8.4300000000000068</v>
      </c>
      <c r="AX254">
        <v>8.5260000000000389</v>
      </c>
      <c r="AY254">
        <v>8.2349999999999852</v>
      </c>
      <c r="AZ254">
        <v>8.1490000000000009</v>
      </c>
      <c r="BA254">
        <v>8.0609999999999786</v>
      </c>
      <c r="BB254">
        <v>8.1490000000000009</v>
      </c>
      <c r="BC254" s="105">
        <f t="shared" si="28"/>
        <v>52.483872143455919</v>
      </c>
    </row>
    <row r="255" spans="1:55" ht="15" thickBot="1" x14ac:dyDescent="0.35">
      <c r="A255" s="30" t="s">
        <v>108</v>
      </c>
      <c r="B255" s="30">
        <v>2021</v>
      </c>
      <c r="C255" s="49">
        <v>44489</v>
      </c>
      <c r="D255" s="30" t="s">
        <v>13</v>
      </c>
      <c r="E255" s="30" t="s">
        <v>379</v>
      </c>
      <c r="F255" s="47" t="s">
        <v>379</v>
      </c>
      <c r="G255" s="48" t="s">
        <v>70</v>
      </c>
      <c r="H255" s="47" t="s">
        <v>476</v>
      </c>
      <c r="I255" s="47" t="s">
        <v>394</v>
      </c>
      <c r="J255" s="47" t="s">
        <v>393</v>
      </c>
      <c r="K255" s="47" t="s">
        <v>289</v>
      </c>
      <c r="L255" s="50">
        <f>(C255-VLOOKUP(H255,Riders!$A$2:$C$3501,2,FALSE))/365</f>
        <v>20.232876712328768</v>
      </c>
      <c r="M255" s="50">
        <f>(C255-VLOOKUP(I255,Riders!$A$2:$C$3501,2,FALSE))/365</f>
        <v>18.975342465753425</v>
      </c>
      <c r="N255" s="50">
        <f>(C255-VLOOKUP(J255,Riders!$A$2:$C$3501,2,FALSE))/365</f>
        <v>20.156164383561645</v>
      </c>
      <c r="O255" s="50">
        <f>(C255-VLOOKUP(K255,Riders!$A$2:$C$3501,2,FALSE))/365</f>
        <v>22.6</v>
      </c>
      <c r="P255" s="30">
        <v>9</v>
      </c>
      <c r="Q255" s="104">
        <f t="shared" si="22"/>
        <v>333.21199999999999</v>
      </c>
      <c r="R255" s="104">
        <f t="shared" si="23"/>
        <v>25.67</v>
      </c>
      <c r="S255" s="104">
        <f t="shared" si="24"/>
        <v>83.229000000000013</v>
      </c>
      <c r="T255" s="104">
        <f t="shared" si="25"/>
        <v>80.288000000000011</v>
      </c>
      <c r="U255" s="104">
        <f t="shared" si="26"/>
        <v>82.206999999999937</v>
      </c>
      <c r="V255" s="104">
        <f t="shared" si="27"/>
        <v>87.488000000000028</v>
      </c>
      <c r="W255">
        <v>15.622</v>
      </c>
      <c r="X255">
        <v>10.048000000000002</v>
      </c>
      <c r="Y255">
        <v>10.073999999999998</v>
      </c>
      <c r="Z255">
        <v>9.6629999999999967</v>
      </c>
      <c r="AA255">
        <v>9.5990000000000038</v>
      </c>
      <c r="AB255">
        <v>9.5220000000000056</v>
      </c>
      <c r="AC255">
        <v>9.5139999999999958</v>
      </c>
      <c r="AD255">
        <v>9.1870000000000118</v>
      </c>
      <c r="AE255">
        <v>8.8919999999999817</v>
      </c>
      <c r="AF255">
        <v>9.0440000000000111</v>
      </c>
      <c r="AG255">
        <v>9.8249999999999886</v>
      </c>
      <c r="AH255">
        <v>10.539000000000001</v>
      </c>
      <c r="AI255">
        <v>11.119</v>
      </c>
      <c r="AJ255">
        <v>10.448000000000036</v>
      </c>
      <c r="AK255">
        <v>10.49199999999999</v>
      </c>
      <c r="AL255">
        <v>9.929000000000002</v>
      </c>
      <c r="AM255">
        <v>9.983999999999952</v>
      </c>
      <c r="AN255">
        <v>9.5460000000000491</v>
      </c>
      <c r="AO255">
        <v>9.69399999999996</v>
      </c>
      <c r="AP255">
        <v>9.9580000000000268</v>
      </c>
      <c r="AQ255">
        <v>10.670999999999992</v>
      </c>
      <c r="AR255">
        <v>10.801000000000016</v>
      </c>
      <c r="AS255">
        <v>10.968999999999966</v>
      </c>
      <c r="AT255">
        <v>10.583999999999975</v>
      </c>
      <c r="AU255">
        <v>11.360000000000042</v>
      </c>
      <c r="AV255">
        <v>11.507000000000005</v>
      </c>
      <c r="AW255">
        <v>11.065999999999974</v>
      </c>
      <c r="AX255">
        <v>10.05600000000004</v>
      </c>
      <c r="AY255">
        <v>10.766999999999939</v>
      </c>
      <c r="AZ255">
        <v>11.242000000000019</v>
      </c>
      <c r="BA255">
        <v>11.225999999999999</v>
      </c>
      <c r="BB255">
        <v>10.26400000000001</v>
      </c>
      <c r="BC255" s="105">
        <f t="shared" si="28"/>
        <v>43.215730525911432</v>
      </c>
    </row>
    <row r="256" spans="1:55" ht="15" thickBot="1" x14ac:dyDescent="0.35">
      <c r="A256" s="30" t="s">
        <v>71</v>
      </c>
      <c r="B256" s="30">
        <v>2021</v>
      </c>
      <c r="C256" s="49">
        <v>44448</v>
      </c>
      <c r="D256" s="30" t="s">
        <v>72</v>
      </c>
      <c r="E256" s="30" t="s">
        <v>379</v>
      </c>
      <c r="F256" s="47" t="s">
        <v>379</v>
      </c>
      <c r="G256" s="47" t="s">
        <v>15</v>
      </c>
      <c r="H256" s="47" t="s">
        <v>492</v>
      </c>
      <c r="I256" s="47" t="s">
        <v>228</v>
      </c>
      <c r="J256" s="47" t="s">
        <v>505</v>
      </c>
      <c r="K256" s="47" t="s">
        <v>440</v>
      </c>
      <c r="L256" s="50">
        <f>(C256-VLOOKUP(H256,Riders!$A$2:$C$3501,2,FALSE))/365</f>
        <v>24.55890410958904</v>
      </c>
      <c r="M256" s="50">
        <f>(C256-VLOOKUP(I256,Riders!$A$2:$C$3501,2,FALSE))/365</f>
        <v>22.205479452054796</v>
      </c>
      <c r="N256" s="50">
        <f>(C256-VLOOKUP(J256,Riders!$A$2:$C$3501,2,FALSE))/365</f>
        <v>38.336986301369862</v>
      </c>
      <c r="O256" s="50">
        <f>(C256-VLOOKUP(K256,Riders!$A$2:$C$3501,2,FALSE))/365</f>
        <v>20.832876712328765</v>
      </c>
      <c r="P256" s="30">
        <v>1</v>
      </c>
      <c r="Q256" s="104">
        <f t="shared" si="22"/>
        <v>269.36999999999995</v>
      </c>
      <c r="R256" s="104">
        <f t="shared" si="23"/>
        <v>23.574000000000002</v>
      </c>
      <c r="S256" s="104">
        <f t="shared" si="24"/>
        <v>72.263999999999996</v>
      </c>
      <c r="T256" s="104">
        <f t="shared" si="25"/>
        <v>65.14</v>
      </c>
      <c r="U256" s="104">
        <f t="shared" si="26"/>
        <v>65.106999999999999</v>
      </c>
      <c r="V256" s="104">
        <f t="shared" si="27"/>
        <v>66.858999999999952</v>
      </c>
      <c r="W256">
        <v>14.938000000000001</v>
      </c>
      <c r="X256">
        <v>8.636000000000001</v>
      </c>
      <c r="Y256">
        <v>8.2409999999999997</v>
      </c>
      <c r="Z256">
        <v>8.0719999999999992</v>
      </c>
      <c r="AA256">
        <v>8.0309999999999988</v>
      </c>
      <c r="AB256">
        <v>8.036999999999999</v>
      </c>
      <c r="AC256">
        <v>8.2620000000000005</v>
      </c>
      <c r="AD256">
        <v>8.046999999999997</v>
      </c>
      <c r="AE256">
        <v>8.0870000000000175</v>
      </c>
      <c r="AF256">
        <v>7.951999999999984</v>
      </c>
      <c r="AG256">
        <v>8.0799999999999983</v>
      </c>
      <c r="AH256">
        <v>8.2240000000000038</v>
      </c>
      <c r="AI256">
        <v>8.1300000000000097</v>
      </c>
      <c r="AJ256">
        <v>8.1399999999999864</v>
      </c>
      <c r="AK256">
        <v>8.222999999999999</v>
      </c>
      <c r="AL256">
        <v>8.304000000000002</v>
      </c>
      <c r="AM256">
        <v>8.2150000000000034</v>
      </c>
      <c r="AN256">
        <v>8.2650000000000148</v>
      </c>
      <c r="AO256">
        <v>8.1599999999999966</v>
      </c>
      <c r="AP256">
        <v>8.0309999999999775</v>
      </c>
      <c r="AQ256">
        <v>8.1850000000000023</v>
      </c>
      <c r="AR256">
        <v>8.0509999999999877</v>
      </c>
      <c r="AS256">
        <v>8.1390000000000384</v>
      </c>
      <c r="AT256">
        <v>8.0609999999999786</v>
      </c>
      <c r="AU256">
        <v>8.092000000000013</v>
      </c>
      <c r="AV256">
        <v>8.0420000000000016</v>
      </c>
      <c r="AW256">
        <v>8.511999999999972</v>
      </c>
      <c r="AX256">
        <v>8.3760000000000332</v>
      </c>
      <c r="AY256">
        <v>8.5459999999999638</v>
      </c>
      <c r="AZ256">
        <v>8.7490000000000236</v>
      </c>
      <c r="BA256">
        <v>8.3569999999999993</v>
      </c>
      <c r="BB256">
        <v>8.1849999999999454</v>
      </c>
      <c r="BC256" s="105">
        <f t="shared" si="28"/>
        <v>53.458068827263624</v>
      </c>
    </row>
    <row r="257" spans="1:55" ht="15" thickBot="1" x14ac:dyDescent="0.35">
      <c r="A257" s="30" t="s">
        <v>71</v>
      </c>
      <c r="B257" s="30">
        <v>2021</v>
      </c>
      <c r="C257" s="49">
        <v>44448</v>
      </c>
      <c r="D257" s="30" t="s">
        <v>72</v>
      </c>
      <c r="E257" s="30" t="s">
        <v>379</v>
      </c>
      <c r="F257" s="47" t="s">
        <v>379</v>
      </c>
      <c r="G257" s="47" t="s">
        <v>27</v>
      </c>
      <c r="H257" s="47" t="s">
        <v>255</v>
      </c>
      <c r="I257" s="47" t="s">
        <v>506</v>
      </c>
      <c r="J257" s="47" t="s">
        <v>396</v>
      </c>
      <c r="K257" s="47" t="s">
        <v>397</v>
      </c>
      <c r="L257" s="50">
        <f>(C257-VLOOKUP(H257,Riders!$A$2:$C$3501,2,FALSE))/365</f>
        <v>19.153424657534245</v>
      </c>
      <c r="M257" s="50">
        <f>(C257-VLOOKUP(I257,Riders!$A$2:$C$3501,2,FALSE))/365</f>
        <v>19.778082191780822</v>
      </c>
      <c r="N257" s="50">
        <f>(C257-VLOOKUP(J257,Riders!$A$2:$C$3501,2,FALSE))/365</f>
        <v>22.512328767123286</v>
      </c>
      <c r="O257" s="50">
        <f>(C257-VLOOKUP(K257,Riders!$A$2:$C$3501,2,FALSE))/365</f>
        <v>20.252054794520546</v>
      </c>
      <c r="P257" s="30">
        <v>2</v>
      </c>
      <c r="Q257" s="104">
        <f t="shared" si="22"/>
        <v>269.97899999999998</v>
      </c>
      <c r="R257" s="104">
        <f t="shared" si="23"/>
        <v>23.231999999999999</v>
      </c>
      <c r="S257" s="104">
        <f t="shared" si="24"/>
        <v>71.603999999999999</v>
      </c>
      <c r="T257" s="104">
        <f t="shared" si="25"/>
        <v>64.044000000000025</v>
      </c>
      <c r="U257" s="104">
        <f t="shared" si="26"/>
        <v>66.221999999999952</v>
      </c>
      <c r="V257" s="104">
        <f t="shared" si="27"/>
        <v>68.109000000000009</v>
      </c>
      <c r="W257">
        <v>14.728</v>
      </c>
      <c r="X257">
        <v>8.5039999999999996</v>
      </c>
      <c r="Y257">
        <v>8.1449999999999996</v>
      </c>
      <c r="Z257">
        <v>7.8660000000000032</v>
      </c>
      <c r="AA257">
        <v>8.0889999999999986</v>
      </c>
      <c r="AB257">
        <v>8.0150000000000006</v>
      </c>
      <c r="AC257">
        <v>8.1130000000000067</v>
      </c>
      <c r="AD257">
        <v>8.1439999999999912</v>
      </c>
      <c r="AE257">
        <v>8.2690000000000055</v>
      </c>
      <c r="AF257">
        <v>7.9449999999999932</v>
      </c>
      <c r="AG257">
        <v>7.902000000000001</v>
      </c>
      <c r="AH257">
        <v>7.8190000000000026</v>
      </c>
      <c r="AI257">
        <v>7.9489999999999981</v>
      </c>
      <c r="AJ257">
        <v>7.8979999999999961</v>
      </c>
      <c r="AK257">
        <v>8.0769999999999982</v>
      </c>
      <c r="AL257">
        <v>8.1850000000000307</v>
      </c>
      <c r="AM257">
        <v>8.3169999999999789</v>
      </c>
      <c r="AN257">
        <v>8.2479999999999905</v>
      </c>
      <c r="AO257">
        <v>8.5460000000000207</v>
      </c>
      <c r="AP257">
        <v>8.3479999999999563</v>
      </c>
      <c r="AQ257">
        <v>8.2930000000000064</v>
      </c>
      <c r="AR257">
        <v>8.3610000000000184</v>
      </c>
      <c r="AS257">
        <v>8.1129999999999995</v>
      </c>
      <c r="AT257">
        <v>7.9959999999999809</v>
      </c>
      <c r="AU257">
        <v>8.1690000000000111</v>
      </c>
      <c r="AV257">
        <v>8.3200000000000216</v>
      </c>
      <c r="AW257">
        <v>8.5120000000000289</v>
      </c>
      <c r="AX257">
        <v>8.8339999999999463</v>
      </c>
      <c r="AY257">
        <v>8.5999999999999659</v>
      </c>
      <c r="AZ257">
        <v>8.495000000000033</v>
      </c>
      <c r="BA257">
        <v>8.6080000000000325</v>
      </c>
      <c r="BB257">
        <v>8.5709999999999695</v>
      </c>
      <c r="BC257" s="105">
        <f t="shared" si="28"/>
        <v>53.337481804140324</v>
      </c>
    </row>
    <row r="258" spans="1:55" ht="15" thickBot="1" x14ac:dyDescent="0.35">
      <c r="A258" s="30" t="s">
        <v>71</v>
      </c>
      <c r="B258" s="30">
        <v>2021</v>
      </c>
      <c r="C258" s="49">
        <v>44448</v>
      </c>
      <c r="D258" s="30" t="s">
        <v>72</v>
      </c>
      <c r="E258" s="30" t="s">
        <v>379</v>
      </c>
      <c r="F258" s="47" t="s">
        <v>379</v>
      </c>
      <c r="G258" s="47" t="s">
        <v>21</v>
      </c>
      <c r="H258" s="47" t="s">
        <v>275</v>
      </c>
      <c r="I258" s="47" t="s">
        <v>507</v>
      </c>
      <c r="J258" s="47" t="s">
        <v>508</v>
      </c>
      <c r="K258" s="47" t="s">
        <v>509</v>
      </c>
      <c r="L258" s="50">
        <f>(C258-VLOOKUP(H258,Riders!$A$2:$C$3501,2,FALSE))/365</f>
        <v>22.695890410958903</v>
      </c>
      <c r="M258" s="50">
        <f>(C258-VLOOKUP(I258,Riders!$A$2:$C$3501,2,FALSE))/365</f>
        <v>26.101369863013698</v>
      </c>
      <c r="N258" s="50">
        <f>(C258-VLOOKUP(J258,Riders!$A$2:$C$3501,2,FALSE))/365</f>
        <v>20.873972602739727</v>
      </c>
      <c r="O258" s="50">
        <f>(C258-VLOOKUP(K258,Riders!$A$2:$C$3501,2,FALSE))/365</f>
        <v>24.572602739726026</v>
      </c>
      <c r="P258" s="30">
        <v>3</v>
      </c>
      <c r="Q258" s="104">
        <f t="shared" ref="Q258:Q321" si="29">IF(COUNT(W258:BB258)=32,SUM(W258:BB258),"")</f>
        <v>270.13900000000001</v>
      </c>
      <c r="R258" s="104">
        <f t="shared" ref="R258:R321" si="30">IF(COUNT(W258:X258)=2,SUM(W258:X258),"")</f>
        <v>23.763999999999999</v>
      </c>
      <c r="S258" s="104">
        <f t="shared" ref="S258:S321" si="31">IF(COUNT(W258:AD258)=8,SUM(W258:AD258),"")</f>
        <v>72.394000000000005</v>
      </c>
      <c r="T258" s="104">
        <f t="shared" ref="T258:T321" si="32">IF(COUNT(AE258:AL258)=8,SUM(AE258:AL258),"")</f>
        <v>64.549999999999983</v>
      </c>
      <c r="U258" s="104">
        <f t="shared" ref="U258:U321" si="33">IF(COUNT(AM258:AT258)=8,SUM(AM258:AT258),"")</f>
        <v>66.813999999999993</v>
      </c>
      <c r="V258" s="104">
        <f t="shared" ref="V258:V321" si="34">IF(COUNT(AU258:BB258)=8,SUM(AU258:BB258),"")</f>
        <v>66.381000000000029</v>
      </c>
      <c r="W258">
        <v>15.154</v>
      </c>
      <c r="X258">
        <v>8.61</v>
      </c>
      <c r="Y258">
        <v>8.3709999999999987</v>
      </c>
      <c r="Z258">
        <v>8.0330000000000013</v>
      </c>
      <c r="AA258">
        <v>8.2890000000000015</v>
      </c>
      <c r="AB258">
        <v>7.9889999999999972</v>
      </c>
      <c r="AC258">
        <v>7.953000000000003</v>
      </c>
      <c r="AD258">
        <v>7.9950000000000045</v>
      </c>
      <c r="AE258">
        <v>8.2590000000000003</v>
      </c>
      <c r="AF258">
        <v>8.0599999999999881</v>
      </c>
      <c r="AG258">
        <v>8.0510000000000019</v>
      </c>
      <c r="AH258">
        <v>8.0450000000000159</v>
      </c>
      <c r="AI258">
        <v>8.2859999999999872</v>
      </c>
      <c r="AJ258">
        <v>7.9969999999999999</v>
      </c>
      <c r="AK258">
        <v>7.9510000000000076</v>
      </c>
      <c r="AL258">
        <v>7.900999999999982</v>
      </c>
      <c r="AM258">
        <v>8.1670000000000016</v>
      </c>
      <c r="AN258">
        <v>8.2069999999999936</v>
      </c>
      <c r="AO258">
        <v>8.535000000000025</v>
      </c>
      <c r="AP258">
        <v>8.3059999999999548</v>
      </c>
      <c r="AQ258">
        <v>8.3890000000000384</v>
      </c>
      <c r="AR258">
        <v>8.5580000000000211</v>
      </c>
      <c r="AS258">
        <v>8.2539999999999907</v>
      </c>
      <c r="AT258">
        <v>8.3979999999999677</v>
      </c>
      <c r="AU258">
        <v>7.9780000000000086</v>
      </c>
      <c r="AV258">
        <v>7.9060000000000343</v>
      </c>
      <c r="AW258">
        <v>8.0479999999999734</v>
      </c>
      <c r="AX258">
        <v>8.3870000000000289</v>
      </c>
      <c r="AY258">
        <v>8.6459999999999866</v>
      </c>
      <c r="AZ258">
        <v>8.4199999999999875</v>
      </c>
      <c r="BA258">
        <v>8.3990000000000293</v>
      </c>
      <c r="BB258">
        <v>8.59699999999998</v>
      </c>
      <c r="BC258" s="105">
        <f t="shared" si="28"/>
        <v>53.30589067109895</v>
      </c>
    </row>
    <row r="259" spans="1:55" ht="15" thickBot="1" x14ac:dyDescent="0.35">
      <c r="A259" s="30" t="s">
        <v>71</v>
      </c>
      <c r="B259" s="30">
        <v>2021</v>
      </c>
      <c r="C259" s="49">
        <v>44448</v>
      </c>
      <c r="D259" s="1" t="s">
        <v>72</v>
      </c>
      <c r="E259" s="30" t="s">
        <v>379</v>
      </c>
      <c r="F259" s="30" t="s">
        <v>379</v>
      </c>
      <c r="G259" s="47" t="s">
        <v>47</v>
      </c>
      <c r="H259" s="47" t="s">
        <v>268</v>
      </c>
      <c r="I259" s="47" t="s">
        <v>279</v>
      </c>
      <c r="J259" s="47" t="s">
        <v>470</v>
      </c>
      <c r="K259" s="47" t="s">
        <v>500</v>
      </c>
      <c r="L259" s="50">
        <f>(C259-VLOOKUP(H259,Riders!$A$2:$C$3501,2,FALSE))/365</f>
        <v>24.69041095890411</v>
      </c>
      <c r="M259" s="50">
        <f>(C259-VLOOKUP(I259,Riders!$A$2:$C$3501,2,FALSE))/365</f>
        <v>25.317808219178083</v>
      </c>
      <c r="N259" s="50">
        <f>(C259-VLOOKUP(J259,Riders!$A$2:$C$3501,2,FALSE))/365</f>
        <v>23.252054794520546</v>
      </c>
      <c r="O259" s="50">
        <f>(C259-VLOOKUP(K259,Riders!$A$2:$C$3501,2,FALSE))/365</f>
        <v>18.778082191780822</v>
      </c>
      <c r="P259" s="30">
        <v>4</v>
      </c>
      <c r="Q259" s="104">
        <f t="shared" si="29"/>
        <v>271.78499999999997</v>
      </c>
      <c r="R259" s="104">
        <f t="shared" si="30"/>
        <v>24.584</v>
      </c>
      <c r="S259" s="104">
        <f t="shared" si="31"/>
        <v>73.721999999999994</v>
      </c>
      <c r="T259" s="104">
        <f t="shared" si="32"/>
        <v>66.905000000000015</v>
      </c>
      <c r="U259" s="104">
        <f t="shared" si="33"/>
        <v>65.036999999999978</v>
      </c>
      <c r="V259" s="104">
        <f t="shared" si="34"/>
        <v>66.120999999999981</v>
      </c>
      <c r="W259">
        <v>15.528</v>
      </c>
      <c r="X259">
        <v>9.0559999999999992</v>
      </c>
      <c r="Y259">
        <v>8.3219999999999992</v>
      </c>
      <c r="Z259">
        <v>8.1230000000000047</v>
      </c>
      <c r="AA259">
        <v>8.1569999999999965</v>
      </c>
      <c r="AB259">
        <v>8.18</v>
      </c>
      <c r="AC259">
        <v>8.1839999999999975</v>
      </c>
      <c r="AD259">
        <v>8.171999999999997</v>
      </c>
      <c r="AE259">
        <v>8.3610000000000042</v>
      </c>
      <c r="AF259">
        <v>8.465999999999994</v>
      </c>
      <c r="AG259">
        <v>8.617999999999995</v>
      </c>
      <c r="AH259">
        <v>8.2690000000000055</v>
      </c>
      <c r="AI259">
        <v>8.2669999999999959</v>
      </c>
      <c r="AJ259">
        <v>8.2640000000000242</v>
      </c>
      <c r="AK259">
        <v>8.5040000000000191</v>
      </c>
      <c r="AL259">
        <v>8.1559999999999775</v>
      </c>
      <c r="AM259">
        <v>8.1009999999999991</v>
      </c>
      <c r="AN259">
        <v>8.0160000000000196</v>
      </c>
      <c r="AO259">
        <v>8.2969999999999686</v>
      </c>
      <c r="AP259">
        <v>8.0170000000000243</v>
      </c>
      <c r="AQ259">
        <v>8.1009999999999991</v>
      </c>
      <c r="AR259">
        <v>8.0529999999999973</v>
      </c>
      <c r="AS259">
        <v>8.3520000000000039</v>
      </c>
      <c r="AT259">
        <v>8.0999999999999659</v>
      </c>
      <c r="AU259">
        <v>8.4290000000000305</v>
      </c>
      <c r="AV259">
        <v>8.2139999999999702</v>
      </c>
      <c r="AW259">
        <v>8.1949999999999932</v>
      </c>
      <c r="AX259">
        <v>8.4000000000000341</v>
      </c>
      <c r="AY259">
        <v>8.3320000000000221</v>
      </c>
      <c r="AZ259">
        <v>8.4589999999999748</v>
      </c>
      <c r="BA259">
        <v>8.0749999999999602</v>
      </c>
      <c r="BB259">
        <v>8.0169999999999959</v>
      </c>
      <c r="BC259" s="105">
        <f t="shared" si="28"/>
        <v>52.983056460069548</v>
      </c>
    </row>
    <row r="260" spans="1:55" ht="15" thickBot="1" x14ac:dyDescent="0.35">
      <c r="A260" s="30" t="s">
        <v>71</v>
      </c>
      <c r="B260" s="30">
        <v>2021</v>
      </c>
      <c r="C260" s="49">
        <v>44448</v>
      </c>
      <c r="D260" s="1" t="s">
        <v>72</v>
      </c>
      <c r="E260" s="30" t="s">
        <v>379</v>
      </c>
      <c r="F260" s="30" t="s">
        <v>379</v>
      </c>
      <c r="G260" s="47" t="s">
        <v>44</v>
      </c>
      <c r="H260" s="47" t="s">
        <v>446</v>
      </c>
      <c r="I260" s="47" t="s">
        <v>241</v>
      </c>
      <c r="J260" s="47" t="s">
        <v>510</v>
      </c>
      <c r="K260" s="47" t="s">
        <v>511</v>
      </c>
      <c r="L260" s="50">
        <f>(C260-VLOOKUP(H260,Riders!$A$2:$C$3501,2,FALSE))/365</f>
        <v>20.12876712328767</v>
      </c>
      <c r="M260" s="50">
        <f>(C260-VLOOKUP(I260,Riders!$A$2:$C$3501,2,FALSE))/365</f>
        <v>19.109589041095891</v>
      </c>
      <c r="N260" s="50" t="e">
        <f>(C260-VLOOKUP(J260,Riders!$A$2:$C$3501,2,FALSE))/365</f>
        <v>#N/A</v>
      </c>
      <c r="O260" s="50">
        <f>(C260-VLOOKUP(K260,Riders!$A$2:$C$3501,2,FALSE))/365</f>
        <v>18.789041095890411</v>
      </c>
      <c r="P260" s="30">
        <v>5</v>
      </c>
      <c r="Q260" s="104">
        <f t="shared" si="29"/>
        <v>287.76400000000001</v>
      </c>
      <c r="R260" s="104">
        <f t="shared" si="30"/>
        <v>24.582000000000001</v>
      </c>
      <c r="S260" s="104">
        <f t="shared" si="31"/>
        <v>76.671000000000006</v>
      </c>
      <c r="T260" s="104">
        <f t="shared" si="32"/>
        <v>70.130999999999986</v>
      </c>
      <c r="U260" s="104">
        <f t="shared" si="33"/>
        <v>69.096000000000032</v>
      </c>
      <c r="V260" s="104">
        <f t="shared" si="34"/>
        <v>71.865999999999985</v>
      </c>
      <c r="W260">
        <v>15.321999999999999</v>
      </c>
      <c r="X260">
        <v>9.2600000000000016</v>
      </c>
      <c r="Y260">
        <v>8.93</v>
      </c>
      <c r="Z260">
        <v>8.4690000000000012</v>
      </c>
      <c r="AA260">
        <v>8.6589999999999989</v>
      </c>
      <c r="AB260">
        <v>8.6539999999999964</v>
      </c>
      <c r="AC260">
        <v>8.8880000000000052</v>
      </c>
      <c r="AD260">
        <v>8.4890000000000043</v>
      </c>
      <c r="AE260">
        <v>8.7059999999999889</v>
      </c>
      <c r="AF260">
        <v>8.7060000000000031</v>
      </c>
      <c r="AG260">
        <v>8.8359999999999843</v>
      </c>
      <c r="AH260">
        <v>8.5570000000000306</v>
      </c>
      <c r="AI260">
        <v>8.7900000000000063</v>
      </c>
      <c r="AJ260">
        <v>9.1199999999999761</v>
      </c>
      <c r="AK260">
        <v>8.7350000000000136</v>
      </c>
      <c r="AL260">
        <v>8.6809999999999832</v>
      </c>
      <c r="AM260">
        <v>8.8440000000000225</v>
      </c>
      <c r="AN260">
        <v>8.7509999999999764</v>
      </c>
      <c r="AO260">
        <v>8.6099999999999852</v>
      </c>
      <c r="AP260">
        <v>8.6080000000000325</v>
      </c>
      <c r="AQ260">
        <v>8.4320000000000164</v>
      </c>
      <c r="AR260">
        <v>8.4869999999999948</v>
      </c>
      <c r="AS260">
        <v>8.747999999999962</v>
      </c>
      <c r="AT260">
        <v>8.6160000000000423</v>
      </c>
      <c r="AU260">
        <v>9.2740000000000009</v>
      </c>
      <c r="AV260">
        <v>9.1849999999999739</v>
      </c>
      <c r="AW260">
        <v>8.9840000000000089</v>
      </c>
      <c r="AX260">
        <v>8.7539999999999907</v>
      </c>
      <c r="AY260">
        <v>9.0830000000000553</v>
      </c>
      <c r="AZ260">
        <v>9.0509999999999309</v>
      </c>
      <c r="BA260">
        <v>8.867999999999995</v>
      </c>
      <c r="BB260">
        <v>8.66700000000003</v>
      </c>
      <c r="BC260" s="105">
        <f t="shared" si="28"/>
        <v>50.041005824217066</v>
      </c>
    </row>
    <row r="261" spans="1:55" ht="15" thickBot="1" x14ac:dyDescent="0.35">
      <c r="A261" s="30" t="s">
        <v>71</v>
      </c>
      <c r="B261" s="30">
        <v>2021</v>
      </c>
      <c r="C261" s="49">
        <v>44448</v>
      </c>
      <c r="D261" s="1" t="s">
        <v>72</v>
      </c>
      <c r="E261" s="30" t="s">
        <v>379</v>
      </c>
      <c r="F261" s="30" t="s">
        <v>379</v>
      </c>
      <c r="G261" s="47" t="s">
        <v>70</v>
      </c>
      <c r="H261" s="47" t="s">
        <v>394</v>
      </c>
      <c r="I261" s="47" t="s">
        <v>393</v>
      </c>
      <c r="J261" s="47" t="s">
        <v>289</v>
      </c>
      <c r="K261" s="47" t="s">
        <v>476</v>
      </c>
      <c r="L261" s="50">
        <f>(C261-VLOOKUP(H261,Riders!$A$2:$C$3501,2,FALSE))/365</f>
        <v>18.863013698630137</v>
      </c>
      <c r="M261" s="50">
        <f>(C261-VLOOKUP(I261,Riders!$A$2:$C$3501,2,FALSE))/365</f>
        <v>20.043835616438358</v>
      </c>
      <c r="N261" s="50">
        <f>(C261-VLOOKUP(J261,Riders!$A$2:$C$3501,2,FALSE))/365</f>
        <v>22.487671232876714</v>
      </c>
      <c r="O261" s="50">
        <f>(C261-VLOOKUP(K261,Riders!$A$2:$C$3501,2,FALSE))/365</f>
        <v>20.12054794520548</v>
      </c>
      <c r="P261" s="30">
        <v>6</v>
      </c>
      <c r="Q261" s="104">
        <f t="shared" si="29"/>
        <v>332.44499999999999</v>
      </c>
      <c r="R261" s="104">
        <f t="shared" si="30"/>
        <v>25.701000000000001</v>
      </c>
      <c r="S261" s="104">
        <f t="shared" si="31"/>
        <v>85.134000000000015</v>
      </c>
      <c r="T261" s="104">
        <f t="shared" si="32"/>
        <v>79.181999999999988</v>
      </c>
      <c r="U261" s="104">
        <f t="shared" si="33"/>
        <v>84.032999999999987</v>
      </c>
      <c r="V261" s="104">
        <f t="shared" si="34"/>
        <v>84.096000000000004</v>
      </c>
      <c r="W261">
        <v>15.702</v>
      </c>
      <c r="X261">
        <v>9.9990000000000006</v>
      </c>
      <c r="Y261">
        <v>10.277999999999999</v>
      </c>
      <c r="Z261">
        <v>9.8819999999999979</v>
      </c>
      <c r="AA261">
        <v>10.102000000000004</v>
      </c>
      <c r="AB261">
        <v>9.948999999999991</v>
      </c>
      <c r="AC261">
        <v>9.9300000000000068</v>
      </c>
      <c r="AD261">
        <v>9.2920000000000158</v>
      </c>
      <c r="AE261">
        <v>9.0289999999999822</v>
      </c>
      <c r="AF261">
        <v>8.8919999999999959</v>
      </c>
      <c r="AG261">
        <v>9.6570000000000249</v>
      </c>
      <c r="AH261">
        <v>9.9809999999999803</v>
      </c>
      <c r="AI261">
        <v>10.780999999999992</v>
      </c>
      <c r="AJ261">
        <v>10.699000000000041</v>
      </c>
      <c r="AK261">
        <v>10.581999999999965</v>
      </c>
      <c r="AL261">
        <v>9.561000000000007</v>
      </c>
      <c r="AM261">
        <v>9.3649999999999523</v>
      </c>
      <c r="AN261">
        <v>9.6290000000000191</v>
      </c>
      <c r="AO261">
        <v>10.644000000000005</v>
      </c>
      <c r="AP261">
        <v>10.811000000000007</v>
      </c>
      <c r="AQ261">
        <v>11.104000000000013</v>
      </c>
      <c r="AR261">
        <v>10.759000000000015</v>
      </c>
      <c r="AS261">
        <v>10.798000000000002</v>
      </c>
      <c r="AT261">
        <v>10.922999999999973</v>
      </c>
      <c r="AU261">
        <v>11.00200000000001</v>
      </c>
      <c r="AV261">
        <v>11.00200000000001</v>
      </c>
      <c r="AW261">
        <v>10.626000000000033</v>
      </c>
      <c r="AX261">
        <v>11.076999999999884</v>
      </c>
      <c r="AY261">
        <v>11.000000000000057</v>
      </c>
      <c r="AZ261">
        <v>10.281999999999982</v>
      </c>
      <c r="BA261">
        <v>9.9360000000000355</v>
      </c>
      <c r="BB261">
        <v>9.1709999999999923</v>
      </c>
      <c r="BC261" s="105">
        <f t="shared" si="28"/>
        <v>43.315435635969862</v>
      </c>
    </row>
    <row r="262" spans="1:55" ht="15" thickBot="1" x14ac:dyDescent="0.35">
      <c r="A262" s="60" t="s">
        <v>71</v>
      </c>
      <c r="B262" s="60">
        <v>2021</v>
      </c>
      <c r="C262" s="53">
        <v>44448</v>
      </c>
      <c r="D262" s="10" t="s">
        <v>72</v>
      </c>
      <c r="E262" s="60" t="s">
        <v>454</v>
      </c>
      <c r="F262" s="60">
        <v>1</v>
      </c>
      <c r="G262" s="48" t="s">
        <v>44</v>
      </c>
      <c r="H262" s="48" t="s">
        <v>446</v>
      </c>
      <c r="I262" s="48" t="s">
        <v>241</v>
      </c>
      <c r="J262" s="48" t="s">
        <v>510</v>
      </c>
      <c r="K262" s="48" t="s">
        <v>511</v>
      </c>
      <c r="L262" s="50">
        <f>(C262-VLOOKUP(H262,Riders!$A$2:$C$3501,2,FALSE))/365</f>
        <v>20.12876712328767</v>
      </c>
      <c r="M262" s="50">
        <f>(C262-VLOOKUP(I262,Riders!$A$2:$C$3501,2,FALSE))/365</f>
        <v>19.109589041095891</v>
      </c>
      <c r="N262" s="50" t="e">
        <f>(C262-VLOOKUP(J262,Riders!$A$2:$C$3501,2,FALSE))/365</f>
        <v>#N/A</v>
      </c>
      <c r="O262" s="50">
        <f>(C262-VLOOKUP(K262,Riders!$A$2:$C$3501,2,FALSE))/365</f>
        <v>18.789041095890411</v>
      </c>
      <c r="P262" s="60">
        <v>1</v>
      </c>
      <c r="Q262" s="104">
        <f t="shared" si="29"/>
        <v>290.49</v>
      </c>
      <c r="R262" s="104">
        <f t="shared" si="30"/>
        <v>23.37</v>
      </c>
      <c r="S262" s="104">
        <f t="shared" si="31"/>
        <v>75.522999999999996</v>
      </c>
      <c r="T262" s="104">
        <f t="shared" si="32"/>
        <v>70.076999999999998</v>
      </c>
      <c r="U262" s="104">
        <f t="shared" si="33"/>
        <v>73.483000000000004</v>
      </c>
      <c r="V262" s="104">
        <f t="shared" si="34"/>
        <v>71.407000000000011</v>
      </c>
      <c r="W262">
        <v>14.701000000000001</v>
      </c>
      <c r="X262">
        <v>8.6690000000000005</v>
      </c>
      <c r="Y262">
        <v>8.6410000000000018</v>
      </c>
      <c r="Z262">
        <v>8.6209999999999951</v>
      </c>
      <c r="AA262">
        <v>8.8560000000000016</v>
      </c>
      <c r="AB262">
        <v>8.5810000000000031</v>
      </c>
      <c r="AC262">
        <v>8.8089999999999975</v>
      </c>
      <c r="AD262">
        <v>8.644999999999996</v>
      </c>
      <c r="AE262">
        <v>8.7630000000000052</v>
      </c>
      <c r="AF262">
        <v>8.4920000000000044</v>
      </c>
      <c r="AG262">
        <v>8.4309999999999832</v>
      </c>
      <c r="AH262">
        <v>8.4879999999999995</v>
      </c>
      <c r="AI262">
        <v>9.1100000000000136</v>
      </c>
      <c r="AJ262">
        <v>8.967000000000013</v>
      </c>
      <c r="AK262">
        <v>9.0749999999999744</v>
      </c>
      <c r="AL262">
        <v>8.7510000000000048</v>
      </c>
      <c r="AM262">
        <v>8.921999999999997</v>
      </c>
      <c r="AN262">
        <v>9.092000000000013</v>
      </c>
      <c r="AO262">
        <v>9.3310000000000173</v>
      </c>
      <c r="AP262">
        <v>8.8749999999999716</v>
      </c>
      <c r="AQ262">
        <v>9.1879999999999882</v>
      </c>
      <c r="AR262">
        <v>9.4520000000000266</v>
      </c>
      <c r="AS262">
        <v>9.5659999999999741</v>
      </c>
      <c r="AT262">
        <v>9.0570000000000164</v>
      </c>
      <c r="AU262">
        <v>9.214999999999975</v>
      </c>
      <c r="AV262">
        <v>9.6190000000000282</v>
      </c>
      <c r="AW262">
        <v>9.2930000000000348</v>
      </c>
      <c r="AX262">
        <v>8.7879999999999256</v>
      </c>
      <c r="AY262">
        <v>8.9060000000000343</v>
      </c>
      <c r="AZ262">
        <v>8.7319999999999709</v>
      </c>
      <c r="BA262">
        <v>8.4760000000000559</v>
      </c>
      <c r="BB262">
        <v>8.3779999999999859</v>
      </c>
      <c r="BC262" s="105">
        <f t="shared" si="28"/>
        <v>49.571413818031601</v>
      </c>
    </row>
    <row r="263" spans="1:55" ht="15" thickBot="1" x14ac:dyDescent="0.35">
      <c r="A263" s="60" t="s">
        <v>71</v>
      </c>
      <c r="B263" s="60">
        <v>2021</v>
      </c>
      <c r="C263" s="53">
        <v>44448</v>
      </c>
      <c r="D263" s="10" t="s">
        <v>72</v>
      </c>
      <c r="E263" s="60" t="s">
        <v>454</v>
      </c>
      <c r="F263" s="60">
        <v>1</v>
      </c>
      <c r="G263" s="48" t="s">
        <v>70</v>
      </c>
      <c r="H263" s="48" t="s">
        <v>394</v>
      </c>
      <c r="I263" s="48" t="s">
        <v>393</v>
      </c>
      <c r="J263" s="48" t="s">
        <v>289</v>
      </c>
      <c r="K263" s="48" t="s">
        <v>476</v>
      </c>
      <c r="L263" s="50">
        <f>(C263-VLOOKUP(H263,Riders!$A$2:$C$3501,2,FALSE))/365</f>
        <v>18.863013698630137</v>
      </c>
      <c r="M263" s="50">
        <f>(C263-VLOOKUP(I263,Riders!$A$2:$C$3501,2,FALSE))/365</f>
        <v>20.043835616438358</v>
      </c>
      <c r="N263" s="50">
        <f>(C263-VLOOKUP(J263,Riders!$A$2:$C$3501,2,FALSE))/365</f>
        <v>22.487671232876714</v>
      </c>
      <c r="O263" s="50">
        <f>(C263-VLOOKUP(K263,Riders!$A$2:$C$3501,2,FALSE))/365</f>
        <v>20.12054794520548</v>
      </c>
      <c r="P263" s="60">
        <v>2</v>
      </c>
      <c r="Q263" s="104">
        <f t="shared" si="29"/>
        <v>340.28599999999994</v>
      </c>
      <c r="R263" s="104">
        <f t="shared" si="30"/>
        <v>25.253</v>
      </c>
      <c r="S263" s="104">
        <f t="shared" si="31"/>
        <v>80.871999999999986</v>
      </c>
      <c r="T263" s="104">
        <f t="shared" si="32"/>
        <v>80.464000000000027</v>
      </c>
      <c r="U263" s="104">
        <f t="shared" si="33"/>
        <v>87.06</v>
      </c>
      <c r="V263" s="104">
        <f t="shared" si="34"/>
        <v>91.88999999999993</v>
      </c>
      <c r="W263">
        <v>15.135</v>
      </c>
      <c r="X263">
        <v>10.118</v>
      </c>
      <c r="Y263">
        <v>9.7550000000000026</v>
      </c>
      <c r="Z263">
        <v>9.2259999999999991</v>
      </c>
      <c r="AA263">
        <v>9.3999999999999986</v>
      </c>
      <c r="AB263">
        <v>9.4039999999999893</v>
      </c>
      <c r="AC263">
        <v>9.1859999999999999</v>
      </c>
      <c r="AD263">
        <v>8.6479999999999961</v>
      </c>
      <c r="AE263">
        <v>8.8500000000000227</v>
      </c>
      <c r="AF263">
        <v>9.5189999999999912</v>
      </c>
      <c r="AG263">
        <v>9.5490000000000066</v>
      </c>
      <c r="AH263">
        <v>9.7839999999999918</v>
      </c>
      <c r="AI263">
        <v>11.747</v>
      </c>
      <c r="AJ263">
        <v>10.875000000000028</v>
      </c>
      <c r="AK263">
        <v>10.075999999999965</v>
      </c>
      <c r="AL263">
        <v>10.064000000000021</v>
      </c>
      <c r="AM263">
        <v>10.919999999999987</v>
      </c>
      <c r="AN263">
        <v>11.058999999999969</v>
      </c>
      <c r="AO263">
        <v>11.426000000000045</v>
      </c>
      <c r="AP263">
        <v>11.280999999999977</v>
      </c>
      <c r="AQ263">
        <v>10.974000000000018</v>
      </c>
      <c r="AR263">
        <v>10.187000000000012</v>
      </c>
      <c r="AS263">
        <v>10.72399999999999</v>
      </c>
      <c r="AT263">
        <v>10.489000000000004</v>
      </c>
      <c r="AU263">
        <v>10.021000000000015</v>
      </c>
      <c r="AV263">
        <v>11.031000000000006</v>
      </c>
      <c r="AW263">
        <v>11.374000000000024</v>
      </c>
      <c r="AX263">
        <v>11.777999999999963</v>
      </c>
      <c r="AY263">
        <v>12.01400000000001</v>
      </c>
      <c r="AZ263">
        <v>11.92799999999994</v>
      </c>
      <c r="BA263">
        <v>10.713000000000022</v>
      </c>
      <c r="BB263">
        <v>13.030999999999949</v>
      </c>
      <c r="BC263" s="105">
        <f t="shared" si="28"/>
        <v>42.317344821708808</v>
      </c>
    </row>
    <row r="264" spans="1:55" ht="15" thickBot="1" x14ac:dyDescent="0.35">
      <c r="A264" s="60" t="s">
        <v>71</v>
      </c>
      <c r="B264" s="60">
        <v>2021</v>
      </c>
      <c r="C264" s="53">
        <v>44448</v>
      </c>
      <c r="D264" s="10" t="s">
        <v>72</v>
      </c>
      <c r="E264" s="60" t="s">
        <v>454</v>
      </c>
      <c r="F264" s="60">
        <v>2</v>
      </c>
      <c r="G264" s="48" t="s">
        <v>27</v>
      </c>
      <c r="H264" s="48" t="s">
        <v>255</v>
      </c>
      <c r="I264" s="48" t="s">
        <v>506</v>
      </c>
      <c r="J264" s="48" t="s">
        <v>396</v>
      </c>
      <c r="K264" s="48" t="s">
        <v>397</v>
      </c>
      <c r="L264" s="50">
        <f>(C264-VLOOKUP(H264,Riders!$A$2:$C$3501,2,FALSE))/365</f>
        <v>19.153424657534245</v>
      </c>
      <c r="M264" s="50">
        <f>(C264-VLOOKUP(I264,Riders!$A$2:$C$3501,2,FALSE))/365</f>
        <v>19.778082191780822</v>
      </c>
      <c r="N264" s="50">
        <f>(C264-VLOOKUP(J264,Riders!$A$2:$C$3501,2,FALSE))/365</f>
        <v>22.512328767123286</v>
      </c>
      <c r="O264" s="50">
        <f>(C264-VLOOKUP(K264,Riders!$A$2:$C$3501,2,FALSE))/365</f>
        <v>20.252054794520546</v>
      </c>
      <c r="P264" s="60">
        <v>1</v>
      </c>
      <c r="Q264" s="104">
        <f t="shared" si="29"/>
        <v>265.61900000000003</v>
      </c>
      <c r="R264" s="104">
        <f t="shared" si="30"/>
        <v>23.234999999999999</v>
      </c>
      <c r="S264" s="104">
        <f t="shared" si="31"/>
        <v>71.099999999999994</v>
      </c>
      <c r="T264" s="104">
        <f t="shared" si="32"/>
        <v>63.985000000000014</v>
      </c>
      <c r="U264" s="104">
        <f t="shared" si="33"/>
        <v>65.706999999999994</v>
      </c>
      <c r="V264" s="104">
        <f t="shared" si="34"/>
        <v>64.827000000000027</v>
      </c>
      <c r="W264">
        <v>14.711</v>
      </c>
      <c r="X264">
        <v>8.5239999999999991</v>
      </c>
      <c r="Y264">
        <v>8.0530000000000008</v>
      </c>
      <c r="Z264">
        <v>7.8249999999999993</v>
      </c>
      <c r="AA264">
        <v>8.0110000000000028</v>
      </c>
      <c r="AB264">
        <v>7.9069999999999965</v>
      </c>
      <c r="AC264">
        <v>8.0089999999999932</v>
      </c>
      <c r="AD264">
        <v>8.0600000000000023</v>
      </c>
      <c r="AE264">
        <v>8.2169999999999987</v>
      </c>
      <c r="AF264">
        <v>8.0190000000000197</v>
      </c>
      <c r="AG264">
        <v>7.9179999999999779</v>
      </c>
      <c r="AH264">
        <v>7.8659999999999997</v>
      </c>
      <c r="AI264">
        <v>7.7990000000000066</v>
      </c>
      <c r="AJ264">
        <v>8.0690000000000168</v>
      </c>
      <c r="AK264">
        <v>7.9920000000000044</v>
      </c>
      <c r="AL264">
        <v>8.1049999999999898</v>
      </c>
      <c r="AM264">
        <v>8.11099999999999</v>
      </c>
      <c r="AN264">
        <v>8.2270000000000039</v>
      </c>
      <c r="AO264">
        <v>8.0180000000000007</v>
      </c>
      <c r="AP264">
        <v>8.2019999999999982</v>
      </c>
      <c r="AQ264">
        <v>8.1730000000000018</v>
      </c>
      <c r="AR264">
        <v>8.2299999999999613</v>
      </c>
      <c r="AS264">
        <v>8.3350000000000648</v>
      </c>
      <c r="AT264">
        <v>8.4109999999999729</v>
      </c>
      <c r="AU264">
        <v>8.1479999999999961</v>
      </c>
      <c r="AV264">
        <v>8.0759999999999934</v>
      </c>
      <c r="AW264">
        <v>7.9530000000000314</v>
      </c>
      <c r="AX264">
        <v>7.9499999999999886</v>
      </c>
      <c r="AY264">
        <v>8.0440000000000111</v>
      </c>
      <c r="AZ264">
        <v>8.3499999999999943</v>
      </c>
      <c r="BA264">
        <v>8.1289999999999907</v>
      </c>
      <c r="BB264">
        <v>8.1770000000000209</v>
      </c>
      <c r="BC264" s="105">
        <f t="shared" si="28"/>
        <v>54.21298928164024</v>
      </c>
    </row>
    <row r="265" spans="1:55" ht="15" thickBot="1" x14ac:dyDescent="0.35">
      <c r="A265" s="60" t="s">
        <v>71</v>
      </c>
      <c r="B265" s="60">
        <v>2021</v>
      </c>
      <c r="C265" s="53">
        <v>44448</v>
      </c>
      <c r="D265" s="10" t="s">
        <v>72</v>
      </c>
      <c r="E265" s="60" t="s">
        <v>454</v>
      </c>
      <c r="F265" s="60">
        <v>2</v>
      </c>
      <c r="G265" s="48" t="s">
        <v>21</v>
      </c>
      <c r="H265" s="48" t="s">
        <v>275</v>
      </c>
      <c r="I265" s="48" t="s">
        <v>507</v>
      </c>
      <c r="J265" s="48" t="s">
        <v>508</v>
      </c>
      <c r="K265" s="48" t="s">
        <v>509</v>
      </c>
      <c r="L265" s="50">
        <f>(C265-VLOOKUP(H265,Riders!$A$2:$C$3501,2,FALSE))/365</f>
        <v>22.695890410958903</v>
      </c>
      <c r="M265" s="50">
        <f>(C265-VLOOKUP(I265,Riders!$A$2:$C$3501,2,FALSE))/365</f>
        <v>26.101369863013698</v>
      </c>
      <c r="N265" s="50">
        <f>(C265-VLOOKUP(J265,Riders!$A$2:$C$3501,2,FALSE))/365</f>
        <v>20.873972602739727</v>
      </c>
      <c r="O265" s="50">
        <f>(C265-VLOOKUP(K265,Riders!$A$2:$C$3501,2,FALSE))/365</f>
        <v>24.572602739726026</v>
      </c>
      <c r="P265" s="60">
        <v>2</v>
      </c>
      <c r="Q265" s="104">
        <f t="shared" si="29"/>
        <v>268.45600000000002</v>
      </c>
      <c r="R265" s="104">
        <f t="shared" si="30"/>
        <v>23.585000000000001</v>
      </c>
      <c r="S265" s="104">
        <f t="shared" si="31"/>
        <v>72.512</v>
      </c>
      <c r="T265" s="104">
        <f t="shared" si="32"/>
        <v>63.316000000000003</v>
      </c>
      <c r="U265" s="104">
        <f t="shared" si="33"/>
        <v>65.825999999999993</v>
      </c>
      <c r="V265" s="104">
        <f t="shared" si="34"/>
        <v>66.802000000000021</v>
      </c>
      <c r="W265">
        <v>14.959</v>
      </c>
      <c r="X265">
        <v>8.6260000000000012</v>
      </c>
      <c r="Y265">
        <v>8.3389999999999986</v>
      </c>
      <c r="Z265">
        <v>8.0829999999999984</v>
      </c>
      <c r="AA265">
        <v>8.0380000000000038</v>
      </c>
      <c r="AB265">
        <v>8.1499999999999986</v>
      </c>
      <c r="AC265">
        <v>8.3170000000000002</v>
      </c>
      <c r="AD265">
        <v>8</v>
      </c>
      <c r="AE265">
        <v>7.8730000000000047</v>
      </c>
      <c r="AF265">
        <v>7.8909999999999911</v>
      </c>
      <c r="AG265">
        <v>8.0300000000000011</v>
      </c>
      <c r="AH265">
        <v>8.0600000000000165</v>
      </c>
      <c r="AI265">
        <v>7.8809999999999718</v>
      </c>
      <c r="AJ265">
        <v>7.8589999999999947</v>
      </c>
      <c r="AK265">
        <v>7.8480000000000132</v>
      </c>
      <c r="AL265">
        <v>7.8740000000000094</v>
      </c>
      <c r="AM265">
        <v>8.0360000000000014</v>
      </c>
      <c r="AN265">
        <v>8.200999999999965</v>
      </c>
      <c r="AO265">
        <v>8.4240000000000066</v>
      </c>
      <c r="AP265">
        <v>8.2190000000000225</v>
      </c>
      <c r="AQ265">
        <v>8.2599999999999909</v>
      </c>
      <c r="AR265">
        <v>8.3880000000000337</v>
      </c>
      <c r="AS265">
        <v>8.2769999999999584</v>
      </c>
      <c r="AT265">
        <v>8.021000000000015</v>
      </c>
      <c r="AU265">
        <v>7.9060000000000059</v>
      </c>
      <c r="AV265">
        <v>8.021000000000015</v>
      </c>
      <c r="AW265">
        <v>8.2119999999999891</v>
      </c>
      <c r="AX265">
        <v>8.3689999999999714</v>
      </c>
      <c r="AY265">
        <v>8.6809999999999832</v>
      </c>
      <c r="AZ265">
        <v>8.495000000000033</v>
      </c>
      <c r="BA265">
        <v>8.6239999999999952</v>
      </c>
      <c r="BB265">
        <v>8.4940000000000282</v>
      </c>
      <c r="BC265" s="105">
        <f t="shared" si="28"/>
        <v>53.640075096105129</v>
      </c>
    </row>
    <row r="266" spans="1:55" ht="15" thickBot="1" x14ac:dyDescent="0.35">
      <c r="A266" s="60" t="s">
        <v>71</v>
      </c>
      <c r="B266" s="60">
        <v>2021</v>
      </c>
      <c r="C266" s="53">
        <v>44448</v>
      </c>
      <c r="D266" s="10" t="s">
        <v>72</v>
      </c>
      <c r="E266" s="60" t="s">
        <v>454</v>
      </c>
      <c r="F266" s="60">
        <v>3</v>
      </c>
      <c r="G266" s="48" t="s">
        <v>47</v>
      </c>
      <c r="H266" s="48" t="s">
        <v>268</v>
      </c>
      <c r="I266" s="48" t="s">
        <v>279</v>
      </c>
      <c r="J266" s="48" t="s">
        <v>470</v>
      </c>
      <c r="K266" s="48" t="s">
        <v>500</v>
      </c>
      <c r="L266" s="50">
        <f>(C266-VLOOKUP(H266,Riders!$A$2:$C$3501,2,FALSE))/365</f>
        <v>24.69041095890411</v>
      </c>
      <c r="M266" s="50">
        <f>(C266-VLOOKUP(I266,Riders!$A$2:$C$3501,2,FALSE))/365</f>
        <v>25.317808219178083</v>
      </c>
      <c r="N266" s="50">
        <f>(C266-VLOOKUP(J266,Riders!$A$2:$C$3501,2,FALSE))/365</f>
        <v>23.252054794520546</v>
      </c>
      <c r="O266" s="50">
        <f>(C266-VLOOKUP(K266,Riders!$A$2:$C$3501,2,FALSE))/365</f>
        <v>18.778082191780822</v>
      </c>
      <c r="P266" s="60">
        <v>1</v>
      </c>
      <c r="Q266" s="104">
        <f t="shared" si="29"/>
        <v>268.11799999999999</v>
      </c>
      <c r="R266" s="104">
        <f t="shared" si="30"/>
        <v>23.14</v>
      </c>
      <c r="S266" s="104">
        <f t="shared" si="31"/>
        <v>69.954999999999998</v>
      </c>
      <c r="T266" s="104">
        <f t="shared" si="32"/>
        <v>63.135000000000034</v>
      </c>
      <c r="U266" s="104">
        <f t="shared" si="33"/>
        <v>66.144999999999953</v>
      </c>
      <c r="V266" s="104">
        <f t="shared" si="34"/>
        <v>68.88300000000001</v>
      </c>
      <c r="W266">
        <v>14.718</v>
      </c>
      <c r="X266">
        <v>8.4220000000000006</v>
      </c>
      <c r="Y266">
        <v>7.7959999999999994</v>
      </c>
      <c r="Z266">
        <v>7.7000000000000028</v>
      </c>
      <c r="AA266">
        <v>7.7889999999999944</v>
      </c>
      <c r="AB266">
        <v>7.8430000000000035</v>
      </c>
      <c r="AC266">
        <v>7.8810000000000002</v>
      </c>
      <c r="AD266">
        <v>7.8059999999999974</v>
      </c>
      <c r="AE266">
        <v>7.7060000000000031</v>
      </c>
      <c r="AF266">
        <v>7.936000000000007</v>
      </c>
      <c r="AG266">
        <v>8.0149999999999864</v>
      </c>
      <c r="AH266">
        <v>7.7810000000000059</v>
      </c>
      <c r="AI266">
        <v>7.6750000000000114</v>
      </c>
      <c r="AJ266">
        <v>7.9779999999999802</v>
      </c>
      <c r="AK266">
        <v>7.8270000000000124</v>
      </c>
      <c r="AL266">
        <v>8.2170000000000272</v>
      </c>
      <c r="AM266">
        <v>8.0629999999999598</v>
      </c>
      <c r="AN266">
        <v>8.2980000000000018</v>
      </c>
      <c r="AO266">
        <v>7.981000000000023</v>
      </c>
      <c r="AP266">
        <v>8.214999999999975</v>
      </c>
      <c r="AQ266">
        <v>8.4449999999999648</v>
      </c>
      <c r="AR266">
        <v>8.3190000000000168</v>
      </c>
      <c r="AS266">
        <v>8.5130000000000337</v>
      </c>
      <c r="AT266">
        <v>8.3109999999999786</v>
      </c>
      <c r="AU266">
        <v>8.4230000000000018</v>
      </c>
      <c r="AV266">
        <v>8.5200000000000102</v>
      </c>
      <c r="AW266">
        <v>8.6990000000000123</v>
      </c>
      <c r="AX266">
        <v>8.7680000000000291</v>
      </c>
      <c r="AY266">
        <v>8.559999999999917</v>
      </c>
      <c r="AZ266">
        <v>8.6990000000000691</v>
      </c>
      <c r="BA266">
        <v>8.5449999999999875</v>
      </c>
      <c r="BB266">
        <v>8.6689999999999827</v>
      </c>
      <c r="BC266" s="105">
        <f t="shared" si="28"/>
        <v>53.707695865253356</v>
      </c>
    </row>
    <row r="267" spans="1:55" ht="15" thickBot="1" x14ac:dyDescent="0.35">
      <c r="A267" s="60" t="s">
        <v>71</v>
      </c>
      <c r="B267" s="60">
        <v>2021</v>
      </c>
      <c r="C267" s="53">
        <v>44448</v>
      </c>
      <c r="D267" s="10" t="s">
        <v>72</v>
      </c>
      <c r="E267" s="60" t="s">
        <v>454</v>
      </c>
      <c r="F267" s="60">
        <v>3</v>
      </c>
      <c r="G267" s="48" t="s">
        <v>15</v>
      </c>
      <c r="H267" s="48" t="s">
        <v>492</v>
      </c>
      <c r="I267" s="48" t="s">
        <v>228</v>
      </c>
      <c r="J267" s="48" t="s">
        <v>505</v>
      </c>
      <c r="K267" s="48" t="s">
        <v>440</v>
      </c>
      <c r="L267" s="50">
        <f>(C267-VLOOKUP(H267,Riders!$A$2:$C$3501,2,FALSE))/365</f>
        <v>24.55890410958904</v>
      </c>
      <c r="M267" s="50">
        <f>(C267-VLOOKUP(I267,Riders!$A$2:$C$3501,2,FALSE))/365</f>
        <v>22.205479452054796</v>
      </c>
      <c r="N267" s="50">
        <f>(C267-VLOOKUP(J267,Riders!$A$2:$C$3501,2,FALSE))/365</f>
        <v>38.336986301369862</v>
      </c>
      <c r="O267" s="50">
        <f>(C267-VLOOKUP(K267,Riders!$A$2:$C$3501,2,FALSE))/365</f>
        <v>20.832876712328765</v>
      </c>
      <c r="P267" s="60">
        <v>2</v>
      </c>
      <c r="Q267" s="104">
        <f t="shared" si="29"/>
        <v>268.827</v>
      </c>
      <c r="R267" s="104">
        <f t="shared" si="30"/>
        <v>23.79</v>
      </c>
      <c r="S267" s="104">
        <f t="shared" si="31"/>
        <v>71.905000000000001</v>
      </c>
      <c r="T267" s="104">
        <f t="shared" si="32"/>
        <v>64.84699999999998</v>
      </c>
      <c r="U267" s="104">
        <f t="shared" si="33"/>
        <v>65.385000000000019</v>
      </c>
      <c r="V267" s="104">
        <f t="shared" si="34"/>
        <v>66.69</v>
      </c>
      <c r="W267">
        <v>15.138999999999999</v>
      </c>
      <c r="X267">
        <v>8.6509999999999998</v>
      </c>
      <c r="Y267">
        <v>8.0719999999999992</v>
      </c>
      <c r="Z267">
        <v>7.9959999999999987</v>
      </c>
      <c r="AA267">
        <v>7.9380000000000024</v>
      </c>
      <c r="AB267">
        <v>7.9660000000000011</v>
      </c>
      <c r="AC267">
        <v>8.1560000000000059</v>
      </c>
      <c r="AD267">
        <v>7.9869999999999948</v>
      </c>
      <c r="AE267">
        <v>8.1119999999999948</v>
      </c>
      <c r="AF267">
        <v>8.0280000000000058</v>
      </c>
      <c r="AG267">
        <v>8.0509999999999877</v>
      </c>
      <c r="AH267">
        <v>8.1710000000000065</v>
      </c>
      <c r="AI267">
        <v>8.0480000000000018</v>
      </c>
      <c r="AJ267">
        <v>8.0559999999999974</v>
      </c>
      <c r="AK267">
        <v>8.1380000000000194</v>
      </c>
      <c r="AL267">
        <v>8.2429999999999666</v>
      </c>
      <c r="AM267">
        <v>8.1030000000000371</v>
      </c>
      <c r="AN267">
        <v>8.1639999999999873</v>
      </c>
      <c r="AO267">
        <v>8.1330000000000098</v>
      </c>
      <c r="AP267">
        <v>8.1919999999999789</v>
      </c>
      <c r="AQ267">
        <v>8.245000000000033</v>
      </c>
      <c r="AR267">
        <v>8.3069999999999595</v>
      </c>
      <c r="AS267">
        <v>8.120000000000033</v>
      </c>
      <c r="AT267">
        <v>8.1209999999999809</v>
      </c>
      <c r="AU267">
        <v>8.1979999999999791</v>
      </c>
      <c r="AV267">
        <v>8.171999999999997</v>
      </c>
      <c r="AW267">
        <v>8.4070000000000391</v>
      </c>
      <c r="AX267">
        <v>8.4370000000000118</v>
      </c>
      <c r="AY267">
        <v>8.6519999999999868</v>
      </c>
      <c r="AZ267">
        <v>8.3409999999999513</v>
      </c>
      <c r="BA267">
        <v>8.2910000000000252</v>
      </c>
      <c r="BB267">
        <v>8.1920000000000073</v>
      </c>
      <c r="BC267" s="105">
        <f t="shared" si="28"/>
        <v>53.566048053208938</v>
      </c>
    </row>
    <row r="268" spans="1:55" ht="15" thickBot="1" x14ac:dyDescent="0.35">
      <c r="A268" s="29" t="s">
        <v>71</v>
      </c>
      <c r="B268" s="29">
        <v>2021</v>
      </c>
      <c r="C268" s="52">
        <v>44448</v>
      </c>
      <c r="D268" s="4" t="s">
        <v>72</v>
      </c>
      <c r="E268" s="29" t="s">
        <v>204</v>
      </c>
      <c r="F268" s="29" t="s">
        <v>205</v>
      </c>
      <c r="G268" s="51" t="s">
        <v>27</v>
      </c>
      <c r="H268" s="51" t="s">
        <v>255</v>
      </c>
      <c r="I268" s="51" t="s">
        <v>506</v>
      </c>
      <c r="J268" s="51" t="s">
        <v>396</v>
      </c>
      <c r="K268" s="51" t="s">
        <v>397</v>
      </c>
      <c r="L268" s="50">
        <f>(C268-VLOOKUP(H268,Riders!$A$2:$C$3501,2,FALSE))/365</f>
        <v>19.153424657534245</v>
      </c>
      <c r="M268" s="50">
        <f>(C268-VLOOKUP(I268,Riders!$A$2:$C$3501,2,FALSE))/365</f>
        <v>19.778082191780822</v>
      </c>
      <c r="N268" s="50">
        <f>(C268-VLOOKUP(J268,Riders!$A$2:$C$3501,2,FALSE))/365</f>
        <v>22.512328767123286</v>
      </c>
      <c r="O268" s="50">
        <f>(C268-VLOOKUP(K268,Riders!$A$2:$C$3501,2,FALSE))/365</f>
        <v>20.252054794520546</v>
      </c>
      <c r="P268" s="29">
        <v>1</v>
      </c>
      <c r="Q268" s="104" t="str">
        <f t="shared" si="29"/>
        <v/>
      </c>
      <c r="R268" s="104">
        <f t="shared" si="30"/>
        <v>23.094999999999999</v>
      </c>
      <c r="S268" s="104">
        <f t="shared" si="31"/>
        <v>73.115000000000009</v>
      </c>
      <c r="T268" s="104" t="str">
        <f t="shared" si="32"/>
        <v/>
      </c>
      <c r="U268" s="104" t="str">
        <f t="shared" si="33"/>
        <v/>
      </c>
      <c r="V268" s="104" t="str">
        <f t="shared" si="34"/>
        <v/>
      </c>
      <c r="W268">
        <v>14.451000000000001</v>
      </c>
      <c r="X268">
        <v>8.6439999999999984</v>
      </c>
      <c r="Y268">
        <v>8.0400000000000027</v>
      </c>
      <c r="Z268">
        <v>7.8389999999999951</v>
      </c>
      <c r="AA268">
        <v>7.9260000000000019</v>
      </c>
      <c r="AB268">
        <v>7.7259999999999991</v>
      </c>
      <c r="AC268">
        <v>8.2090000000000032</v>
      </c>
      <c r="AD268">
        <v>10.280000000000008</v>
      </c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 s="105" t="str">
        <f t="shared" si="28"/>
        <v/>
      </c>
    </row>
    <row r="269" spans="1:55" ht="15" thickBot="1" x14ac:dyDescent="0.35">
      <c r="A269" s="29" t="s">
        <v>71</v>
      </c>
      <c r="B269" s="29">
        <v>2021</v>
      </c>
      <c r="C269" s="52">
        <v>44448</v>
      </c>
      <c r="D269" s="4" t="s">
        <v>72</v>
      </c>
      <c r="E269" s="29" t="s">
        <v>204</v>
      </c>
      <c r="F269" s="29" t="s">
        <v>205</v>
      </c>
      <c r="G269" s="51" t="s">
        <v>47</v>
      </c>
      <c r="H269" s="51" t="s">
        <v>268</v>
      </c>
      <c r="I269" s="51" t="s">
        <v>279</v>
      </c>
      <c r="J269" s="51" t="s">
        <v>470</v>
      </c>
      <c r="K269" s="51" t="s">
        <v>500</v>
      </c>
      <c r="L269" s="50">
        <f>(C269-VLOOKUP(H269,Riders!$A$2:$C$3501,2,FALSE))/365</f>
        <v>24.69041095890411</v>
      </c>
      <c r="M269" s="50">
        <f>(C269-VLOOKUP(I269,Riders!$A$2:$C$3501,2,FALSE))/365</f>
        <v>25.317808219178083</v>
      </c>
      <c r="N269" s="50">
        <f>(C269-VLOOKUP(J269,Riders!$A$2:$C$3501,2,FALSE))/365</f>
        <v>23.252054794520546</v>
      </c>
      <c r="O269" s="50">
        <f>(C269-VLOOKUP(K269,Riders!$A$2:$C$3501,2,FALSE))/365</f>
        <v>18.778082191780822</v>
      </c>
      <c r="P269" s="29">
        <v>2</v>
      </c>
      <c r="Q269" s="104" t="str">
        <f t="shared" si="29"/>
        <v/>
      </c>
      <c r="R269" s="104">
        <f t="shared" si="30"/>
        <v>25.553999999999998</v>
      </c>
      <c r="S269" s="104" t="str">
        <f t="shared" si="31"/>
        <v/>
      </c>
      <c r="T269" s="104" t="str">
        <f t="shared" si="32"/>
        <v/>
      </c>
      <c r="U269" s="104" t="str">
        <f t="shared" si="33"/>
        <v/>
      </c>
      <c r="V269" s="104" t="str">
        <f t="shared" si="34"/>
        <v/>
      </c>
      <c r="W269">
        <v>15.882999999999999</v>
      </c>
      <c r="X269">
        <v>9.6709999999999994</v>
      </c>
      <c r="Y269">
        <v>9.6190000000000033</v>
      </c>
      <c r="Z269">
        <v>9.161999999999999</v>
      </c>
      <c r="AA269">
        <v>9.205999999999996</v>
      </c>
      <c r="AB269">
        <v>9.1930000000000049</v>
      </c>
      <c r="AC269">
        <v>10.372999999999998</v>
      </c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 s="105" t="str">
        <f t="shared" si="28"/>
        <v/>
      </c>
    </row>
    <row r="270" spans="1:55" ht="15" thickBot="1" x14ac:dyDescent="0.35">
      <c r="A270" s="29" t="s">
        <v>71</v>
      </c>
      <c r="B270" s="29">
        <v>2021</v>
      </c>
      <c r="C270" s="52">
        <v>44448</v>
      </c>
      <c r="D270" s="4" t="s">
        <v>72</v>
      </c>
      <c r="E270" s="29" t="s">
        <v>204</v>
      </c>
      <c r="F270" s="51" t="s">
        <v>206</v>
      </c>
      <c r="G270" s="51" t="s">
        <v>21</v>
      </c>
      <c r="H270" s="51" t="s">
        <v>275</v>
      </c>
      <c r="I270" s="51" t="s">
        <v>507</v>
      </c>
      <c r="J270" s="51" t="s">
        <v>508</v>
      </c>
      <c r="K270" s="51" t="s">
        <v>509</v>
      </c>
      <c r="L270" s="50">
        <f>(C270-VLOOKUP(H270,Riders!$A$2:$C$3501,2,FALSE))/365</f>
        <v>22.695890410958903</v>
      </c>
      <c r="M270" s="50">
        <f>(C270-VLOOKUP(I270,Riders!$A$2:$C$3501,2,FALSE))/365</f>
        <v>26.101369863013698</v>
      </c>
      <c r="N270" s="50">
        <f>(C270-VLOOKUP(J270,Riders!$A$2:$C$3501,2,FALSE))/365</f>
        <v>20.873972602739727</v>
      </c>
      <c r="O270" s="50">
        <f>(C270-VLOOKUP(K270,Riders!$A$2:$C$3501,2,FALSE))/365</f>
        <v>24.572602739726026</v>
      </c>
      <c r="P270" s="29">
        <v>3</v>
      </c>
      <c r="Q270" s="104">
        <f t="shared" si="29"/>
        <v>266.78899999999999</v>
      </c>
      <c r="R270" s="104">
        <f t="shared" si="30"/>
        <v>23.25</v>
      </c>
      <c r="S270" s="104">
        <f t="shared" si="31"/>
        <v>71.411000000000001</v>
      </c>
      <c r="T270" s="104">
        <f t="shared" si="32"/>
        <v>63.702999999999975</v>
      </c>
      <c r="U270" s="104">
        <f t="shared" si="33"/>
        <v>65.413000000000011</v>
      </c>
      <c r="V270" s="104">
        <f t="shared" si="34"/>
        <v>66.262</v>
      </c>
      <c r="W270">
        <v>14.808</v>
      </c>
      <c r="X270">
        <v>8.4420000000000002</v>
      </c>
      <c r="Y270">
        <v>8.1630000000000003</v>
      </c>
      <c r="Z270">
        <v>7.9120000000000026</v>
      </c>
      <c r="AA270">
        <v>7.9510000000000005</v>
      </c>
      <c r="AB270">
        <v>7.9849999999999994</v>
      </c>
      <c r="AC270">
        <v>8.1300000000000026</v>
      </c>
      <c r="AD270">
        <v>8.019999999999996</v>
      </c>
      <c r="AE270">
        <v>7.9350000000000023</v>
      </c>
      <c r="AF270">
        <v>7.9869999999999806</v>
      </c>
      <c r="AG270">
        <v>8.1400000000000148</v>
      </c>
      <c r="AH270">
        <v>7.9299999999999926</v>
      </c>
      <c r="AI270">
        <v>8.1280000000000001</v>
      </c>
      <c r="AJ270">
        <v>7.9270000000000067</v>
      </c>
      <c r="AK270">
        <v>7.7849999999999824</v>
      </c>
      <c r="AL270">
        <v>7.8709999999999951</v>
      </c>
      <c r="AM270">
        <v>7.9960000000000093</v>
      </c>
      <c r="AN270">
        <v>8.0570000000000164</v>
      </c>
      <c r="AO270">
        <v>8.2109999999999843</v>
      </c>
      <c r="AP270">
        <v>8.3650000000000375</v>
      </c>
      <c r="AQ270">
        <v>8.1709999999999923</v>
      </c>
      <c r="AR270">
        <v>8.2589999999999577</v>
      </c>
      <c r="AS270">
        <v>8.3430000000000462</v>
      </c>
      <c r="AT270">
        <v>8.0109999999999673</v>
      </c>
      <c r="AU270">
        <v>8.3190000000000168</v>
      </c>
      <c r="AV270">
        <v>8.092000000000013</v>
      </c>
      <c r="AW270">
        <v>8.0329999999999586</v>
      </c>
      <c r="AX270">
        <v>8.0310000000000628</v>
      </c>
      <c r="AY270">
        <v>8.0229999999999393</v>
      </c>
      <c r="AZ270">
        <v>8.2910000000000537</v>
      </c>
      <c r="BA270">
        <v>8.4059999999999491</v>
      </c>
      <c r="BB270">
        <v>9.0670000000000073</v>
      </c>
      <c r="BC270" s="105">
        <f t="shared" si="28"/>
        <v>53.975238859173359</v>
      </c>
    </row>
    <row r="271" spans="1:55" ht="15" thickBot="1" x14ac:dyDescent="0.35">
      <c r="A271" s="29" t="s">
        <v>71</v>
      </c>
      <c r="B271" s="29">
        <v>2021</v>
      </c>
      <c r="C271" s="52">
        <v>44448</v>
      </c>
      <c r="D271" s="4" t="s">
        <v>72</v>
      </c>
      <c r="E271" s="29" t="s">
        <v>204</v>
      </c>
      <c r="F271" s="51" t="s">
        <v>206</v>
      </c>
      <c r="G271" s="51" t="s">
        <v>15</v>
      </c>
      <c r="H271" s="51" t="s">
        <v>492</v>
      </c>
      <c r="I271" s="51" t="s">
        <v>228</v>
      </c>
      <c r="J271" s="51" t="s">
        <v>505</v>
      </c>
      <c r="K271" s="51" t="s">
        <v>440</v>
      </c>
      <c r="L271" s="50">
        <f>(C271-VLOOKUP(H271,Riders!$A$2:$C$3501,2,FALSE))/365</f>
        <v>24.55890410958904</v>
      </c>
      <c r="M271" s="50">
        <f>(C271-VLOOKUP(I271,Riders!$A$2:$C$3501,2,FALSE))/365</f>
        <v>22.205479452054796</v>
      </c>
      <c r="N271" s="50">
        <f>(C271-VLOOKUP(J271,Riders!$A$2:$C$3501,2,FALSE))/365</f>
        <v>38.336986301369862</v>
      </c>
      <c r="O271" s="50">
        <f>(C271-VLOOKUP(K271,Riders!$A$2:$C$3501,2,FALSE))/365</f>
        <v>20.832876712328765</v>
      </c>
      <c r="P271" s="29">
        <v>4</v>
      </c>
      <c r="Q271" s="104">
        <f t="shared" si="29"/>
        <v>277.036</v>
      </c>
      <c r="R271" s="104">
        <f t="shared" si="30"/>
        <v>23.396999999999998</v>
      </c>
      <c r="S271" s="104">
        <f t="shared" si="31"/>
        <v>70.759</v>
      </c>
      <c r="T271" s="104">
        <f t="shared" si="32"/>
        <v>64.38600000000001</v>
      </c>
      <c r="U271" s="104">
        <f t="shared" si="33"/>
        <v>66.738</v>
      </c>
      <c r="V271" s="104">
        <f t="shared" si="34"/>
        <v>75.152999999999992</v>
      </c>
      <c r="W271">
        <v>14.868</v>
      </c>
      <c r="X271">
        <v>8.5289999999999981</v>
      </c>
      <c r="Y271">
        <v>7.9750000000000014</v>
      </c>
      <c r="Z271">
        <v>7.8719999999999999</v>
      </c>
      <c r="AA271">
        <v>7.7860000000000014</v>
      </c>
      <c r="AB271">
        <v>7.8500000000000014</v>
      </c>
      <c r="AC271">
        <v>7.8909999999999911</v>
      </c>
      <c r="AD271">
        <v>7.9880000000000067</v>
      </c>
      <c r="AE271">
        <v>7.9489999999999981</v>
      </c>
      <c r="AF271">
        <v>7.9559999999999889</v>
      </c>
      <c r="AG271">
        <v>8.0130000000000052</v>
      </c>
      <c r="AH271">
        <v>7.9909999999999997</v>
      </c>
      <c r="AI271">
        <v>8.132000000000005</v>
      </c>
      <c r="AJ271">
        <v>8.0849999999999937</v>
      </c>
      <c r="AK271">
        <v>8.11</v>
      </c>
      <c r="AL271">
        <v>8.1500000000000199</v>
      </c>
      <c r="AM271">
        <v>8.3170000000000073</v>
      </c>
      <c r="AN271">
        <v>8.4809999999999661</v>
      </c>
      <c r="AO271">
        <v>8.5370000000000061</v>
      </c>
      <c r="AP271">
        <v>8.1189999999999998</v>
      </c>
      <c r="AQ271">
        <v>8.2379999999999995</v>
      </c>
      <c r="AR271">
        <v>8.2049999999999841</v>
      </c>
      <c r="AS271">
        <v>8.3010000000000161</v>
      </c>
      <c r="AT271">
        <v>8.5400000000000205</v>
      </c>
      <c r="AU271">
        <v>8.73599999999999</v>
      </c>
      <c r="AV271">
        <v>8.703000000000003</v>
      </c>
      <c r="AW271">
        <v>8.9509999999999934</v>
      </c>
      <c r="AX271">
        <v>9.1640000000000157</v>
      </c>
      <c r="AY271">
        <v>9.4199999999999875</v>
      </c>
      <c r="AZ271">
        <v>9.6209999999999525</v>
      </c>
      <c r="BA271">
        <v>9.9690000000000509</v>
      </c>
      <c r="BB271">
        <v>10.588999999999999</v>
      </c>
      <c r="BC271" s="105">
        <f t="shared" si="28"/>
        <v>51.978804198732291</v>
      </c>
    </row>
    <row r="272" spans="1:55" ht="15" thickBot="1" x14ac:dyDescent="0.35">
      <c r="A272" s="33" t="s">
        <v>862</v>
      </c>
      <c r="B272" s="33">
        <v>2021</v>
      </c>
      <c r="C272" s="9">
        <v>44411</v>
      </c>
      <c r="D272" s="3" t="s">
        <v>654</v>
      </c>
      <c r="E272" s="29" t="s">
        <v>454</v>
      </c>
      <c r="F272">
        <v>1</v>
      </c>
      <c r="G272" t="s">
        <v>36</v>
      </c>
      <c r="H272" t="s">
        <v>270</v>
      </c>
      <c r="I272" t="s">
        <v>315</v>
      </c>
      <c r="J272" t="s">
        <v>528</v>
      </c>
      <c r="K272" t="s">
        <v>256</v>
      </c>
      <c r="L272" s="50">
        <f>(C272-VLOOKUP(H272,Riders!$A$2:$C$3501,2,FALSE))/365</f>
        <v>26.884931506849316</v>
      </c>
      <c r="M272" s="50">
        <f>(C272-VLOOKUP(I272,Riders!$A$2:$C$3501,2,FALSE))/365</f>
        <v>29.663013698630138</v>
      </c>
      <c r="N272" s="50">
        <f>(C272-VLOOKUP(J272,Riders!$A$2:$C$3501,2,FALSE))/365</f>
        <v>30.975342465753425</v>
      </c>
      <c r="O272" s="50">
        <f>(C272-VLOOKUP(K272,Riders!$A$2:$C$3501,2,FALSE))/365</f>
        <v>25.446575342465753</v>
      </c>
      <c r="P272" s="33">
        <v>1</v>
      </c>
      <c r="Q272" s="104">
        <f t="shared" si="29"/>
        <v>249.99200000000002</v>
      </c>
      <c r="R272" s="104">
        <f t="shared" si="30"/>
        <v>22.055</v>
      </c>
      <c r="S272" s="104">
        <f t="shared" si="31"/>
        <v>67.186999999999998</v>
      </c>
      <c r="T272" s="104">
        <f t="shared" si="32"/>
        <v>60.848999999999975</v>
      </c>
      <c r="U272" s="104">
        <f t="shared" si="33"/>
        <v>60.804000000000059</v>
      </c>
      <c r="V272" s="104">
        <f t="shared" si="34"/>
        <v>61.151999999999987</v>
      </c>
      <c r="W272">
        <v>13.909000000000001</v>
      </c>
      <c r="X272">
        <v>8.145999999999999</v>
      </c>
      <c r="Y272">
        <v>7.6310000000000002</v>
      </c>
      <c r="Z272">
        <v>7.4870000000000019</v>
      </c>
      <c r="AA272">
        <v>7.5839999999999961</v>
      </c>
      <c r="AB272">
        <v>7.4440000000000026</v>
      </c>
      <c r="AC272">
        <v>7.4810000000000016</v>
      </c>
      <c r="AD272">
        <v>7.5049999999999955</v>
      </c>
      <c r="AE272">
        <v>7.6830000000000069</v>
      </c>
      <c r="AF272">
        <v>7.6239999999999952</v>
      </c>
      <c r="AG272">
        <v>7.6779999999999973</v>
      </c>
      <c r="AH272">
        <v>7.6849999999999881</v>
      </c>
      <c r="AI272">
        <v>7.7270000000000181</v>
      </c>
      <c r="AJ272">
        <v>7.5040000000000049</v>
      </c>
      <c r="AK272">
        <v>7.4769999999999897</v>
      </c>
      <c r="AL272">
        <v>7.4709999999999752</v>
      </c>
      <c r="AM272">
        <v>7.6160000000000423</v>
      </c>
      <c r="AN272">
        <v>7.6029999999999802</v>
      </c>
      <c r="AO272">
        <v>7.6330000000000382</v>
      </c>
      <c r="AP272">
        <v>7.7379999999999711</v>
      </c>
      <c r="AQ272">
        <v>7.570999999999998</v>
      </c>
      <c r="AR272">
        <v>7.5090000000000146</v>
      </c>
      <c r="AS272">
        <v>7.5209999999999582</v>
      </c>
      <c r="AT272">
        <v>7.6130000000000564</v>
      </c>
      <c r="AU272">
        <v>7.4899999999999807</v>
      </c>
      <c r="AV272">
        <v>7.5349999999999682</v>
      </c>
      <c r="AW272">
        <v>7.5680000000000121</v>
      </c>
      <c r="AX272">
        <v>7.7270000000000323</v>
      </c>
      <c r="AY272">
        <v>7.5839999999999463</v>
      </c>
      <c r="AZ272">
        <v>7.6140000000000327</v>
      </c>
      <c r="BA272">
        <v>7.8499999999999943</v>
      </c>
      <c r="BB272">
        <v>7.7840000000000202</v>
      </c>
      <c r="BC272" s="105">
        <f t="shared" si="28"/>
        <v>57.601843258984282</v>
      </c>
    </row>
    <row r="273" spans="1:55" ht="15" thickBot="1" x14ac:dyDescent="0.35">
      <c r="A273" s="33" t="s">
        <v>862</v>
      </c>
      <c r="B273" s="33">
        <v>2021</v>
      </c>
      <c r="C273" s="9">
        <v>44411</v>
      </c>
      <c r="D273" s="3" t="s">
        <v>654</v>
      </c>
      <c r="E273" s="29" t="s">
        <v>454</v>
      </c>
      <c r="F273">
        <v>1</v>
      </c>
      <c r="G273" t="s">
        <v>29</v>
      </c>
      <c r="H273" t="s">
        <v>304</v>
      </c>
      <c r="I273" t="s">
        <v>416</v>
      </c>
      <c r="J273" t="s">
        <v>526</v>
      </c>
      <c r="K273" t="s">
        <v>527</v>
      </c>
      <c r="L273" s="50">
        <f>(C273-VLOOKUP(H273,Riders!$A$2:$C$3501,2,FALSE))/365</f>
        <v>24.676712328767124</v>
      </c>
      <c r="M273" s="50">
        <f>(C273-VLOOKUP(I273,Riders!$A$2:$C$3501,2,FALSE))/365</f>
        <v>23.761643835616439</v>
      </c>
      <c r="N273" s="50">
        <f>(C273-VLOOKUP(J273,Riders!$A$2:$C$3501,2,FALSE))/365</f>
        <v>32.213698630136989</v>
      </c>
      <c r="O273" s="50">
        <f>(C273-VLOOKUP(K273,Riders!$A$2:$C$3501,2,FALSE))/365</f>
        <v>35.939726027397263</v>
      </c>
      <c r="P273" s="33">
        <v>2</v>
      </c>
      <c r="Q273" s="104">
        <f t="shared" si="29"/>
        <v>250.22300000000001</v>
      </c>
      <c r="R273" s="104">
        <f t="shared" si="30"/>
        <v>22.742999999999999</v>
      </c>
      <c r="S273" s="104">
        <f t="shared" si="31"/>
        <v>67.61999999999999</v>
      </c>
      <c r="T273" s="104">
        <f t="shared" si="32"/>
        <v>60.548000000000016</v>
      </c>
      <c r="U273" s="104">
        <f t="shared" si="33"/>
        <v>60.371000000000038</v>
      </c>
      <c r="V273" s="104">
        <f t="shared" si="34"/>
        <v>61.683999999999969</v>
      </c>
      <c r="W273">
        <v>14.542999999999999</v>
      </c>
      <c r="X273">
        <v>8.1999999999999993</v>
      </c>
      <c r="Y273">
        <v>7.6210000000000022</v>
      </c>
      <c r="Z273">
        <v>7.3599999999999959</v>
      </c>
      <c r="AA273">
        <v>7.4420000000000002</v>
      </c>
      <c r="AB273">
        <v>7.4200000000000017</v>
      </c>
      <c r="AC273">
        <v>7.5110000000000028</v>
      </c>
      <c r="AD273">
        <v>7.522999999999989</v>
      </c>
      <c r="AE273">
        <v>7.6740000000000208</v>
      </c>
      <c r="AF273">
        <v>7.6019999999999754</v>
      </c>
      <c r="AG273">
        <v>7.5910000000000224</v>
      </c>
      <c r="AH273">
        <v>7.5779999999999887</v>
      </c>
      <c r="AI273">
        <v>7.6940000000000168</v>
      </c>
      <c r="AJ273">
        <v>7.4989999999999952</v>
      </c>
      <c r="AK273">
        <v>7.445999999999998</v>
      </c>
      <c r="AL273">
        <v>7.4639999999999986</v>
      </c>
      <c r="AM273">
        <v>7.4050000000000011</v>
      </c>
      <c r="AN273">
        <v>7.4019999999999868</v>
      </c>
      <c r="AO273">
        <v>7.5470000000000255</v>
      </c>
      <c r="AP273">
        <v>7.3449999999999704</v>
      </c>
      <c r="AQ273">
        <v>7.5410000000000252</v>
      </c>
      <c r="AR273">
        <v>7.4849999999999568</v>
      </c>
      <c r="AS273">
        <v>7.9370000000000402</v>
      </c>
      <c r="AT273">
        <v>7.7090000000000316</v>
      </c>
      <c r="AU273">
        <v>7.7219999999999516</v>
      </c>
      <c r="AV273">
        <v>7.7379999999999995</v>
      </c>
      <c r="AW273">
        <v>7.9599999999999795</v>
      </c>
      <c r="AX273">
        <v>7.6430000000000291</v>
      </c>
      <c r="AY273">
        <v>7.6200000000000045</v>
      </c>
      <c r="AZ273">
        <v>7.643999999999977</v>
      </c>
      <c r="BA273">
        <v>7.6310000000000571</v>
      </c>
      <c r="BB273">
        <v>7.7259999999999707</v>
      </c>
      <c r="BC273" s="105">
        <f t="shared" si="28"/>
        <v>57.548666589402252</v>
      </c>
    </row>
    <row r="274" spans="1:55" ht="15" thickBot="1" x14ac:dyDescent="0.35">
      <c r="A274" s="33" t="s">
        <v>862</v>
      </c>
      <c r="B274" s="33">
        <v>2021</v>
      </c>
      <c r="C274" s="9">
        <v>44411</v>
      </c>
      <c r="D274" s="3" t="s">
        <v>654</v>
      </c>
      <c r="E274" s="29" t="s">
        <v>454</v>
      </c>
      <c r="F274">
        <v>2</v>
      </c>
      <c r="G274" t="s">
        <v>27</v>
      </c>
      <c r="H274" t="s">
        <v>307</v>
      </c>
      <c r="I274" t="s">
        <v>523</v>
      </c>
      <c r="J274" t="s">
        <v>524</v>
      </c>
      <c r="K274" t="s">
        <v>525</v>
      </c>
      <c r="L274" s="50">
        <f>(C274-VLOOKUP(H274,Riders!$A$2:$C$3501,2,FALSE))/365</f>
        <v>28.19178082191781</v>
      </c>
      <c r="M274" s="50">
        <f>(C274-VLOOKUP(I274,Riders!$A$2:$C$3501,2,FALSE))/365</f>
        <v>29.090410958904108</v>
      </c>
      <c r="N274" s="50">
        <f>(C274-VLOOKUP(J274,Riders!$A$2:$C$3501,2,FALSE))/365</f>
        <v>30.126027397260273</v>
      </c>
      <c r="O274" s="50">
        <f>(C274-VLOOKUP(K274,Riders!$A$2:$C$3501,2,FALSE))/365</f>
        <v>32.419178082191777</v>
      </c>
      <c r="P274" s="33">
        <v>1</v>
      </c>
      <c r="Q274" s="104">
        <f t="shared" si="29"/>
        <v>249.24899999999997</v>
      </c>
      <c r="R274" s="104">
        <f t="shared" si="30"/>
        <v>22.222999999999999</v>
      </c>
      <c r="S274" s="104">
        <f t="shared" si="31"/>
        <v>67.008999999999986</v>
      </c>
      <c r="T274" s="104">
        <f t="shared" si="32"/>
        <v>59.481000000000009</v>
      </c>
      <c r="U274" s="104">
        <f t="shared" si="33"/>
        <v>60.74499999999999</v>
      </c>
      <c r="V274" s="104">
        <f t="shared" si="34"/>
        <v>62.013999999999982</v>
      </c>
      <c r="W274">
        <v>14.206</v>
      </c>
      <c r="X274">
        <v>8.0169999999999995</v>
      </c>
      <c r="Y274">
        <v>7.5549999999999997</v>
      </c>
      <c r="Z274">
        <v>7.429000000000002</v>
      </c>
      <c r="AA274">
        <v>7.4269999999999996</v>
      </c>
      <c r="AB274">
        <v>7.5489999999999995</v>
      </c>
      <c r="AC274">
        <v>7.4279999999999973</v>
      </c>
      <c r="AD274">
        <v>7.397999999999989</v>
      </c>
      <c r="AE274">
        <v>7.5050000000000097</v>
      </c>
      <c r="AF274">
        <v>7.3680000000000092</v>
      </c>
      <c r="AG274">
        <v>7.4299999999999784</v>
      </c>
      <c r="AH274">
        <v>7.4170000000000158</v>
      </c>
      <c r="AI274">
        <v>7.5600000000000165</v>
      </c>
      <c r="AJ274">
        <v>7.4659999999999656</v>
      </c>
      <c r="AK274">
        <v>7.376000000000019</v>
      </c>
      <c r="AL274">
        <v>7.3589999999999947</v>
      </c>
      <c r="AM274">
        <v>7.5430000000000206</v>
      </c>
      <c r="AN274">
        <v>7.6609999999999729</v>
      </c>
      <c r="AO274">
        <v>7.539999999999992</v>
      </c>
      <c r="AP274">
        <v>7.5510000000000161</v>
      </c>
      <c r="AQ274">
        <v>7.7249999999999659</v>
      </c>
      <c r="AR274">
        <v>7.5110000000000241</v>
      </c>
      <c r="AS274">
        <v>7.5270000000000152</v>
      </c>
      <c r="AT274">
        <v>7.6869999999999834</v>
      </c>
      <c r="AU274">
        <v>7.5120000000000289</v>
      </c>
      <c r="AV274">
        <v>7.6279999999999859</v>
      </c>
      <c r="AW274">
        <v>7.8860000000000241</v>
      </c>
      <c r="AX274">
        <v>7.7169999999999845</v>
      </c>
      <c r="AY274">
        <v>7.688999999999993</v>
      </c>
      <c r="AZ274">
        <v>7.8830000000000098</v>
      </c>
      <c r="BA274">
        <v>7.8619999999999663</v>
      </c>
      <c r="BB274">
        <v>7.8369999999999891</v>
      </c>
      <c r="BC274" s="105">
        <f t="shared" si="28"/>
        <v>57.773551749455372</v>
      </c>
    </row>
    <row r="275" spans="1:55" ht="15" thickBot="1" x14ac:dyDescent="0.35">
      <c r="A275" s="33" t="s">
        <v>862</v>
      </c>
      <c r="B275" s="33">
        <v>2021</v>
      </c>
      <c r="C275" s="9">
        <v>44411</v>
      </c>
      <c r="D275" s="3" t="s">
        <v>654</v>
      </c>
      <c r="E275" s="29" t="s">
        <v>454</v>
      </c>
      <c r="F275">
        <v>2</v>
      </c>
      <c r="G275" t="s">
        <v>17</v>
      </c>
      <c r="H275" t="s">
        <v>421</v>
      </c>
      <c r="I275" t="s">
        <v>423</v>
      </c>
      <c r="J275" t="s">
        <v>422</v>
      </c>
      <c r="K275" t="s">
        <v>574</v>
      </c>
      <c r="L275" s="50">
        <f>(C275-VLOOKUP(H275,Riders!$A$2:$C$3501,2,FALSE))/365</f>
        <v>20.978082191780821</v>
      </c>
      <c r="M275" s="50">
        <f>(C275-VLOOKUP(I275,Riders!$A$2:$C$3501,2,FALSE))/365</f>
        <v>23.706849315068492</v>
      </c>
      <c r="N275" s="50">
        <f>(C275-VLOOKUP(J275,Riders!$A$2:$C$3501,2,FALSE))/365</f>
        <v>22.293150684931508</v>
      </c>
      <c r="O275" s="50">
        <f>(C275-VLOOKUP(K275,Riders!$A$2:$C$3501,2,FALSE))/365</f>
        <v>21.536986301369861</v>
      </c>
      <c r="P275" s="33">
        <v>2</v>
      </c>
      <c r="Q275" s="104">
        <f t="shared" si="29"/>
        <v>251.88800000000003</v>
      </c>
      <c r="R275" s="104">
        <f t="shared" si="30"/>
        <v>22.411000000000001</v>
      </c>
      <c r="S275" s="104">
        <f t="shared" si="31"/>
        <v>67.52000000000001</v>
      </c>
      <c r="T275" s="104">
        <f t="shared" si="32"/>
        <v>59.506999999999977</v>
      </c>
      <c r="U275" s="104">
        <f t="shared" si="33"/>
        <v>61.622000000000014</v>
      </c>
      <c r="V275" s="104">
        <f t="shared" si="34"/>
        <v>63.239000000000033</v>
      </c>
      <c r="W275">
        <v>14.14</v>
      </c>
      <c r="X275">
        <v>8.2710000000000008</v>
      </c>
      <c r="Y275">
        <v>7.7199999999999989</v>
      </c>
      <c r="Z275">
        <v>7.5570000000000022</v>
      </c>
      <c r="AA275">
        <v>7.5779999999999959</v>
      </c>
      <c r="AB275">
        <v>7.4470000000000027</v>
      </c>
      <c r="AC275">
        <v>7.419000000000004</v>
      </c>
      <c r="AD275">
        <v>7.3880000000000052</v>
      </c>
      <c r="AE275">
        <v>7.5010000000000048</v>
      </c>
      <c r="AF275">
        <v>7.3049999999999784</v>
      </c>
      <c r="AG275">
        <v>7.3119999999999976</v>
      </c>
      <c r="AH275">
        <v>7.3790000000000191</v>
      </c>
      <c r="AI275">
        <v>7.5209999999999866</v>
      </c>
      <c r="AJ275">
        <v>7.4319999999999879</v>
      </c>
      <c r="AK275">
        <v>7.4680000000000035</v>
      </c>
      <c r="AL275">
        <v>7.5889999999999986</v>
      </c>
      <c r="AM275">
        <v>7.8220000000000312</v>
      </c>
      <c r="AN275">
        <v>7.6189999999999998</v>
      </c>
      <c r="AO275">
        <v>7.589999999999975</v>
      </c>
      <c r="AP275">
        <v>7.6780000000000257</v>
      </c>
      <c r="AQ275">
        <v>7.8409999999999798</v>
      </c>
      <c r="AR275">
        <v>7.6880000000000166</v>
      </c>
      <c r="AS275">
        <v>7.6789999999999736</v>
      </c>
      <c r="AT275">
        <v>7.7050000000000125</v>
      </c>
      <c r="AU275">
        <v>7.8590000000000089</v>
      </c>
      <c r="AV275">
        <v>7.6399999999999864</v>
      </c>
      <c r="AW275">
        <v>7.6890000000000214</v>
      </c>
      <c r="AX275">
        <v>7.7589999999999861</v>
      </c>
      <c r="AY275">
        <v>7.9819999999999993</v>
      </c>
      <c r="AZ275">
        <v>7.9830000000000041</v>
      </c>
      <c r="BA275">
        <v>8.0480000000000018</v>
      </c>
      <c r="BB275">
        <v>8.2790000000000248</v>
      </c>
      <c r="BC275" s="105">
        <f t="shared" si="28"/>
        <v>57.1682652607508</v>
      </c>
    </row>
    <row r="276" spans="1:55" ht="15" thickBot="1" x14ac:dyDescent="0.35">
      <c r="A276" s="33" t="s">
        <v>862</v>
      </c>
      <c r="B276" s="33">
        <v>2021</v>
      </c>
      <c r="C276" s="9">
        <v>44411</v>
      </c>
      <c r="D276" s="3" t="s">
        <v>654</v>
      </c>
      <c r="E276" s="29" t="s">
        <v>454</v>
      </c>
      <c r="F276">
        <v>3</v>
      </c>
      <c r="G276" t="s">
        <v>25</v>
      </c>
      <c r="H276" t="s">
        <v>269</v>
      </c>
      <c r="I276" t="s">
        <v>309</v>
      </c>
      <c r="J276" t="s">
        <v>343</v>
      </c>
      <c r="K276" t="s">
        <v>418</v>
      </c>
      <c r="L276" s="50">
        <f>(C276-VLOOKUP(H276,Riders!$A$2:$C$3501,2,FALSE))/365</f>
        <v>27.413698630136988</v>
      </c>
      <c r="M276" s="50">
        <f>(C276-VLOOKUP(I276,Riders!$A$2:$C$3501,2,FALSE))/365</f>
        <v>29.295890410958904</v>
      </c>
      <c r="N276" s="50">
        <f>(C276-VLOOKUP(J276,Riders!$A$2:$C$3501,2,FALSE))/365</f>
        <v>26.923287671232877</v>
      </c>
      <c r="O276" s="50">
        <f>(C276-VLOOKUP(K276,Riders!$A$2:$C$3501,2,FALSE))/365</f>
        <v>24.364383561643837</v>
      </c>
      <c r="P276" s="33">
        <v>1</v>
      </c>
      <c r="Q276" s="104">
        <f t="shared" si="29"/>
        <v>246.74799999999999</v>
      </c>
      <c r="R276" s="104">
        <f t="shared" si="30"/>
        <v>22.117999999999999</v>
      </c>
      <c r="S276" s="104">
        <f t="shared" si="31"/>
        <v>67.331000000000003</v>
      </c>
      <c r="T276" s="104">
        <f t="shared" si="32"/>
        <v>59.300999999999988</v>
      </c>
      <c r="U276" s="104">
        <f t="shared" si="33"/>
        <v>60.246000000000024</v>
      </c>
      <c r="V276" s="104">
        <f t="shared" si="34"/>
        <v>59.869999999999976</v>
      </c>
      <c r="W276">
        <v>13.814</v>
      </c>
      <c r="X276">
        <v>8.3039999999999985</v>
      </c>
      <c r="Y276">
        <v>7.6610000000000014</v>
      </c>
      <c r="Z276">
        <v>7.4920000000000009</v>
      </c>
      <c r="AA276">
        <v>7.546999999999997</v>
      </c>
      <c r="AB276">
        <v>7.4720000000000013</v>
      </c>
      <c r="AC276">
        <v>7.463000000000001</v>
      </c>
      <c r="AD276">
        <v>7.578000000000003</v>
      </c>
      <c r="AE276">
        <v>7.4140000000000015</v>
      </c>
      <c r="AF276">
        <v>7.4120000000000061</v>
      </c>
      <c r="AG276">
        <v>7.5019999999999953</v>
      </c>
      <c r="AH276">
        <v>7.3749999999999858</v>
      </c>
      <c r="AI276">
        <v>7.3050000000000068</v>
      </c>
      <c r="AJ276">
        <v>7.4599999999999937</v>
      </c>
      <c r="AK276">
        <v>7.38900000000001</v>
      </c>
      <c r="AL276">
        <v>7.4439999999999884</v>
      </c>
      <c r="AM276">
        <v>7.480000000000004</v>
      </c>
      <c r="AN276">
        <v>7.4450000000000216</v>
      </c>
      <c r="AO276">
        <v>7.5559999999999832</v>
      </c>
      <c r="AP276">
        <v>7.532999999999987</v>
      </c>
      <c r="AQ276">
        <v>7.5229999999999961</v>
      </c>
      <c r="AR276">
        <v>7.5250000000000057</v>
      </c>
      <c r="AS276">
        <v>7.6690000000000396</v>
      </c>
      <c r="AT276">
        <v>7.5149999999999864</v>
      </c>
      <c r="AU276">
        <v>7.6359999999999673</v>
      </c>
      <c r="AV276">
        <v>7.5870000000000175</v>
      </c>
      <c r="AW276">
        <v>7.6129999999999995</v>
      </c>
      <c r="AX276">
        <v>7.4849999999999852</v>
      </c>
      <c r="AY276">
        <v>7.4579999999999984</v>
      </c>
      <c r="AZ276">
        <v>7.4869999999999948</v>
      </c>
      <c r="BA276">
        <v>7.3510000000000275</v>
      </c>
      <c r="BB276">
        <v>7.2529999999999859</v>
      </c>
      <c r="BC276" s="105">
        <f t="shared" si="28"/>
        <v>58.359135636357742</v>
      </c>
    </row>
    <row r="277" spans="1:55" ht="15" thickBot="1" x14ac:dyDescent="0.35">
      <c r="A277" s="33" t="s">
        <v>862</v>
      </c>
      <c r="B277" s="33">
        <v>2021</v>
      </c>
      <c r="C277" s="9">
        <v>44411</v>
      </c>
      <c r="D277" s="3" t="s">
        <v>654</v>
      </c>
      <c r="E277" s="29" t="s">
        <v>454</v>
      </c>
      <c r="F277">
        <v>3</v>
      </c>
      <c r="G277" t="s">
        <v>67</v>
      </c>
      <c r="H277" t="s">
        <v>214</v>
      </c>
      <c r="I277" t="s">
        <v>520</v>
      </c>
      <c r="J277" t="s">
        <v>521</v>
      </c>
      <c r="K277" t="s">
        <v>271</v>
      </c>
      <c r="L277" s="50">
        <f>(C277-VLOOKUP(H277,Riders!$A$2:$C$3501,2,FALSE))/365</f>
        <v>26.627397260273973</v>
      </c>
      <c r="M277" s="50">
        <f>(C277-VLOOKUP(I277,Riders!$A$2:$C$3501,2,FALSE))/365</f>
        <v>24.602739726027398</v>
      </c>
      <c r="N277" s="50">
        <f>(C277-VLOOKUP(J277,Riders!$A$2:$C$3501,2,FALSE))/365</f>
        <v>23.961643835616439</v>
      </c>
      <c r="O277" s="50">
        <f>(C277-VLOOKUP(K277,Riders!$A$2:$C$3501,2,FALSE))/365</f>
        <v>27.12876712328767</v>
      </c>
      <c r="P277" s="33">
        <v>2</v>
      </c>
      <c r="Q277" s="104">
        <f t="shared" si="29"/>
        <v>247.56199999999998</v>
      </c>
      <c r="R277" s="104">
        <f t="shared" si="30"/>
        <v>22.076000000000001</v>
      </c>
      <c r="S277" s="104">
        <f t="shared" si="31"/>
        <v>66.433000000000007</v>
      </c>
      <c r="T277" s="104">
        <f t="shared" si="32"/>
        <v>60.289999999999992</v>
      </c>
      <c r="U277" s="104">
        <f t="shared" si="33"/>
        <v>60.212000000000003</v>
      </c>
      <c r="V277" s="104">
        <f t="shared" si="34"/>
        <v>60.626999999999981</v>
      </c>
      <c r="W277">
        <v>14.208</v>
      </c>
      <c r="X277">
        <v>7.8680000000000003</v>
      </c>
      <c r="Y277">
        <v>7.5309999999999988</v>
      </c>
      <c r="Z277">
        <v>7.5489999999999995</v>
      </c>
      <c r="AA277">
        <v>7.3179999999999978</v>
      </c>
      <c r="AB277">
        <v>7.3010000000000019</v>
      </c>
      <c r="AC277">
        <v>7.3120000000000047</v>
      </c>
      <c r="AD277">
        <v>7.3460000000000036</v>
      </c>
      <c r="AE277">
        <v>7.5209999999999866</v>
      </c>
      <c r="AF277">
        <v>7.4170000000000016</v>
      </c>
      <c r="AG277">
        <v>7.5230000000000103</v>
      </c>
      <c r="AH277">
        <v>7.4309999999999832</v>
      </c>
      <c r="AI277">
        <v>7.5370000000000203</v>
      </c>
      <c r="AJ277">
        <v>7.7560000000000002</v>
      </c>
      <c r="AK277">
        <v>7.5490000000000066</v>
      </c>
      <c r="AL277">
        <v>7.5559999999999832</v>
      </c>
      <c r="AM277">
        <v>7.4680000000000035</v>
      </c>
      <c r="AN277">
        <v>7.4499999999999886</v>
      </c>
      <c r="AO277">
        <v>7.4310000000000116</v>
      </c>
      <c r="AP277">
        <v>7.4420000000000073</v>
      </c>
      <c r="AQ277">
        <v>7.5439999999999827</v>
      </c>
      <c r="AR277">
        <v>7.6510000000000105</v>
      </c>
      <c r="AS277">
        <v>7.5989999999999895</v>
      </c>
      <c r="AT277">
        <v>7.6270000000000095</v>
      </c>
      <c r="AU277">
        <v>7.636999999999972</v>
      </c>
      <c r="AV277">
        <v>7.8970000000000482</v>
      </c>
      <c r="AW277">
        <v>7.5559999999999548</v>
      </c>
      <c r="AX277">
        <v>7.5790000000000077</v>
      </c>
      <c r="AY277">
        <v>7.4430000000000121</v>
      </c>
      <c r="AZ277">
        <v>7.4779999999999802</v>
      </c>
      <c r="BA277">
        <v>7.5079999999999814</v>
      </c>
      <c r="BB277">
        <v>7.5290000000000248</v>
      </c>
      <c r="BC277" s="105">
        <f t="shared" si="28"/>
        <v>58.167246992672546</v>
      </c>
    </row>
    <row r="278" spans="1:55" ht="15" thickBot="1" x14ac:dyDescent="0.35">
      <c r="A278" s="33" t="s">
        <v>862</v>
      </c>
      <c r="B278" s="33">
        <v>2021</v>
      </c>
      <c r="C278" s="9">
        <v>44411</v>
      </c>
      <c r="D278" s="3" t="s">
        <v>654</v>
      </c>
      <c r="E278" s="29" t="s">
        <v>454</v>
      </c>
      <c r="F278">
        <v>4</v>
      </c>
      <c r="G278" t="s">
        <v>15</v>
      </c>
      <c r="H278" t="s">
        <v>459</v>
      </c>
      <c r="I278" t="s">
        <v>501</v>
      </c>
      <c r="J278" t="s">
        <v>491</v>
      </c>
      <c r="K278" t="s">
        <v>460</v>
      </c>
      <c r="L278" s="50">
        <f>(C278-VLOOKUP(H278,Riders!$A$2:$C$3501,2,FALSE))/365</f>
        <v>22.717808219178082</v>
      </c>
      <c r="M278" s="50">
        <f>(C278-VLOOKUP(I278,Riders!$A$2:$C$3501,2,FALSE))/365</f>
        <v>33.175342465753424</v>
      </c>
      <c r="N278" s="50">
        <f>(C278-VLOOKUP(J278,Riders!$A$2:$C$3501,2,FALSE))/365</f>
        <v>25.068493150684933</v>
      </c>
      <c r="O278" s="50">
        <f>(C278-VLOOKUP(K278,Riders!$A$2:$C$3501,2,FALSE))/365</f>
        <v>28.063013698630137</v>
      </c>
      <c r="P278" s="33">
        <v>1</v>
      </c>
      <c r="Q278" s="104">
        <f t="shared" si="29"/>
        <v>246.15899999999996</v>
      </c>
      <c r="R278" s="104">
        <f t="shared" si="30"/>
        <v>22.625</v>
      </c>
      <c r="S278" s="104">
        <f t="shared" si="31"/>
        <v>67.185999999999993</v>
      </c>
      <c r="T278" s="104">
        <f t="shared" si="32"/>
        <v>59.553000000000026</v>
      </c>
      <c r="U278" s="104">
        <f t="shared" si="33"/>
        <v>60.167999999999964</v>
      </c>
      <c r="V278" s="104">
        <f t="shared" si="34"/>
        <v>59.251999999999981</v>
      </c>
      <c r="W278">
        <v>14.427</v>
      </c>
      <c r="X278">
        <v>8.1980000000000004</v>
      </c>
      <c r="Y278">
        <v>7.6039999999999992</v>
      </c>
      <c r="Z278">
        <v>7.3740000000000023</v>
      </c>
      <c r="AA278">
        <v>7.463000000000001</v>
      </c>
      <c r="AB278">
        <v>7.3140000000000001</v>
      </c>
      <c r="AC278">
        <v>7.3889999999999958</v>
      </c>
      <c r="AD278">
        <v>7.4169999999999945</v>
      </c>
      <c r="AE278">
        <v>7.4540000000000077</v>
      </c>
      <c r="AF278">
        <v>7.5530000000000115</v>
      </c>
      <c r="AG278">
        <v>7.4069999999999823</v>
      </c>
      <c r="AH278">
        <v>7.3920000000000101</v>
      </c>
      <c r="AI278">
        <v>7.3990000000000009</v>
      </c>
      <c r="AJ278">
        <v>7.5019999999999811</v>
      </c>
      <c r="AK278">
        <v>7.4099999999999824</v>
      </c>
      <c r="AL278">
        <v>7.4360000000000497</v>
      </c>
      <c r="AM278">
        <v>7.4809999999999803</v>
      </c>
      <c r="AN278">
        <v>7.4749999999999943</v>
      </c>
      <c r="AO278">
        <v>7.5130000000000052</v>
      </c>
      <c r="AP278">
        <v>7.5420000000000016</v>
      </c>
      <c r="AQ278">
        <v>7.5459999999999923</v>
      </c>
      <c r="AR278">
        <v>7.6230000000000189</v>
      </c>
      <c r="AS278">
        <v>7.5120000000000005</v>
      </c>
      <c r="AT278">
        <v>7.4759999999999707</v>
      </c>
      <c r="AU278">
        <v>7.6069999999999993</v>
      </c>
      <c r="AV278">
        <v>7.5209999999999866</v>
      </c>
      <c r="AW278">
        <v>7.4690000000000509</v>
      </c>
      <c r="AX278">
        <v>7.4069999999999823</v>
      </c>
      <c r="AY278">
        <v>7.5229999999999961</v>
      </c>
      <c r="AZ278">
        <v>7.2570000000000334</v>
      </c>
      <c r="BA278">
        <v>7.2249999999999659</v>
      </c>
      <c r="BB278">
        <v>7.2429999999999666</v>
      </c>
      <c r="BC278" s="105">
        <f t="shared" si="28"/>
        <v>58.498775181894636</v>
      </c>
    </row>
    <row r="279" spans="1:55" ht="15" thickBot="1" x14ac:dyDescent="0.35">
      <c r="A279" s="33" t="s">
        <v>862</v>
      </c>
      <c r="B279" s="33">
        <v>2021</v>
      </c>
      <c r="C279" s="9">
        <v>44411</v>
      </c>
      <c r="D279" s="3" t="s">
        <v>654</v>
      </c>
      <c r="E279" s="29" t="s">
        <v>454</v>
      </c>
      <c r="F279">
        <v>4</v>
      </c>
      <c r="G279" t="s">
        <v>53</v>
      </c>
      <c r="H279" t="s">
        <v>227</v>
      </c>
      <c r="I279" t="s">
        <v>298</v>
      </c>
      <c r="J279" t="s">
        <v>272</v>
      </c>
      <c r="K279" t="s">
        <v>316</v>
      </c>
      <c r="L279" s="50">
        <f>(C279-VLOOKUP(H279,Riders!$A$2:$C$3501,2,FALSE))/365</f>
        <v>23.446575342465753</v>
      </c>
      <c r="M279" s="50">
        <f>(C279-VLOOKUP(I279,Riders!$A$2:$C$3501,2,FALSE))/365</f>
        <v>22.049315068493151</v>
      </c>
      <c r="N279" s="50">
        <f>(C279-VLOOKUP(J279,Riders!$A$2:$C$3501,2,FALSE))/365</f>
        <v>24.463013698630139</v>
      </c>
      <c r="O279" s="50">
        <f>(C279-VLOOKUP(K279,Riders!$A$2:$C$3501,2,FALSE))/365</f>
        <v>20.616438356164384</v>
      </c>
      <c r="P279" s="33">
        <v>2</v>
      </c>
      <c r="Q279" s="104">
        <f t="shared" si="29"/>
        <v>250.06299999999999</v>
      </c>
      <c r="R279" s="104">
        <f t="shared" si="30"/>
        <v>22.248999999999999</v>
      </c>
      <c r="S279" s="104">
        <f t="shared" si="31"/>
        <v>67.198000000000008</v>
      </c>
      <c r="T279" s="104">
        <f t="shared" si="32"/>
        <v>60.19</v>
      </c>
      <c r="U279" s="104">
        <f t="shared" si="33"/>
        <v>61.319000000000017</v>
      </c>
      <c r="V279" s="104">
        <f t="shared" si="34"/>
        <v>61.355999999999966</v>
      </c>
      <c r="W279">
        <v>14.105</v>
      </c>
      <c r="X279">
        <v>8.1439999999999984</v>
      </c>
      <c r="Y279">
        <v>7.6010000000000026</v>
      </c>
      <c r="Z279">
        <v>7.3549999999999969</v>
      </c>
      <c r="AA279">
        <v>7.4420000000000002</v>
      </c>
      <c r="AB279">
        <v>7.4770000000000039</v>
      </c>
      <c r="AC279">
        <v>7.4969999999999999</v>
      </c>
      <c r="AD279">
        <v>7.5770000000000053</v>
      </c>
      <c r="AE279">
        <v>7.51400000000001</v>
      </c>
      <c r="AF279">
        <v>7.5229999999999819</v>
      </c>
      <c r="AG279">
        <v>7.5490000000000066</v>
      </c>
      <c r="AH279">
        <v>7.6089999999999804</v>
      </c>
      <c r="AI279">
        <v>7.4540000000000219</v>
      </c>
      <c r="AJ279">
        <v>7.4159999999999826</v>
      </c>
      <c r="AK279">
        <v>7.4830000000000183</v>
      </c>
      <c r="AL279">
        <v>7.6419999999999959</v>
      </c>
      <c r="AM279">
        <v>7.7279999999999802</v>
      </c>
      <c r="AN279">
        <v>7.8460000000000036</v>
      </c>
      <c r="AO279">
        <v>7.7630000000000052</v>
      </c>
      <c r="AP279">
        <v>7.8610000000000184</v>
      </c>
      <c r="AQ279">
        <v>7.6019999999999754</v>
      </c>
      <c r="AR279">
        <v>7.5550000000000068</v>
      </c>
      <c r="AS279">
        <v>7.5129999999999768</v>
      </c>
      <c r="AT279">
        <v>7.4510000000000502</v>
      </c>
      <c r="AU279">
        <v>7.601999999999947</v>
      </c>
      <c r="AV279">
        <v>7.4690000000000509</v>
      </c>
      <c r="AW279">
        <v>7.5259999999999536</v>
      </c>
      <c r="AX279">
        <v>7.5580000000000496</v>
      </c>
      <c r="AY279">
        <v>7.6639999999999873</v>
      </c>
      <c r="AZ279">
        <v>7.9400000000000261</v>
      </c>
      <c r="BA279">
        <v>7.7969999999999686</v>
      </c>
      <c r="BB279">
        <v>7.7999999999999829</v>
      </c>
      <c r="BC279" s="105">
        <f t="shared" ref="BC279:BC342" si="35">IF(COUNT(W279:BB279)=32,3.6*4000/Q279,"")</f>
        <v>57.585488456908863</v>
      </c>
    </row>
    <row r="280" spans="1:55" ht="15" thickBot="1" x14ac:dyDescent="0.35">
      <c r="A280" s="33" t="s">
        <v>862</v>
      </c>
      <c r="B280" s="33">
        <v>2021</v>
      </c>
      <c r="C280" s="9">
        <v>44411</v>
      </c>
      <c r="D280" s="3" t="s">
        <v>654</v>
      </c>
      <c r="E280" s="29" t="s">
        <v>204</v>
      </c>
      <c r="F280" t="s">
        <v>205</v>
      </c>
      <c r="G280" t="s">
        <v>15</v>
      </c>
      <c r="H280" t="s">
        <v>459</v>
      </c>
      <c r="I280" t="s">
        <v>501</v>
      </c>
      <c r="J280" t="s">
        <v>491</v>
      </c>
      <c r="K280" t="s">
        <v>460</v>
      </c>
      <c r="L280" s="50">
        <f>(C280-VLOOKUP(H280,Riders!$A$2:$C$3501,2,FALSE))/365</f>
        <v>22.717808219178082</v>
      </c>
      <c r="M280" s="50">
        <f>(C280-VLOOKUP(I280,Riders!$A$2:$C$3501,2,FALSE))/365</f>
        <v>33.175342465753424</v>
      </c>
      <c r="N280" s="50">
        <f>(C280-VLOOKUP(J280,Riders!$A$2:$C$3501,2,FALSE))/365</f>
        <v>25.068493150684933</v>
      </c>
      <c r="O280" s="50">
        <f>(C280-VLOOKUP(K280,Riders!$A$2:$C$3501,2,FALSE))/365</f>
        <v>28.063013698630137</v>
      </c>
      <c r="P280" s="33">
        <v>1</v>
      </c>
      <c r="Q280" s="104">
        <f t="shared" si="29"/>
        <v>244.24199999999999</v>
      </c>
      <c r="R280" s="104">
        <f t="shared" si="30"/>
        <v>22.338000000000001</v>
      </c>
      <c r="S280" s="104">
        <f t="shared" si="31"/>
        <v>66.842000000000013</v>
      </c>
      <c r="T280" s="104">
        <f t="shared" si="32"/>
        <v>58.99199999999999</v>
      </c>
      <c r="U280" s="104">
        <f t="shared" si="33"/>
        <v>59.52200000000002</v>
      </c>
      <c r="V280" s="104">
        <f t="shared" si="34"/>
        <v>58.885999999999967</v>
      </c>
      <c r="W280">
        <v>14.159000000000001</v>
      </c>
      <c r="X280">
        <v>8.1790000000000003</v>
      </c>
      <c r="Y280">
        <v>7.5949999999999989</v>
      </c>
      <c r="Z280">
        <v>7.4149999999999991</v>
      </c>
      <c r="AA280">
        <v>7.4810000000000016</v>
      </c>
      <c r="AB280">
        <v>7.338000000000001</v>
      </c>
      <c r="AC280">
        <v>7.3369999999999962</v>
      </c>
      <c r="AD280">
        <v>7.3380000000000152</v>
      </c>
      <c r="AE280">
        <v>7.3819999999999908</v>
      </c>
      <c r="AF280">
        <v>7.4679999999999893</v>
      </c>
      <c r="AG280">
        <v>7.3360000000000127</v>
      </c>
      <c r="AH280">
        <v>7.2969999999999828</v>
      </c>
      <c r="AI280">
        <v>7.3230000000000217</v>
      </c>
      <c r="AJ280">
        <v>7.492999999999995</v>
      </c>
      <c r="AK280">
        <v>7.339999999999975</v>
      </c>
      <c r="AL280">
        <v>7.3530000000000229</v>
      </c>
      <c r="AM280">
        <v>7.3489999999999895</v>
      </c>
      <c r="AN280">
        <v>7.3740000000000236</v>
      </c>
      <c r="AO280">
        <v>7.4059999999999775</v>
      </c>
      <c r="AP280">
        <v>7.4760000000000275</v>
      </c>
      <c r="AQ280">
        <v>7.5980000000000132</v>
      </c>
      <c r="AR280">
        <v>7.4559999999999604</v>
      </c>
      <c r="AS280">
        <v>7.4099999999999682</v>
      </c>
      <c r="AT280">
        <v>7.4530000000000598</v>
      </c>
      <c r="AU280">
        <v>7.5429999999999779</v>
      </c>
      <c r="AV280">
        <v>7.3710000000000093</v>
      </c>
      <c r="AW280">
        <v>7.29200000000003</v>
      </c>
      <c r="AX280">
        <v>7.2679999999999438</v>
      </c>
      <c r="AY280">
        <v>7.3419999999999845</v>
      </c>
      <c r="AZ280">
        <v>7.4759999999999991</v>
      </c>
      <c r="BA280">
        <v>7.2940000000000111</v>
      </c>
      <c r="BB280">
        <v>7.3000000000000114</v>
      </c>
      <c r="BC280" s="105">
        <f t="shared" si="35"/>
        <v>58.957918785466873</v>
      </c>
    </row>
    <row r="281" spans="1:55" ht="15" thickBot="1" x14ac:dyDescent="0.35">
      <c r="A281" s="33" t="s">
        <v>862</v>
      </c>
      <c r="B281" s="33">
        <v>2021</v>
      </c>
      <c r="C281" s="9">
        <v>44411</v>
      </c>
      <c r="D281" s="3" t="s">
        <v>654</v>
      </c>
      <c r="E281" s="29" t="s">
        <v>204</v>
      </c>
      <c r="F281" t="s">
        <v>205</v>
      </c>
      <c r="G281" t="s">
        <v>25</v>
      </c>
      <c r="H281" t="s">
        <v>269</v>
      </c>
      <c r="I281" t="s">
        <v>309</v>
      </c>
      <c r="J281" t="s">
        <v>520</v>
      </c>
      <c r="K281" t="s">
        <v>418</v>
      </c>
      <c r="L281" s="50">
        <f>(C281-VLOOKUP(H281,Riders!$A$2:$C$3501,2,FALSE))/365</f>
        <v>27.413698630136988</v>
      </c>
      <c r="M281" s="50">
        <f>(C281-VLOOKUP(I281,Riders!$A$2:$C$3501,2,FALSE))/365</f>
        <v>29.295890410958904</v>
      </c>
      <c r="N281" s="50">
        <f>(C281-VLOOKUP(J281,Riders!$A$2:$C$3501,2,FALSE))/365</f>
        <v>24.602739726027398</v>
      </c>
      <c r="O281" s="50">
        <f>(C281-VLOOKUP(K281,Riders!$A$2:$C$3501,2,FALSE))/365</f>
        <v>24.364383561643837</v>
      </c>
      <c r="P281" s="33">
        <v>2</v>
      </c>
      <c r="Q281" s="104">
        <f t="shared" si="29"/>
        <v>250.60700000000003</v>
      </c>
      <c r="R281" s="104">
        <f t="shared" si="30"/>
        <v>22.257999999999999</v>
      </c>
      <c r="S281" s="104">
        <f t="shared" si="31"/>
        <v>68.158000000000001</v>
      </c>
      <c r="T281" s="104">
        <f t="shared" si="32"/>
        <v>59.853999999999999</v>
      </c>
      <c r="U281" s="104">
        <f t="shared" si="33"/>
        <v>61.02000000000001</v>
      </c>
      <c r="V281" s="104">
        <f t="shared" si="34"/>
        <v>61.575000000000017</v>
      </c>
      <c r="W281">
        <v>13.896000000000001</v>
      </c>
      <c r="X281">
        <v>8.3619999999999983</v>
      </c>
      <c r="Y281">
        <v>7.8659999999999997</v>
      </c>
      <c r="Z281">
        <v>7.6130000000000031</v>
      </c>
      <c r="AA281">
        <v>7.6589999999999989</v>
      </c>
      <c r="AB281">
        <v>7.5229999999999961</v>
      </c>
      <c r="AC281">
        <v>7.5410000000000039</v>
      </c>
      <c r="AD281">
        <v>7.6980000000000004</v>
      </c>
      <c r="AE281">
        <v>7.4590000000000032</v>
      </c>
      <c r="AF281">
        <v>7.5579999999999927</v>
      </c>
      <c r="AG281">
        <v>7.438999999999993</v>
      </c>
      <c r="AH281">
        <v>7.3979999999999961</v>
      </c>
      <c r="AI281">
        <v>7.4920000000000044</v>
      </c>
      <c r="AJ281">
        <v>7.4490000000000265</v>
      </c>
      <c r="AK281">
        <v>7.5459999999999781</v>
      </c>
      <c r="AL281">
        <v>7.5130000000000052</v>
      </c>
      <c r="AM281">
        <v>7.7129999999999939</v>
      </c>
      <c r="AN281">
        <v>7.5579999999999927</v>
      </c>
      <c r="AO281">
        <v>7.5410000000000252</v>
      </c>
      <c r="AP281">
        <v>7.578000000000003</v>
      </c>
      <c r="AQ281">
        <v>7.6099999999999852</v>
      </c>
      <c r="AR281">
        <v>7.7069999999999936</v>
      </c>
      <c r="AS281">
        <v>7.710000000000008</v>
      </c>
      <c r="AT281">
        <v>7.6030000000000086</v>
      </c>
      <c r="AU281">
        <v>7.7160000000000082</v>
      </c>
      <c r="AV281">
        <v>7.632000000000005</v>
      </c>
      <c r="AW281">
        <v>7.6219999999999857</v>
      </c>
      <c r="AX281">
        <v>7.6909999999999741</v>
      </c>
      <c r="AY281">
        <v>7.728999999999985</v>
      </c>
      <c r="AZ281">
        <v>7.8860000000000525</v>
      </c>
      <c r="BA281">
        <v>7.6529999999999347</v>
      </c>
      <c r="BB281">
        <v>7.6460000000000719</v>
      </c>
      <c r="BC281" s="105">
        <f t="shared" si="35"/>
        <v>57.460485940137339</v>
      </c>
    </row>
    <row r="282" spans="1:55" ht="15" thickBot="1" x14ac:dyDescent="0.35">
      <c r="A282" s="3" t="s">
        <v>862</v>
      </c>
      <c r="B282" s="3">
        <v>2021</v>
      </c>
      <c r="C282" s="19">
        <v>44411</v>
      </c>
      <c r="D282" s="3" t="s">
        <v>654</v>
      </c>
      <c r="E282" s="29" t="s">
        <v>204</v>
      </c>
      <c r="F282" s="33" t="s">
        <v>206</v>
      </c>
      <c r="G282" t="s">
        <v>67</v>
      </c>
      <c r="H282" t="s">
        <v>214</v>
      </c>
      <c r="I282" t="s">
        <v>520</v>
      </c>
      <c r="J282" t="s">
        <v>521</v>
      </c>
      <c r="K282" t="s">
        <v>271</v>
      </c>
      <c r="L282" s="50">
        <f>(C282-VLOOKUP(H282,Riders!$A$2:$C$3501,2,FALSE))/365</f>
        <v>26.627397260273973</v>
      </c>
      <c r="M282" s="50">
        <f>(C282-VLOOKUP(I282,Riders!$A$2:$C$3501,2,FALSE))/365</f>
        <v>24.602739726027398</v>
      </c>
      <c r="N282" s="50">
        <f>(C282-VLOOKUP(J282,Riders!$A$2:$C$3501,2,FALSE))/365</f>
        <v>23.961643835616439</v>
      </c>
      <c r="O282" s="50">
        <f>(C282-VLOOKUP(K282,Riders!$A$2:$C$3501,2,FALSE))/365</f>
        <v>27.12876712328767</v>
      </c>
      <c r="P282" s="33">
        <v>3</v>
      </c>
      <c r="Q282" s="104">
        <f t="shared" si="29"/>
        <v>248.04</v>
      </c>
      <c r="R282" s="104">
        <f t="shared" si="30"/>
        <v>21.972999999999999</v>
      </c>
      <c r="S282" s="104">
        <f t="shared" si="31"/>
        <v>66.287999999999997</v>
      </c>
      <c r="T282" s="104">
        <f t="shared" si="32"/>
        <v>60.213000000000036</v>
      </c>
      <c r="U282" s="104">
        <f t="shared" si="33"/>
        <v>60.837999999999965</v>
      </c>
      <c r="V282" s="104">
        <f t="shared" si="34"/>
        <v>60.700999999999993</v>
      </c>
      <c r="W282">
        <v>14.175000000000001</v>
      </c>
      <c r="X282">
        <v>7.7979999999999983</v>
      </c>
      <c r="Y282">
        <v>7.5390000000000015</v>
      </c>
      <c r="Z282">
        <v>7.5429999999999993</v>
      </c>
      <c r="AA282">
        <v>7.3029999999999973</v>
      </c>
      <c r="AB282">
        <v>7.2920000000000016</v>
      </c>
      <c r="AC282">
        <v>7.277000000000001</v>
      </c>
      <c r="AD282">
        <v>7.3609999999999971</v>
      </c>
      <c r="AE282">
        <v>7.445999999999998</v>
      </c>
      <c r="AF282">
        <v>7.4330000000000069</v>
      </c>
      <c r="AG282">
        <v>7.5</v>
      </c>
      <c r="AH282">
        <v>7.5220000000000056</v>
      </c>
      <c r="AI282">
        <v>7.7379999999999853</v>
      </c>
      <c r="AJ282">
        <v>7.5450000000000159</v>
      </c>
      <c r="AK282">
        <v>7.5669999999999931</v>
      </c>
      <c r="AL282">
        <v>7.4620000000000317</v>
      </c>
      <c r="AM282">
        <v>7.4049999999999727</v>
      </c>
      <c r="AN282">
        <v>7.4579999999999984</v>
      </c>
      <c r="AO282">
        <v>7.5200000000000102</v>
      </c>
      <c r="AP282">
        <v>7.6019999999999754</v>
      </c>
      <c r="AQ282">
        <v>7.771000000000015</v>
      </c>
      <c r="AR282">
        <v>7.6580000000000155</v>
      </c>
      <c r="AS282">
        <v>7.7779999999999916</v>
      </c>
      <c r="AT282">
        <v>7.6459999999999866</v>
      </c>
      <c r="AU282">
        <v>7.842000000000013</v>
      </c>
      <c r="AV282">
        <v>7.5800000000000125</v>
      </c>
      <c r="AW282">
        <v>7.4729999999999848</v>
      </c>
      <c r="AX282">
        <v>7.4329999999999643</v>
      </c>
      <c r="AY282">
        <v>7.5460000000000207</v>
      </c>
      <c r="AZ282">
        <v>7.5049999999999955</v>
      </c>
      <c r="BA282">
        <v>7.6760000000000446</v>
      </c>
      <c r="BB282">
        <v>7.6459999999999582</v>
      </c>
      <c r="BC282" s="105">
        <f t="shared" si="35"/>
        <v>58.055152394775035</v>
      </c>
    </row>
    <row r="283" spans="1:55" ht="15" thickBot="1" x14ac:dyDescent="0.35">
      <c r="A283" s="3" t="s">
        <v>862</v>
      </c>
      <c r="B283" s="3">
        <v>2021</v>
      </c>
      <c r="C283" s="19">
        <v>44411</v>
      </c>
      <c r="D283" s="3" t="s">
        <v>654</v>
      </c>
      <c r="E283" s="29" t="s">
        <v>204</v>
      </c>
      <c r="F283" s="33" t="s">
        <v>206</v>
      </c>
      <c r="G283" t="s">
        <v>27</v>
      </c>
      <c r="H283" t="s">
        <v>307</v>
      </c>
      <c r="I283" t="s">
        <v>432</v>
      </c>
      <c r="J283" t="s">
        <v>524</v>
      </c>
      <c r="K283" t="s">
        <v>525</v>
      </c>
      <c r="L283" s="50">
        <f>(C283-VLOOKUP(H283,Riders!$A$2:$C$3501,2,FALSE))/365</f>
        <v>28.19178082191781</v>
      </c>
      <c r="M283" s="50">
        <f>(C283-VLOOKUP(I283,Riders!$A$2:$C$3501,2,FALSE))/365</f>
        <v>26.356164383561644</v>
      </c>
      <c r="N283" s="50">
        <f>(C283-VLOOKUP(J283,Riders!$A$2:$C$3501,2,FALSE))/365</f>
        <v>30.126027397260273</v>
      </c>
      <c r="O283" s="50">
        <f>(C283-VLOOKUP(K283,Riders!$A$2:$C$3501,2,FALSE))/365</f>
        <v>32.419178082191777</v>
      </c>
      <c r="P283" s="33">
        <v>4</v>
      </c>
      <c r="Q283" s="104">
        <f t="shared" si="29"/>
        <v>250.55200000000005</v>
      </c>
      <c r="R283" s="104">
        <f t="shared" si="30"/>
        <v>22.234999999999999</v>
      </c>
      <c r="S283" s="104">
        <f t="shared" si="31"/>
        <v>67.176000000000002</v>
      </c>
      <c r="T283" s="104">
        <f t="shared" si="32"/>
        <v>59.405999999999992</v>
      </c>
      <c r="U283" s="104">
        <f t="shared" si="33"/>
        <v>61.14700000000002</v>
      </c>
      <c r="V283" s="104">
        <f t="shared" si="34"/>
        <v>62.823000000000036</v>
      </c>
      <c r="W283">
        <v>14.225</v>
      </c>
      <c r="X283">
        <v>8.01</v>
      </c>
      <c r="Y283">
        <v>7.5809999999999995</v>
      </c>
      <c r="Z283">
        <v>7.4630000000000045</v>
      </c>
      <c r="AA283">
        <v>7.4419999999999931</v>
      </c>
      <c r="AB283">
        <v>7.5590000000000046</v>
      </c>
      <c r="AC283">
        <v>7.4309999999999974</v>
      </c>
      <c r="AD283">
        <v>7.4650000000000034</v>
      </c>
      <c r="AE283">
        <v>7.5999999999999943</v>
      </c>
      <c r="AF283">
        <v>7.3760000000000048</v>
      </c>
      <c r="AG283">
        <v>7.38900000000001</v>
      </c>
      <c r="AH283">
        <v>7.3349999999999795</v>
      </c>
      <c r="AI283">
        <v>7.467000000000013</v>
      </c>
      <c r="AJ283">
        <v>7.3709999999999951</v>
      </c>
      <c r="AK283">
        <v>7.4109999999999872</v>
      </c>
      <c r="AL283">
        <v>7.4570000000000078</v>
      </c>
      <c r="AM283">
        <v>7.66700000000003</v>
      </c>
      <c r="AN283">
        <v>7.7059999999999604</v>
      </c>
      <c r="AO283">
        <v>7.5860000000000127</v>
      </c>
      <c r="AP283">
        <v>7.6020000000000039</v>
      </c>
      <c r="AQ283">
        <v>7.75</v>
      </c>
      <c r="AR283">
        <v>7.6040000000000134</v>
      </c>
      <c r="AS283">
        <v>7.5569999999999879</v>
      </c>
      <c r="AT283">
        <v>7.6750000000000114</v>
      </c>
      <c r="AU283">
        <v>7.5819999999999936</v>
      </c>
      <c r="AV283">
        <v>7.7530000000000143</v>
      </c>
      <c r="AW283">
        <v>7.9819999999999709</v>
      </c>
      <c r="AX283">
        <v>7.7699999999999818</v>
      </c>
      <c r="AY283">
        <v>7.7930000000000348</v>
      </c>
      <c r="AZ283">
        <v>7.9749999999999659</v>
      </c>
      <c r="BA283">
        <v>7.9350000000000591</v>
      </c>
      <c r="BB283">
        <v>8.0330000000000155</v>
      </c>
      <c r="BC283" s="105">
        <f t="shared" si="35"/>
        <v>57.473099396532447</v>
      </c>
    </row>
    <row r="284" spans="1:55" ht="15" thickBot="1" x14ac:dyDescent="0.35">
      <c r="A284" s="3" t="s">
        <v>862</v>
      </c>
      <c r="B284" s="3">
        <v>2021</v>
      </c>
      <c r="C284" s="19">
        <v>44411</v>
      </c>
      <c r="D284" s="3" t="s">
        <v>654</v>
      </c>
      <c r="E284" s="29" t="s">
        <v>204</v>
      </c>
      <c r="F284" s="33">
        <v>5</v>
      </c>
      <c r="G284" t="s">
        <v>36</v>
      </c>
      <c r="H284" t="s">
        <v>270</v>
      </c>
      <c r="I284" t="s">
        <v>315</v>
      </c>
      <c r="J284" t="s">
        <v>528</v>
      </c>
      <c r="K284" t="s">
        <v>425</v>
      </c>
      <c r="L284" s="50">
        <f>(C284-VLOOKUP(H284,Riders!$A$2:$C$3501,2,FALSE))/365</f>
        <v>26.884931506849316</v>
      </c>
      <c r="M284" s="50">
        <f>(C284-VLOOKUP(I284,Riders!$A$2:$C$3501,2,FALSE))/365</f>
        <v>29.663013698630138</v>
      </c>
      <c r="N284" s="50">
        <f>(C284-VLOOKUP(J284,Riders!$A$2:$C$3501,2,FALSE))/365</f>
        <v>30.975342465753425</v>
      </c>
      <c r="O284" s="50">
        <f>(C284-VLOOKUP(K284,Riders!$A$2:$C$3501,2,FALSE))/365</f>
        <v>22.087671232876712</v>
      </c>
      <c r="P284" s="33">
        <v>5</v>
      </c>
      <c r="Q284" s="104">
        <f t="shared" si="29"/>
        <v>251.041</v>
      </c>
      <c r="R284" s="104">
        <f t="shared" si="30"/>
        <v>22.102</v>
      </c>
      <c r="S284" s="104">
        <f t="shared" si="31"/>
        <v>67.73599999999999</v>
      </c>
      <c r="T284" s="104">
        <f t="shared" si="32"/>
        <v>60.420999999999992</v>
      </c>
      <c r="U284" s="104">
        <f t="shared" si="33"/>
        <v>61.338000000000022</v>
      </c>
      <c r="V284" s="104">
        <f t="shared" si="34"/>
        <v>61.545999999999992</v>
      </c>
      <c r="W284">
        <v>13.906000000000001</v>
      </c>
      <c r="X284">
        <v>8.1959999999999997</v>
      </c>
      <c r="Y284">
        <v>7.7390000000000008</v>
      </c>
      <c r="Z284">
        <v>7.5719999999999956</v>
      </c>
      <c r="AA284">
        <v>7.6970000000000027</v>
      </c>
      <c r="AB284">
        <v>7.554000000000002</v>
      </c>
      <c r="AC284">
        <v>7.5280000000000058</v>
      </c>
      <c r="AD284">
        <v>7.5439999999999827</v>
      </c>
      <c r="AE284">
        <v>7.6700000000000017</v>
      </c>
      <c r="AF284">
        <v>7.5180000000000149</v>
      </c>
      <c r="AG284">
        <v>7.451999999999984</v>
      </c>
      <c r="AH284">
        <v>7.4990000000000094</v>
      </c>
      <c r="AI284">
        <v>7.6260000000000048</v>
      </c>
      <c r="AJ284">
        <v>7.5349999999999824</v>
      </c>
      <c r="AK284">
        <v>7.5470000000000397</v>
      </c>
      <c r="AL284">
        <v>7.5739999999999554</v>
      </c>
      <c r="AM284">
        <v>7.5820000000000221</v>
      </c>
      <c r="AN284">
        <v>7.7639999999999816</v>
      </c>
      <c r="AO284">
        <v>7.6570000000000107</v>
      </c>
      <c r="AP284">
        <v>7.7709999999999866</v>
      </c>
      <c r="AQ284">
        <v>7.6220000000000141</v>
      </c>
      <c r="AR284">
        <v>7.6219999999999857</v>
      </c>
      <c r="AS284">
        <v>7.6020000000000039</v>
      </c>
      <c r="AT284">
        <v>7.7180000000000177</v>
      </c>
      <c r="AU284">
        <v>7.5289999999999964</v>
      </c>
      <c r="AV284">
        <v>7.5949999999999989</v>
      </c>
      <c r="AW284">
        <v>7.5879999999999939</v>
      </c>
      <c r="AX284">
        <v>7.7630000000000052</v>
      </c>
      <c r="AY284">
        <v>7.6589999999999634</v>
      </c>
      <c r="AZ284">
        <v>7.7400000000000659</v>
      </c>
      <c r="BA284">
        <v>7.782999999999987</v>
      </c>
      <c r="BB284">
        <v>7.8889999999999816</v>
      </c>
      <c r="BC284" s="105">
        <f t="shared" si="35"/>
        <v>57.361148178982717</v>
      </c>
    </row>
    <row r="285" spans="1:55" ht="15" thickBot="1" x14ac:dyDescent="0.35">
      <c r="A285" s="3" t="s">
        <v>862</v>
      </c>
      <c r="B285" s="3">
        <v>2021</v>
      </c>
      <c r="C285" s="19">
        <v>44411</v>
      </c>
      <c r="D285" s="3" t="s">
        <v>654</v>
      </c>
      <c r="E285" s="29" t="s">
        <v>204</v>
      </c>
      <c r="F285" s="33">
        <v>5</v>
      </c>
      <c r="G285" t="s">
        <v>53</v>
      </c>
      <c r="H285" t="s">
        <v>227</v>
      </c>
      <c r="I285" t="s">
        <v>298</v>
      </c>
      <c r="J285" t="s">
        <v>478</v>
      </c>
      <c r="K285" t="s">
        <v>316</v>
      </c>
      <c r="L285" s="50">
        <f>(C285-VLOOKUP(H285,Riders!$A$2:$C$3501,2,FALSE))/365</f>
        <v>23.446575342465753</v>
      </c>
      <c r="M285" s="50">
        <f>(C285-VLOOKUP(I285,Riders!$A$2:$C$3501,2,FALSE))/365</f>
        <v>22.049315068493151</v>
      </c>
      <c r="N285" s="50">
        <f>(C285-VLOOKUP(J285,Riders!$A$2:$C$3501,2,FALSE))/365</f>
        <v>24.493150684931507</v>
      </c>
      <c r="O285" s="50">
        <f>(C285-VLOOKUP(K285,Riders!$A$2:$C$3501,2,FALSE))/365</f>
        <v>20.616438356164384</v>
      </c>
      <c r="P285" s="33">
        <v>6</v>
      </c>
      <c r="Q285" s="104">
        <f t="shared" si="29"/>
        <v>251.10799999999998</v>
      </c>
      <c r="R285" s="104">
        <f t="shared" si="30"/>
        <v>22.36</v>
      </c>
      <c r="S285" s="104">
        <f t="shared" si="31"/>
        <v>67.994</v>
      </c>
      <c r="T285" s="104">
        <f t="shared" si="32"/>
        <v>60.592999999999989</v>
      </c>
      <c r="U285" s="104">
        <f t="shared" si="33"/>
        <v>60.850999999999999</v>
      </c>
      <c r="V285" s="104">
        <f t="shared" si="34"/>
        <v>61.669999999999987</v>
      </c>
      <c r="W285">
        <v>14.222</v>
      </c>
      <c r="X285">
        <v>8.1379999999999999</v>
      </c>
      <c r="Y285">
        <v>7.6219999999999999</v>
      </c>
      <c r="Z285">
        <v>7.3939999999999984</v>
      </c>
      <c r="AA285">
        <v>7.5720000000000027</v>
      </c>
      <c r="AB285">
        <v>7.6049999999999969</v>
      </c>
      <c r="AC285">
        <v>7.6610000000000014</v>
      </c>
      <c r="AD285">
        <v>7.7800000000000011</v>
      </c>
      <c r="AE285">
        <v>7.6350000000000051</v>
      </c>
      <c r="AF285">
        <v>7.6129999999999853</v>
      </c>
      <c r="AG285">
        <v>7.5230000000000246</v>
      </c>
      <c r="AH285">
        <v>7.5599999999999881</v>
      </c>
      <c r="AI285">
        <v>7.4899999999999949</v>
      </c>
      <c r="AJ285">
        <v>7.5139999999999958</v>
      </c>
      <c r="AK285">
        <v>7.5659999999999883</v>
      </c>
      <c r="AL285">
        <v>7.6920000000000073</v>
      </c>
      <c r="AM285">
        <v>7.5810000000000173</v>
      </c>
      <c r="AN285">
        <v>7.7070000000000221</v>
      </c>
      <c r="AO285">
        <v>7.6829999999999643</v>
      </c>
      <c r="AP285">
        <v>7.686000000000007</v>
      </c>
      <c r="AQ285">
        <v>7.7600000000000193</v>
      </c>
      <c r="AR285">
        <v>7.5439999999999827</v>
      </c>
      <c r="AS285">
        <v>7.4770000000000039</v>
      </c>
      <c r="AT285">
        <v>7.4129999999999825</v>
      </c>
      <c r="AU285">
        <v>7.4519999999999982</v>
      </c>
      <c r="AV285">
        <v>7.6350000000000193</v>
      </c>
      <c r="AW285">
        <v>7.6150000000000091</v>
      </c>
      <c r="AX285">
        <v>7.6919999999999789</v>
      </c>
      <c r="AY285">
        <v>7.8199999999999932</v>
      </c>
      <c r="AZ285">
        <v>7.8459999999999752</v>
      </c>
      <c r="BA285">
        <v>7.7800000000000011</v>
      </c>
      <c r="BB285">
        <v>7.8300000000000125</v>
      </c>
      <c r="BC285" s="105">
        <f t="shared" si="35"/>
        <v>57.345843222836393</v>
      </c>
    </row>
    <row r="286" spans="1:55" ht="15" thickBot="1" x14ac:dyDescent="0.35">
      <c r="A286" s="3" t="s">
        <v>862</v>
      </c>
      <c r="B286" s="3">
        <v>2021</v>
      </c>
      <c r="C286" s="19">
        <v>44411</v>
      </c>
      <c r="D286" s="3" t="s">
        <v>654</v>
      </c>
      <c r="E286" s="29" t="s">
        <v>204</v>
      </c>
      <c r="F286" s="33">
        <v>7</v>
      </c>
      <c r="G286" t="s">
        <v>17</v>
      </c>
      <c r="H286" t="s">
        <v>421</v>
      </c>
      <c r="I286" t="s">
        <v>423</v>
      </c>
      <c r="J286" t="s">
        <v>422</v>
      </c>
      <c r="K286" t="s">
        <v>574</v>
      </c>
      <c r="L286" s="50">
        <f>(C286-VLOOKUP(H286,Riders!$A$2:$C$3501,2,FALSE))/365</f>
        <v>20.978082191780821</v>
      </c>
      <c r="M286" s="50">
        <f>(C286-VLOOKUP(I286,Riders!$A$2:$C$3501,2,FALSE))/365</f>
        <v>23.706849315068492</v>
      </c>
      <c r="N286" s="50">
        <f>(C286-VLOOKUP(J286,Riders!$A$2:$C$3501,2,FALSE))/365</f>
        <v>22.293150684931508</v>
      </c>
      <c r="O286" s="50">
        <f>(C286-VLOOKUP(K286,Riders!$A$2:$C$3501,2,FALSE))/365</f>
        <v>21.536986301369861</v>
      </c>
      <c r="P286" s="33">
        <v>7</v>
      </c>
      <c r="Q286" s="104">
        <f t="shared" si="29"/>
        <v>250.38800000000001</v>
      </c>
      <c r="R286" s="104">
        <f t="shared" si="30"/>
        <v>22.512</v>
      </c>
      <c r="S286" s="104">
        <f t="shared" si="31"/>
        <v>67.858000000000004</v>
      </c>
      <c r="T286" s="104">
        <f t="shared" si="32"/>
        <v>59.856999999999999</v>
      </c>
      <c r="U286" s="104">
        <f t="shared" si="33"/>
        <v>61.02600000000001</v>
      </c>
      <c r="V286" s="104">
        <f t="shared" si="34"/>
        <v>61.646999999999991</v>
      </c>
      <c r="W286">
        <v>14.273</v>
      </c>
      <c r="X286">
        <v>8.2390000000000008</v>
      </c>
      <c r="Y286">
        <v>7.6989999999999981</v>
      </c>
      <c r="Z286">
        <v>7.4980000000000047</v>
      </c>
      <c r="AA286">
        <v>7.6219999999999999</v>
      </c>
      <c r="AB286">
        <v>7.5060000000000002</v>
      </c>
      <c r="AC286">
        <v>7.4969999999999928</v>
      </c>
      <c r="AD286">
        <v>7.524000000000008</v>
      </c>
      <c r="AE286">
        <v>7.5719999999999885</v>
      </c>
      <c r="AF286">
        <v>7.4050000000000011</v>
      </c>
      <c r="AG286">
        <v>7.4279999999999973</v>
      </c>
      <c r="AH286">
        <v>7.4730000000000132</v>
      </c>
      <c r="AI286">
        <v>7.6340000000000003</v>
      </c>
      <c r="AJ286">
        <v>7.4330000000000069</v>
      </c>
      <c r="AK286">
        <v>7.4579999999999984</v>
      </c>
      <c r="AL286">
        <v>7.4539999999999935</v>
      </c>
      <c r="AM286">
        <v>7.6349999999999909</v>
      </c>
      <c r="AN286">
        <v>7.5520000000000209</v>
      </c>
      <c r="AO286">
        <v>7.5740000000000123</v>
      </c>
      <c r="AP286">
        <v>7.7249999999999659</v>
      </c>
      <c r="AQ286">
        <v>7.6029999999999802</v>
      </c>
      <c r="AR286">
        <v>7.5910000000000366</v>
      </c>
      <c r="AS286">
        <v>7.6020000000000039</v>
      </c>
      <c r="AT286">
        <v>7.7439999999999998</v>
      </c>
      <c r="AU286">
        <v>7.5900000000000034</v>
      </c>
      <c r="AV286">
        <v>7.6140000000000043</v>
      </c>
      <c r="AW286">
        <v>7.8449999999999704</v>
      </c>
      <c r="AX286">
        <v>7.6119999999999948</v>
      </c>
      <c r="AY286">
        <v>7.6570000000000107</v>
      </c>
      <c r="AZ286">
        <v>7.7119999999999891</v>
      </c>
      <c r="BA286">
        <v>7.9080000000000439</v>
      </c>
      <c r="BB286">
        <v>7.7089999999999748</v>
      </c>
      <c r="BC286" s="105">
        <f t="shared" si="35"/>
        <v>57.510743326357492</v>
      </c>
    </row>
    <row r="287" spans="1:55" ht="15" thickBot="1" x14ac:dyDescent="0.35">
      <c r="A287" s="3" t="s">
        <v>862</v>
      </c>
      <c r="B287" s="3">
        <v>2021</v>
      </c>
      <c r="C287" s="19">
        <v>44411</v>
      </c>
      <c r="D287" s="3" t="s">
        <v>654</v>
      </c>
      <c r="E287" s="29" t="s">
        <v>204</v>
      </c>
      <c r="F287" s="33">
        <v>7</v>
      </c>
      <c r="G287" t="s">
        <v>29</v>
      </c>
      <c r="H287" t="s">
        <v>304</v>
      </c>
      <c r="I287" t="s">
        <v>416</v>
      </c>
      <c r="J287" t="s">
        <v>526</v>
      </c>
      <c r="K287" t="s">
        <v>527</v>
      </c>
      <c r="L287" s="50">
        <f>(C287-VLOOKUP(H287,Riders!$A$2:$C$3501,2,FALSE))/365</f>
        <v>24.676712328767124</v>
      </c>
      <c r="M287" s="50">
        <f>(C287-VLOOKUP(I287,Riders!$A$2:$C$3501,2,FALSE))/365</f>
        <v>23.761643835616439</v>
      </c>
      <c r="N287" s="50">
        <f>(C287-VLOOKUP(J287,Riders!$A$2:$C$3501,2,FALSE))/365</f>
        <v>32.213698630136989</v>
      </c>
      <c r="O287" s="50">
        <f>(C287-VLOOKUP(K287,Riders!$A$2:$C$3501,2,FALSE))/365</f>
        <v>35.939726027397263</v>
      </c>
      <c r="P287" s="33">
        <v>8</v>
      </c>
      <c r="Q287" s="104">
        <f t="shared" si="29"/>
        <v>250.6</v>
      </c>
      <c r="R287" s="104">
        <f t="shared" si="30"/>
        <v>21.984999999999999</v>
      </c>
      <c r="S287" s="104">
        <f t="shared" si="31"/>
        <v>66.885999999999996</v>
      </c>
      <c r="T287" s="104">
        <f t="shared" si="32"/>
        <v>60.180999999999997</v>
      </c>
      <c r="U287" s="104">
        <f t="shared" si="33"/>
        <v>61.292000000000016</v>
      </c>
      <c r="V287" s="104">
        <f t="shared" si="34"/>
        <v>62.240999999999985</v>
      </c>
      <c r="W287">
        <v>14.013999999999999</v>
      </c>
      <c r="X287">
        <v>7.9710000000000001</v>
      </c>
      <c r="Y287">
        <v>7.4819999999999993</v>
      </c>
      <c r="Z287">
        <v>7.4200000000000017</v>
      </c>
      <c r="AA287">
        <v>7.5589999999999975</v>
      </c>
      <c r="AB287">
        <v>7.4179999999999993</v>
      </c>
      <c r="AC287">
        <v>7.4359999999999999</v>
      </c>
      <c r="AD287">
        <v>7.5859999999999985</v>
      </c>
      <c r="AE287">
        <v>7.4989999999999952</v>
      </c>
      <c r="AF287">
        <v>7.5230000000000103</v>
      </c>
      <c r="AG287">
        <v>7.5309999999999917</v>
      </c>
      <c r="AH287">
        <v>7.717000000000013</v>
      </c>
      <c r="AI287">
        <v>7.5249999999999915</v>
      </c>
      <c r="AJ287">
        <v>7.4849999999999994</v>
      </c>
      <c r="AK287">
        <v>7.4560000000000031</v>
      </c>
      <c r="AL287">
        <v>7.4449999999999932</v>
      </c>
      <c r="AM287">
        <v>7.6320000000000192</v>
      </c>
      <c r="AN287">
        <v>7.4549999999999841</v>
      </c>
      <c r="AO287">
        <v>7.6850000000000023</v>
      </c>
      <c r="AP287">
        <v>7.563999999999993</v>
      </c>
      <c r="AQ287">
        <v>7.7690000000000339</v>
      </c>
      <c r="AR287">
        <v>7.6239999999999952</v>
      </c>
      <c r="AS287">
        <v>7.7089999999999748</v>
      </c>
      <c r="AT287">
        <v>7.8540000000000134</v>
      </c>
      <c r="AU287">
        <v>7.6030000000000086</v>
      </c>
      <c r="AV287">
        <v>7.6309999999999718</v>
      </c>
      <c r="AW287">
        <v>7.6580000000000155</v>
      </c>
      <c r="AX287">
        <v>7.8409999999999798</v>
      </c>
      <c r="AY287">
        <v>7.5749999999999886</v>
      </c>
      <c r="AZ287">
        <v>7.7650000000000148</v>
      </c>
      <c r="BA287">
        <v>7.9650000000000318</v>
      </c>
      <c r="BB287">
        <v>8.2029999999999745</v>
      </c>
      <c r="BC287" s="105">
        <f t="shared" si="35"/>
        <v>57.462090981644053</v>
      </c>
    </row>
    <row r="288" spans="1:55" ht="15" thickBot="1" x14ac:dyDescent="0.35">
      <c r="A288" s="3" t="s">
        <v>862</v>
      </c>
      <c r="B288" s="3">
        <v>2021</v>
      </c>
      <c r="C288" s="19">
        <v>44410</v>
      </c>
      <c r="D288" s="3" t="s">
        <v>654</v>
      </c>
      <c r="E288" s="29" t="s">
        <v>379</v>
      </c>
      <c r="F288" s="33" t="s">
        <v>379</v>
      </c>
      <c r="G288" t="s">
        <v>17</v>
      </c>
      <c r="H288" t="s">
        <v>421</v>
      </c>
      <c r="I288" t="s">
        <v>423</v>
      </c>
      <c r="J288" t="s">
        <v>422</v>
      </c>
      <c r="K288" t="s">
        <v>574</v>
      </c>
      <c r="L288" s="50">
        <f>(C288-VLOOKUP(H288,Riders!$A$2:$C$3501,2,FALSE))/365</f>
        <v>20.975342465753425</v>
      </c>
      <c r="M288" s="50">
        <f>(C288-VLOOKUP(I288,Riders!$A$2:$C$3501,2,FALSE))/365</f>
        <v>23.704109589041096</v>
      </c>
      <c r="N288" s="50">
        <f>(C288-VLOOKUP(J288,Riders!$A$2:$C$3501,2,FALSE))/365</f>
        <v>22.290410958904111</v>
      </c>
      <c r="O288" s="50">
        <f>(C288-VLOOKUP(K288,Riders!$A$2:$C$3501,2,FALSE))/365</f>
        <v>21.534246575342465</v>
      </c>
      <c r="P288" s="33">
        <v>1</v>
      </c>
      <c r="Q288" s="104">
        <f t="shared" si="29"/>
        <v>247.30699999999999</v>
      </c>
      <c r="R288" s="104">
        <f t="shared" si="30"/>
        <v>22.337</v>
      </c>
      <c r="S288" s="104">
        <f t="shared" si="31"/>
        <v>67.269000000000005</v>
      </c>
      <c r="T288" s="104">
        <f t="shared" si="32"/>
        <v>59.84399999999998</v>
      </c>
      <c r="U288" s="104">
        <f t="shared" si="33"/>
        <v>60.974000000000004</v>
      </c>
      <c r="V288" s="104">
        <f t="shared" si="34"/>
        <v>59.22</v>
      </c>
      <c r="W288">
        <v>14.22</v>
      </c>
      <c r="X288">
        <v>8.1169999999999991</v>
      </c>
      <c r="Y288">
        <v>7.6219999999999999</v>
      </c>
      <c r="Z288">
        <v>7.5070000000000014</v>
      </c>
      <c r="AA288">
        <v>7.580999999999996</v>
      </c>
      <c r="AB288">
        <v>7.4490000000000052</v>
      </c>
      <c r="AC288">
        <v>7.4209999999999994</v>
      </c>
      <c r="AD288">
        <v>7.3520000000000039</v>
      </c>
      <c r="AE288">
        <v>7.4279999999999973</v>
      </c>
      <c r="AF288">
        <v>7.5379999999999967</v>
      </c>
      <c r="AG288">
        <v>7.4279999999999973</v>
      </c>
      <c r="AH288">
        <v>7.4390000000000072</v>
      </c>
      <c r="AI288">
        <v>7.4809999999999945</v>
      </c>
      <c r="AJ288">
        <v>7.6029999999999944</v>
      </c>
      <c r="AK288">
        <v>7.4509999999999934</v>
      </c>
      <c r="AL288">
        <v>7.4759999999999991</v>
      </c>
      <c r="AM288">
        <v>7.5090000000000003</v>
      </c>
      <c r="AN288">
        <v>7.6230000000000189</v>
      </c>
      <c r="AO288">
        <v>7.6469999999999629</v>
      </c>
      <c r="AP288">
        <v>7.6570000000000391</v>
      </c>
      <c r="AQ288">
        <v>7.657999999999987</v>
      </c>
      <c r="AR288">
        <v>7.6709999999999923</v>
      </c>
      <c r="AS288">
        <v>7.6150000000000091</v>
      </c>
      <c r="AT288">
        <v>7.5939999999999941</v>
      </c>
      <c r="AU288">
        <v>7.7000000000000171</v>
      </c>
      <c r="AV288">
        <v>7.507000000000005</v>
      </c>
      <c r="AW288">
        <v>7.3689999999999998</v>
      </c>
      <c r="AX288">
        <v>7.3160000000000025</v>
      </c>
      <c r="AY288">
        <v>7.2779999999999632</v>
      </c>
      <c r="AZ288">
        <v>7.4319999999999879</v>
      </c>
      <c r="BA288">
        <v>7.3080000000000496</v>
      </c>
      <c r="BB288">
        <v>7.3099999999999739</v>
      </c>
      <c r="BC288" s="105">
        <f t="shared" si="35"/>
        <v>58.227223653192191</v>
      </c>
    </row>
    <row r="289" spans="1:55" ht="15" thickBot="1" x14ac:dyDescent="0.35">
      <c r="A289" s="3" t="s">
        <v>862</v>
      </c>
      <c r="B289" s="3">
        <v>2021</v>
      </c>
      <c r="C289" s="19">
        <v>44410</v>
      </c>
      <c r="D289" s="3" t="s">
        <v>654</v>
      </c>
      <c r="E289" s="29" t="s">
        <v>379</v>
      </c>
      <c r="F289" s="33" t="s">
        <v>379</v>
      </c>
      <c r="G289" t="s">
        <v>53</v>
      </c>
      <c r="H289" t="s">
        <v>227</v>
      </c>
      <c r="I289" t="s">
        <v>298</v>
      </c>
      <c r="J289" t="s">
        <v>272</v>
      </c>
      <c r="K289" t="s">
        <v>316</v>
      </c>
      <c r="L289" s="50">
        <f>(C289-VLOOKUP(H289,Riders!$A$2:$C$3501,2,FALSE))/365</f>
        <v>23.443835616438356</v>
      </c>
      <c r="M289" s="50">
        <f>(C289-VLOOKUP(I289,Riders!$A$2:$C$3501,2,FALSE))/365</f>
        <v>22.046575342465754</v>
      </c>
      <c r="N289" s="50">
        <f>(C289-VLOOKUP(J289,Riders!$A$2:$C$3501,2,FALSE))/365</f>
        <v>24.460273972602739</v>
      </c>
      <c r="O289" s="50">
        <f>(C289-VLOOKUP(K289,Riders!$A$2:$C$3501,2,FALSE))/365</f>
        <v>20.613698630136987</v>
      </c>
      <c r="P289" s="33">
        <v>2</v>
      </c>
      <c r="Q289" s="104">
        <f t="shared" si="29"/>
        <v>249.02199999999999</v>
      </c>
      <c r="R289" s="104">
        <f t="shared" si="30"/>
        <v>21.856999999999999</v>
      </c>
      <c r="S289" s="104">
        <f t="shared" si="31"/>
        <v>66.789999999999992</v>
      </c>
      <c r="T289" s="104">
        <f t="shared" si="32"/>
        <v>59.523000000000025</v>
      </c>
      <c r="U289" s="104">
        <f t="shared" si="33"/>
        <v>61.016999999999967</v>
      </c>
      <c r="V289" s="104">
        <f t="shared" si="34"/>
        <v>61.692000000000007</v>
      </c>
      <c r="W289">
        <v>13.635999999999999</v>
      </c>
      <c r="X289">
        <v>8.2210000000000001</v>
      </c>
      <c r="Y289">
        <v>7.6080000000000005</v>
      </c>
      <c r="Z289">
        <v>7.4670000000000023</v>
      </c>
      <c r="AA289">
        <v>7.5109999999999957</v>
      </c>
      <c r="AB289">
        <v>7.4050000000000011</v>
      </c>
      <c r="AC289">
        <v>7.3830000000000027</v>
      </c>
      <c r="AD289">
        <v>7.5589999999999904</v>
      </c>
      <c r="AE289">
        <v>7.4380000000000166</v>
      </c>
      <c r="AF289">
        <v>7.4259999999999877</v>
      </c>
      <c r="AG289">
        <v>7.4200000000000017</v>
      </c>
      <c r="AH289">
        <v>7.4639999999999986</v>
      </c>
      <c r="AI289">
        <v>7.4020000000000152</v>
      </c>
      <c r="AJ289">
        <v>7.4189999999999827</v>
      </c>
      <c r="AK289">
        <v>7.5330000000000155</v>
      </c>
      <c r="AL289">
        <v>7.4210000000000065</v>
      </c>
      <c r="AM289">
        <v>7.4240000000000066</v>
      </c>
      <c r="AN289">
        <v>7.4349999999999739</v>
      </c>
      <c r="AO289">
        <v>7.5880000000000223</v>
      </c>
      <c r="AP289">
        <v>7.51400000000001</v>
      </c>
      <c r="AQ289">
        <v>7.7449999999999761</v>
      </c>
      <c r="AR289">
        <v>7.7450000000000045</v>
      </c>
      <c r="AS289">
        <v>7.8750000000000284</v>
      </c>
      <c r="AT289">
        <v>7.6909999999999457</v>
      </c>
      <c r="AU289">
        <v>7.6440000000000055</v>
      </c>
      <c r="AV289">
        <v>7.7669999999999959</v>
      </c>
      <c r="AW289">
        <v>7.5939999999999941</v>
      </c>
      <c r="AX289">
        <v>7.5960000000000036</v>
      </c>
      <c r="AY289">
        <v>7.6600000000000534</v>
      </c>
      <c r="AZ289">
        <v>7.7009999999999934</v>
      </c>
      <c r="BA289">
        <v>7.7630000000000052</v>
      </c>
      <c r="BB289">
        <v>7.9669999999999561</v>
      </c>
      <c r="BC289" s="105">
        <f t="shared" si="35"/>
        <v>57.82621615760857</v>
      </c>
    </row>
    <row r="290" spans="1:55" ht="15" thickBot="1" x14ac:dyDescent="0.35">
      <c r="A290" s="3" t="s">
        <v>862</v>
      </c>
      <c r="B290" s="3">
        <v>2021</v>
      </c>
      <c r="C290" s="19">
        <v>44410</v>
      </c>
      <c r="D290" s="3" t="s">
        <v>654</v>
      </c>
      <c r="E290" s="29" t="s">
        <v>379</v>
      </c>
      <c r="F290" s="33" t="s">
        <v>379</v>
      </c>
      <c r="G290" t="s">
        <v>15</v>
      </c>
      <c r="H290" t="s">
        <v>459</v>
      </c>
      <c r="I290" t="s">
        <v>501</v>
      </c>
      <c r="J290" t="s">
        <v>491</v>
      </c>
      <c r="K290" t="s">
        <v>460</v>
      </c>
      <c r="L290" s="50">
        <f>(C290-VLOOKUP(H290,Riders!$A$2:$C$3501,2,FALSE))/365</f>
        <v>22.715068493150685</v>
      </c>
      <c r="M290" s="50">
        <f>(C290-VLOOKUP(I290,Riders!$A$2:$C$3501,2,FALSE))/365</f>
        <v>33.172602739726024</v>
      </c>
      <c r="N290" s="50">
        <f>(C290-VLOOKUP(J290,Riders!$A$2:$C$3501,2,FALSE))/365</f>
        <v>25.065753424657533</v>
      </c>
      <c r="O290" s="50">
        <f>(C290-VLOOKUP(K290,Riders!$A$2:$C$3501,2,FALSE))/365</f>
        <v>28.06027397260274</v>
      </c>
      <c r="P290" s="33">
        <v>3</v>
      </c>
      <c r="Q290" s="104">
        <f t="shared" si="29"/>
        <v>250.11799999999997</v>
      </c>
      <c r="R290" s="104">
        <f t="shared" si="30"/>
        <v>22.094999999999999</v>
      </c>
      <c r="S290" s="104">
        <f t="shared" si="31"/>
        <v>67.28</v>
      </c>
      <c r="T290" s="104">
        <f t="shared" si="32"/>
        <v>60.334999999999994</v>
      </c>
      <c r="U290" s="104">
        <f t="shared" si="33"/>
        <v>61.686000000000021</v>
      </c>
      <c r="V290" s="104">
        <f t="shared" si="34"/>
        <v>60.81699999999995</v>
      </c>
      <c r="W290">
        <v>14.061</v>
      </c>
      <c r="X290">
        <v>8.0339999999999989</v>
      </c>
      <c r="Y290">
        <v>7.5790000000000006</v>
      </c>
      <c r="Z290">
        <v>7.6090000000000018</v>
      </c>
      <c r="AA290">
        <v>7.3969999999999985</v>
      </c>
      <c r="AB290">
        <v>7.509999999999998</v>
      </c>
      <c r="AC290">
        <v>7.5020000000000024</v>
      </c>
      <c r="AD290">
        <v>7.588000000000001</v>
      </c>
      <c r="AE290">
        <v>7.5069999999999908</v>
      </c>
      <c r="AF290">
        <v>7.4810000000000088</v>
      </c>
      <c r="AG290">
        <v>7.6219999999999857</v>
      </c>
      <c r="AH290">
        <v>7.5400000000000205</v>
      </c>
      <c r="AI290">
        <v>7.6890000000000072</v>
      </c>
      <c r="AJ290">
        <v>7.5369999999999919</v>
      </c>
      <c r="AK290">
        <v>7.4899999999999949</v>
      </c>
      <c r="AL290">
        <v>7.4689999999999941</v>
      </c>
      <c r="AM290">
        <v>7.5700000000000074</v>
      </c>
      <c r="AN290">
        <v>7.6020000000000039</v>
      </c>
      <c r="AO290">
        <v>7.6850000000000023</v>
      </c>
      <c r="AP290">
        <v>7.8600000000000136</v>
      </c>
      <c r="AQ290">
        <v>7.7579999999999814</v>
      </c>
      <c r="AR290">
        <v>7.7160000000000082</v>
      </c>
      <c r="AS290">
        <v>7.8699999999999761</v>
      </c>
      <c r="AT290">
        <v>7.6250000000000284</v>
      </c>
      <c r="AU290">
        <v>7.6529999999999916</v>
      </c>
      <c r="AV290">
        <v>7.8309999999999604</v>
      </c>
      <c r="AW290">
        <v>7.6120000000000516</v>
      </c>
      <c r="AX290">
        <v>7.7539999999999623</v>
      </c>
      <c r="AY290">
        <v>7.52800000000002</v>
      </c>
      <c r="AZ290">
        <v>7.4779999999999802</v>
      </c>
      <c r="BA290">
        <v>7.4769999999999754</v>
      </c>
      <c r="BB290">
        <v>7.4840000000000089</v>
      </c>
      <c r="BC290" s="105">
        <f t="shared" si="35"/>
        <v>57.572825626304393</v>
      </c>
    </row>
    <row r="291" spans="1:55" ht="15" thickBot="1" x14ac:dyDescent="0.35">
      <c r="A291" s="3" t="s">
        <v>862</v>
      </c>
      <c r="B291" s="3">
        <v>2021</v>
      </c>
      <c r="C291" s="19">
        <v>44410</v>
      </c>
      <c r="D291" s="3" t="s">
        <v>654</v>
      </c>
      <c r="E291" s="29" t="s">
        <v>379</v>
      </c>
      <c r="F291" s="33" t="s">
        <v>379</v>
      </c>
      <c r="G291" t="s">
        <v>29</v>
      </c>
      <c r="H291" t="s">
        <v>304</v>
      </c>
      <c r="I291" t="s">
        <v>416</v>
      </c>
      <c r="J291" t="s">
        <v>526</v>
      </c>
      <c r="K291" t="s">
        <v>527</v>
      </c>
      <c r="L291" s="50">
        <f>(C291-VLOOKUP(H291,Riders!$A$2:$C$3501,2,FALSE))/365</f>
        <v>24.673972602739727</v>
      </c>
      <c r="M291" s="50">
        <f>(C291-VLOOKUP(I291,Riders!$A$2:$C$3501,2,FALSE))/365</f>
        <v>23.758904109589039</v>
      </c>
      <c r="N291" s="50">
        <f>(C291-VLOOKUP(J291,Riders!$A$2:$C$3501,2,FALSE))/365</f>
        <v>32.210958904109589</v>
      </c>
      <c r="O291" s="50">
        <f>(C291-VLOOKUP(K291,Riders!$A$2:$C$3501,2,FALSE))/365</f>
        <v>35.936986301369863</v>
      </c>
      <c r="P291" s="33">
        <v>4</v>
      </c>
      <c r="Q291" s="104">
        <f t="shared" si="29"/>
        <v>251.666</v>
      </c>
      <c r="R291" s="104">
        <f t="shared" si="30"/>
        <v>22.352</v>
      </c>
      <c r="S291" s="104">
        <f t="shared" si="31"/>
        <v>67.992999999999995</v>
      </c>
      <c r="T291" s="104">
        <f t="shared" si="32"/>
        <v>60.681999999999988</v>
      </c>
      <c r="U291" s="104">
        <f t="shared" si="33"/>
        <v>61.783000000000044</v>
      </c>
      <c r="V291" s="104">
        <f t="shared" si="34"/>
        <v>61.20799999999997</v>
      </c>
      <c r="W291">
        <v>14.14</v>
      </c>
      <c r="X291">
        <v>8.2119999999999997</v>
      </c>
      <c r="Y291">
        <v>7.6039999999999992</v>
      </c>
      <c r="Z291">
        <v>7.448000000000004</v>
      </c>
      <c r="AA291">
        <v>7.4909999999999997</v>
      </c>
      <c r="AB291">
        <v>7.5889999999999986</v>
      </c>
      <c r="AC291">
        <v>7.6719999999999899</v>
      </c>
      <c r="AD291">
        <v>7.8370000000000033</v>
      </c>
      <c r="AE291">
        <v>7.7000000000000028</v>
      </c>
      <c r="AF291">
        <v>7.6359999999999957</v>
      </c>
      <c r="AG291">
        <v>7.5899999999999892</v>
      </c>
      <c r="AH291">
        <v>7.6330000000000098</v>
      </c>
      <c r="AI291">
        <v>7.4590000000000174</v>
      </c>
      <c r="AJ291">
        <v>7.4809999999999945</v>
      </c>
      <c r="AK291">
        <v>7.4780000000000086</v>
      </c>
      <c r="AL291">
        <v>7.7049999999999699</v>
      </c>
      <c r="AM291">
        <v>7.6610000000000298</v>
      </c>
      <c r="AN291">
        <v>7.8179999999999836</v>
      </c>
      <c r="AO291">
        <v>7.9399999999999977</v>
      </c>
      <c r="AP291">
        <v>7.8360000000000127</v>
      </c>
      <c r="AQ291">
        <v>7.785000000000025</v>
      </c>
      <c r="AR291">
        <v>7.8299999999999557</v>
      </c>
      <c r="AS291">
        <v>7.4589999999999748</v>
      </c>
      <c r="AT291">
        <v>7.4540000000000646</v>
      </c>
      <c r="AU291">
        <v>7.4699999999999989</v>
      </c>
      <c r="AV291">
        <v>7.5979999999999563</v>
      </c>
      <c r="AW291">
        <v>7.54200000000003</v>
      </c>
      <c r="AX291">
        <v>7.5749999999999886</v>
      </c>
      <c r="AY291">
        <v>7.5829999999999984</v>
      </c>
      <c r="AZ291">
        <v>7.6740000000000066</v>
      </c>
      <c r="BA291">
        <v>7.9099999999999966</v>
      </c>
      <c r="BB291">
        <v>7.8559999999999945</v>
      </c>
      <c r="BC291" s="105">
        <f t="shared" si="35"/>
        <v>57.218694619058596</v>
      </c>
    </row>
    <row r="292" spans="1:55" ht="15" thickBot="1" x14ac:dyDescent="0.35">
      <c r="A292" s="3" t="s">
        <v>862</v>
      </c>
      <c r="B292" s="3">
        <v>2021</v>
      </c>
      <c r="C292" s="19">
        <v>44410</v>
      </c>
      <c r="D292" s="3" t="s">
        <v>654</v>
      </c>
      <c r="E292" s="29" t="s">
        <v>379</v>
      </c>
      <c r="F292" s="33" t="s">
        <v>379</v>
      </c>
      <c r="G292" t="s">
        <v>36</v>
      </c>
      <c r="H292" t="s">
        <v>270</v>
      </c>
      <c r="I292" t="s">
        <v>315</v>
      </c>
      <c r="J292" t="s">
        <v>528</v>
      </c>
      <c r="K292" t="s">
        <v>256</v>
      </c>
      <c r="L292" s="50">
        <f>(C292-VLOOKUP(H292,Riders!$A$2:$C$3501,2,FALSE))/365</f>
        <v>26.882191780821916</v>
      </c>
      <c r="M292" s="50">
        <f>(C292-VLOOKUP(I292,Riders!$A$2:$C$3501,2,FALSE))/365</f>
        <v>29.660273972602738</v>
      </c>
      <c r="N292" s="50">
        <f>(C292-VLOOKUP(J292,Riders!$A$2:$C$3501,2,FALSE))/365</f>
        <v>30.972602739726028</v>
      </c>
      <c r="O292" s="50">
        <f>(C292-VLOOKUP(K292,Riders!$A$2:$C$3501,2,FALSE))/365</f>
        <v>25.443835616438356</v>
      </c>
      <c r="P292" s="33">
        <v>5</v>
      </c>
      <c r="Q292" s="104">
        <f t="shared" si="29"/>
        <v>252.50200000000001</v>
      </c>
      <c r="R292" s="104">
        <f t="shared" si="30"/>
        <v>22.263000000000002</v>
      </c>
      <c r="S292" s="104">
        <f t="shared" si="31"/>
        <v>67.570000000000007</v>
      </c>
      <c r="T292" s="104">
        <f t="shared" si="32"/>
        <v>60.555999999999997</v>
      </c>
      <c r="U292" s="104">
        <f t="shared" si="33"/>
        <v>62.284999999999997</v>
      </c>
      <c r="V292" s="104">
        <f t="shared" si="34"/>
        <v>62.091000000000008</v>
      </c>
      <c r="W292">
        <v>14.05</v>
      </c>
      <c r="X292">
        <v>8.213000000000001</v>
      </c>
      <c r="Y292">
        <v>7.514999999999997</v>
      </c>
      <c r="Z292">
        <v>7.5960000000000036</v>
      </c>
      <c r="AA292">
        <v>7.6899999999999977</v>
      </c>
      <c r="AB292">
        <v>7.5210000000000008</v>
      </c>
      <c r="AC292">
        <v>7.5060000000000002</v>
      </c>
      <c r="AD292">
        <v>7.4790000000000063</v>
      </c>
      <c r="AE292">
        <v>7.5889999999999844</v>
      </c>
      <c r="AF292">
        <v>7.4680000000000177</v>
      </c>
      <c r="AG292">
        <v>7.4969999999999999</v>
      </c>
      <c r="AH292">
        <v>7.8139999999999787</v>
      </c>
      <c r="AI292">
        <v>7.7220000000000084</v>
      </c>
      <c r="AJ292">
        <v>7.5000000000000142</v>
      </c>
      <c r="AK292">
        <v>7.4649999999999892</v>
      </c>
      <c r="AL292">
        <v>7.5010000000000048</v>
      </c>
      <c r="AM292">
        <v>7.6989999999999839</v>
      </c>
      <c r="AN292">
        <v>7.7290000000000134</v>
      </c>
      <c r="AO292">
        <v>7.9069999999999823</v>
      </c>
      <c r="AP292">
        <v>7.7830000000000155</v>
      </c>
      <c r="AQ292">
        <v>7.7319999999999993</v>
      </c>
      <c r="AR292">
        <v>7.7760000000000105</v>
      </c>
      <c r="AS292">
        <v>7.7569999999999766</v>
      </c>
      <c r="AT292">
        <v>7.9020000000000152</v>
      </c>
      <c r="AU292">
        <v>7.6970000000000027</v>
      </c>
      <c r="AV292">
        <v>7.7749999999999773</v>
      </c>
      <c r="AW292">
        <v>7.9580000000000553</v>
      </c>
      <c r="AX292">
        <v>7.6899999999999693</v>
      </c>
      <c r="AY292">
        <v>7.6319999999999766</v>
      </c>
      <c r="AZ292">
        <v>7.6859999999999786</v>
      </c>
      <c r="BA292">
        <v>7.8930000000000007</v>
      </c>
      <c r="BB292">
        <v>7.7600000000000477</v>
      </c>
      <c r="BC292" s="105">
        <f t="shared" si="35"/>
        <v>57.029251253455413</v>
      </c>
    </row>
    <row r="293" spans="1:55" ht="15" thickBot="1" x14ac:dyDescent="0.35">
      <c r="A293" s="3" t="s">
        <v>862</v>
      </c>
      <c r="B293" s="3">
        <v>2021</v>
      </c>
      <c r="C293" s="19">
        <v>44410</v>
      </c>
      <c r="D293" s="3" t="s">
        <v>654</v>
      </c>
      <c r="E293" s="29" t="s">
        <v>379</v>
      </c>
      <c r="F293" s="33" t="s">
        <v>379</v>
      </c>
      <c r="G293" t="s">
        <v>27</v>
      </c>
      <c r="H293" t="s">
        <v>307</v>
      </c>
      <c r="I293" t="s">
        <v>523</v>
      </c>
      <c r="J293" t="s">
        <v>524</v>
      </c>
      <c r="K293" t="s">
        <v>525</v>
      </c>
      <c r="L293" s="50">
        <f>(C293-VLOOKUP(H293,Riders!$A$2:$C$3501,2,FALSE))/365</f>
        <v>28.18904109589041</v>
      </c>
      <c r="M293" s="50">
        <f>(C293-VLOOKUP(I293,Riders!$A$2:$C$3501,2,FALSE))/365</f>
        <v>29.087671232876712</v>
      </c>
      <c r="N293" s="50">
        <f>(C293-VLOOKUP(J293,Riders!$A$2:$C$3501,2,FALSE))/365</f>
        <v>30.123287671232877</v>
      </c>
      <c r="O293" s="50">
        <f>(C293-VLOOKUP(K293,Riders!$A$2:$C$3501,2,FALSE))/365</f>
        <v>32.416438356164385</v>
      </c>
      <c r="P293" s="33">
        <v>6</v>
      </c>
      <c r="Q293" s="104">
        <f t="shared" si="29"/>
        <v>252.536</v>
      </c>
      <c r="R293" s="104">
        <f t="shared" si="30"/>
        <v>22.824999999999999</v>
      </c>
      <c r="S293" s="104">
        <f t="shared" si="31"/>
        <v>68.989000000000004</v>
      </c>
      <c r="T293" s="104">
        <f t="shared" si="32"/>
        <v>61.113999999999976</v>
      </c>
      <c r="U293" s="104">
        <f t="shared" si="33"/>
        <v>61.480000000000018</v>
      </c>
      <c r="V293" s="104">
        <f t="shared" si="34"/>
        <v>60.953000000000003</v>
      </c>
      <c r="W293">
        <v>14.57</v>
      </c>
      <c r="X293">
        <v>8.254999999999999</v>
      </c>
      <c r="Y293">
        <v>7.7430000000000021</v>
      </c>
      <c r="Z293">
        <v>7.6489999999999974</v>
      </c>
      <c r="AA293">
        <v>7.7539999999999978</v>
      </c>
      <c r="AB293">
        <v>7.6710000000000065</v>
      </c>
      <c r="AC293">
        <v>7.6890000000000001</v>
      </c>
      <c r="AD293">
        <v>7.6580000000000013</v>
      </c>
      <c r="AE293">
        <v>7.7680000000000007</v>
      </c>
      <c r="AF293">
        <v>7.6439999999999912</v>
      </c>
      <c r="AG293">
        <v>7.6650000000000063</v>
      </c>
      <c r="AH293">
        <v>7.5990000000000038</v>
      </c>
      <c r="AI293">
        <v>7.7569999999999908</v>
      </c>
      <c r="AJ293">
        <v>7.570999999999998</v>
      </c>
      <c r="AK293">
        <v>7.5519999999999925</v>
      </c>
      <c r="AL293">
        <v>7.5579999999999927</v>
      </c>
      <c r="AM293">
        <v>7.5380000000000393</v>
      </c>
      <c r="AN293">
        <v>7.6219999999999857</v>
      </c>
      <c r="AO293">
        <v>7.578000000000003</v>
      </c>
      <c r="AP293">
        <v>7.6200000000000045</v>
      </c>
      <c r="AQ293">
        <v>7.8919999999999959</v>
      </c>
      <c r="AR293">
        <v>7.761999999999972</v>
      </c>
      <c r="AS293">
        <v>7.7469999999999857</v>
      </c>
      <c r="AT293">
        <v>7.7210000000000321</v>
      </c>
      <c r="AU293">
        <v>7.9069999999999823</v>
      </c>
      <c r="AV293">
        <v>7.6230000000000189</v>
      </c>
      <c r="AW293">
        <v>7.646000000000015</v>
      </c>
      <c r="AX293">
        <v>7.6629999999999825</v>
      </c>
      <c r="AY293">
        <v>7.7650000000000148</v>
      </c>
      <c r="AZ293">
        <v>7.5370000000000061</v>
      </c>
      <c r="BA293">
        <v>7.4189999999999543</v>
      </c>
      <c r="BB293">
        <v>7.3930000000000291</v>
      </c>
      <c r="BC293" s="105">
        <f t="shared" si="35"/>
        <v>57.021573161846234</v>
      </c>
    </row>
    <row r="294" spans="1:55" ht="15" thickBot="1" x14ac:dyDescent="0.35">
      <c r="A294" s="3" t="s">
        <v>862</v>
      </c>
      <c r="B294" s="3">
        <v>2021</v>
      </c>
      <c r="C294" s="19">
        <v>44410</v>
      </c>
      <c r="D294" s="3" t="s">
        <v>654</v>
      </c>
      <c r="E294" s="29" t="s">
        <v>379</v>
      </c>
      <c r="F294" s="33" t="s">
        <v>379</v>
      </c>
      <c r="G294" t="s">
        <v>67</v>
      </c>
      <c r="H294" t="s">
        <v>214</v>
      </c>
      <c r="I294" t="s">
        <v>520</v>
      </c>
      <c r="J294" t="s">
        <v>521</v>
      </c>
      <c r="K294" t="s">
        <v>271</v>
      </c>
      <c r="L294" s="50">
        <f>(C294-VLOOKUP(H294,Riders!$A$2:$C$3501,2,FALSE))/365</f>
        <v>26.624657534246577</v>
      </c>
      <c r="M294" s="50">
        <f>(C294-VLOOKUP(I294,Riders!$A$2:$C$3501,2,FALSE))/365</f>
        <v>24.6</v>
      </c>
      <c r="N294" s="50">
        <f>(C294-VLOOKUP(J294,Riders!$A$2:$C$3501,2,FALSE))/365</f>
        <v>23.958904109589042</v>
      </c>
      <c r="O294" s="50">
        <f>(C294-VLOOKUP(K294,Riders!$A$2:$C$3501,2,FALSE))/365</f>
        <v>27.126027397260273</v>
      </c>
      <c r="P294" s="33">
        <v>7</v>
      </c>
      <c r="Q294" s="104">
        <f t="shared" si="29"/>
        <v>253.57099999999997</v>
      </c>
      <c r="R294" s="104">
        <f t="shared" si="30"/>
        <v>22.164999999999999</v>
      </c>
      <c r="S294" s="104">
        <f t="shared" si="31"/>
        <v>67.488000000000014</v>
      </c>
      <c r="T294" s="104">
        <f t="shared" si="32"/>
        <v>60.875999999999991</v>
      </c>
      <c r="U294" s="104">
        <f t="shared" si="33"/>
        <v>61.626000000000005</v>
      </c>
      <c r="V294" s="104">
        <f t="shared" si="34"/>
        <v>63.58099999999996</v>
      </c>
      <c r="W294">
        <v>13.949</v>
      </c>
      <c r="X294">
        <v>8.2159999999999993</v>
      </c>
      <c r="Y294">
        <v>7.7370000000000019</v>
      </c>
      <c r="Z294">
        <v>7.570999999999998</v>
      </c>
      <c r="AA294">
        <v>7.6060000000000016</v>
      </c>
      <c r="AB294">
        <v>7.4540000000000006</v>
      </c>
      <c r="AC294">
        <v>7.4540000000000006</v>
      </c>
      <c r="AD294">
        <v>7.5010000000000119</v>
      </c>
      <c r="AE294">
        <v>7.6489999999999867</v>
      </c>
      <c r="AF294">
        <v>7.5489999999999924</v>
      </c>
      <c r="AG294">
        <v>7.5619999999999976</v>
      </c>
      <c r="AH294">
        <v>7.6340000000000146</v>
      </c>
      <c r="AI294">
        <v>7.7510000000000048</v>
      </c>
      <c r="AJ294">
        <v>7.629999999999967</v>
      </c>
      <c r="AK294">
        <v>7.5810000000000173</v>
      </c>
      <c r="AL294">
        <v>7.5200000000000102</v>
      </c>
      <c r="AM294">
        <v>7.6639999999999873</v>
      </c>
      <c r="AN294">
        <v>7.625</v>
      </c>
      <c r="AO294">
        <v>7.6170000000000186</v>
      </c>
      <c r="AP294">
        <v>7.7259999999999991</v>
      </c>
      <c r="AQ294">
        <v>7.6249999999999716</v>
      </c>
      <c r="AR294">
        <v>7.6800000000000068</v>
      </c>
      <c r="AS294">
        <v>7.9099999999999966</v>
      </c>
      <c r="AT294">
        <v>7.7790000000000248</v>
      </c>
      <c r="AU294">
        <v>7.695999999999998</v>
      </c>
      <c r="AV294">
        <v>7.789999999999992</v>
      </c>
      <c r="AW294">
        <v>8.0220000000000198</v>
      </c>
      <c r="AX294">
        <v>7.9519999999999698</v>
      </c>
      <c r="AY294">
        <v>7.9629999999999939</v>
      </c>
      <c r="AZ294">
        <v>8.1200000000000614</v>
      </c>
      <c r="BA294">
        <v>8.0239999999999441</v>
      </c>
      <c r="BB294">
        <v>8.0139999999999816</v>
      </c>
      <c r="BC294" s="105">
        <f t="shared" si="35"/>
        <v>56.788828375484584</v>
      </c>
    </row>
    <row r="295" spans="1:55" ht="15" thickBot="1" x14ac:dyDescent="0.35">
      <c r="A295" s="3" t="s">
        <v>862</v>
      </c>
      <c r="B295" s="3">
        <v>2021</v>
      </c>
      <c r="C295" s="19">
        <v>44410</v>
      </c>
      <c r="D295" s="3" t="s">
        <v>654</v>
      </c>
      <c r="E295" s="29" t="s">
        <v>379</v>
      </c>
      <c r="F295" s="33" t="s">
        <v>379</v>
      </c>
      <c r="G295" t="s">
        <v>25</v>
      </c>
      <c r="H295" t="s">
        <v>269</v>
      </c>
      <c r="I295" t="s">
        <v>309</v>
      </c>
      <c r="J295" t="s">
        <v>343</v>
      </c>
      <c r="K295" t="s">
        <v>418</v>
      </c>
      <c r="L295" s="50">
        <f>(C295-VLOOKUP(H295,Riders!$A$2:$C$3501,2,FALSE))/365</f>
        <v>27.410958904109588</v>
      </c>
      <c r="M295" s="50">
        <f>(C295-VLOOKUP(I295,Riders!$A$2:$C$3501,2,FALSE))/365</f>
        <v>29.293150684931508</v>
      </c>
      <c r="N295" s="50">
        <f>(C295-VLOOKUP(J295,Riders!$A$2:$C$3501,2,FALSE))/365</f>
        <v>26.920547945205481</v>
      </c>
      <c r="O295" s="50">
        <f>(C295-VLOOKUP(K295,Riders!$A$2:$C$3501,2,FALSE))/365</f>
        <v>24.361643835616437</v>
      </c>
      <c r="P295" s="33">
        <v>8</v>
      </c>
      <c r="Q295" s="104">
        <f t="shared" si="29"/>
        <v>255.83200000000002</v>
      </c>
      <c r="R295" s="104">
        <f t="shared" si="30"/>
        <v>22.448</v>
      </c>
      <c r="S295" s="104">
        <f t="shared" si="31"/>
        <v>68.507999999999996</v>
      </c>
      <c r="T295" s="104">
        <f t="shared" si="32"/>
        <v>60.832999999999984</v>
      </c>
      <c r="U295" s="104">
        <f t="shared" si="33"/>
        <v>62.332000000000022</v>
      </c>
      <c r="V295" s="104">
        <f t="shared" si="34"/>
        <v>64.15900000000002</v>
      </c>
      <c r="W295">
        <v>14.285</v>
      </c>
      <c r="X295">
        <v>8.1630000000000003</v>
      </c>
      <c r="Y295">
        <v>7.7210000000000001</v>
      </c>
      <c r="Z295">
        <v>7.6179999999999986</v>
      </c>
      <c r="AA295">
        <v>7.6110000000000042</v>
      </c>
      <c r="AB295">
        <v>7.7879999999999967</v>
      </c>
      <c r="AC295">
        <v>7.6329999999999885</v>
      </c>
      <c r="AD295">
        <v>7.6890000000000072</v>
      </c>
      <c r="AE295">
        <v>7.7390000000000043</v>
      </c>
      <c r="AF295">
        <v>7.6129999999999995</v>
      </c>
      <c r="AG295">
        <v>7.6340000000000003</v>
      </c>
      <c r="AH295">
        <v>7.5560000000000116</v>
      </c>
      <c r="AI295">
        <v>7.643999999999977</v>
      </c>
      <c r="AJ295">
        <v>7.534000000000006</v>
      </c>
      <c r="AK295">
        <v>7.5229999999999819</v>
      </c>
      <c r="AL295">
        <v>7.5900000000000034</v>
      </c>
      <c r="AM295">
        <v>7.6430000000000291</v>
      </c>
      <c r="AN295">
        <v>7.8700000000000045</v>
      </c>
      <c r="AO295">
        <v>7.72199999999998</v>
      </c>
      <c r="AP295">
        <v>7.8980000000000246</v>
      </c>
      <c r="AQ295">
        <v>7.7189999999999941</v>
      </c>
      <c r="AR295">
        <v>7.768999999999977</v>
      </c>
      <c r="AS295">
        <v>7.782999999999987</v>
      </c>
      <c r="AT295">
        <v>7.9280000000000257</v>
      </c>
      <c r="AU295">
        <v>7.853999999999985</v>
      </c>
      <c r="AV295">
        <v>7.8889999999999816</v>
      </c>
      <c r="AW295">
        <v>8.0320000000000107</v>
      </c>
      <c r="AX295">
        <v>8.2490000000000236</v>
      </c>
      <c r="AY295">
        <v>8.047999999999945</v>
      </c>
      <c r="AZ295">
        <v>8.0240000000000578</v>
      </c>
      <c r="BA295">
        <v>8.0270000000000152</v>
      </c>
      <c r="BB295">
        <v>8.0360000000000014</v>
      </c>
      <c r="BC295" s="105">
        <f t="shared" si="35"/>
        <v>56.286938303261508</v>
      </c>
    </row>
    <row r="296" spans="1:55" ht="15" thickBot="1" x14ac:dyDescent="0.35">
      <c r="A296" s="1" t="s">
        <v>117</v>
      </c>
      <c r="B296" s="1">
        <v>2021</v>
      </c>
      <c r="C296" s="2">
        <v>44385</v>
      </c>
      <c r="D296" s="1" t="s">
        <v>72</v>
      </c>
      <c r="E296" s="30" t="s">
        <v>379</v>
      </c>
      <c r="F296" s="30" t="s">
        <v>379</v>
      </c>
      <c r="G296" s="47" t="s">
        <v>56</v>
      </c>
      <c r="H296" s="47" t="s">
        <v>291</v>
      </c>
      <c r="I296" s="47" t="s">
        <v>267</v>
      </c>
      <c r="J296" s="47" t="s">
        <v>428</v>
      </c>
      <c r="K296" s="47" t="s">
        <v>427</v>
      </c>
      <c r="L296" s="50">
        <f>(C296-VLOOKUP(H296,Riders!$A$2:$C$3501,2,FALSE))/365</f>
        <v>20.227397260273971</v>
      </c>
      <c r="M296" s="50">
        <f>(C296-VLOOKUP(I296,Riders!$A$2:$C$3501,2,FALSE))/365</f>
        <v>22.536986301369861</v>
      </c>
      <c r="N296" s="50">
        <f>(C296-VLOOKUP(J296,Riders!$A$2:$C$3501,2,FALSE))/365</f>
        <v>31.698630136986303</v>
      </c>
      <c r="O296" s="50">
        <f>(C296-VLOOKUP(K296,Riders!$A$2:$C$3501,2,FALSE))/365</f>
        <v>27.2</v>
      </c>
      <c r="P296" s="30">
        <v>1</v>
      </c>
      <c r="Q296" s="104">
        <f t="shared" si="29"/>
        <v>264.47500000000002</v>
      </c>
      <c r="R296" s="104">
        <f t="shared" si="30"/>
        <v>23.193000000000001</v>
      </c>
      <c r="S296" s="104">
        <f t="shared" si="31"/>
        <v>71.47</v>
      </c>
      <c r="T296" s="104">
        <f t="shared" si="32"/>
        <v>63.506000000000029</v>
      </c>
      <c r="U296" s="104">
        <f t="shared" si="33"/>
        <v>65.126999999999953</v>
      </c>
      <c r="V296" s="104">
        <f t="shared" si="34"/>
        <v>64.372000000000043</v>
      </c>
      <c r="W296">
        <v>14.683999999999999</v>
      </c>
      <c r="X296">
        <v>8.5090000000000021</v>
      </c>
      <c r="Y296">
        <v>8.2339999999999982</v>
      </c>
      <c r="Z296">
        <v>8.0489999999999995</v>
      </c>
      <c r="AA296">
        <v>8.0930000000000035</v>
      </c>
      <c r="AB296">
        <v>7.8930000000000007</v>
      </c>
      <c r="AC296">
        <v>7.9139999999999873</v>
      </c>
      <c r="AD296">
        <v>8.0940000000000083</v>
      </c>
      <c r="AE296">
        <v>7.9269999999999925</v>
      </c>
      <c r="AF296">
        <v>7.8810000000000144</v>
      </c>
      <c r="AG296">
        <v>7.8699999999999903</v>
      </c>
      <c r="AH296">
        <v>8.0459999999999923</v>
      </c>
      <c r="AI296">
        <v>7.9360000000000213</v>
      </c>
      <c r="AJ296">
        <v>7.9499999999999886</v>
      </c>
      <c r="AK296">
        <v>7.8940000000000055</v>
      </c>
      <c r="AL296">
        <v>8.0020000000000238</v>
      </c>
      <c r="AM296">
        <v>8.1699999999999591</v>
      </c>
      <c r="AN296">
        <v>8.0370000000000061</v>
      </c>
      <c r="AO296">
        <v>8.0160000000000196</v>
      </c>
      <c r="AP296">
        <v>8.0749999999999886</v>
      </c>
      <c r="AQ296">
        <v>8.3380000000000223</v>
      </c>
      <c r="AR296">
        <v>8.0999999999999659</v>
      </c>
      <c r="AS296">
        <v>8.1070000000000277</v>
      </c>
      <c r="AT296">
        <v>8.2839999999999634</v>
      </c>
      <c r="AU296">
        <v>7.9820000000000277</v>
      </c>
      <c r="AV296">
        <v>8.0339999999999918</v>
      </c>
      <c r="AW296">
        <v>7.97199999999998</v>
      </c>
      <c r="AX296">
        <v>8.2370000000000232</v>
      </c>
      <c r="AY296">
        <v>7.9720000000000368</v>
      </c>
      <c r="AZ296">
        <v>8.0759999999999081</v>
      </c>
      <c r="BA296">
        <v>8.0180000000000575</v>
      </c>
      <c r="BB296">
        <v>8.0810000000000173</v>
      </c>
      <c r="BC296" s="105">
        <f t="shared" si="35"/>
        <v>54.447490310993473</v>
      </c>
    </row>
    <row r="297" spans="1:55" ht="15" thickBot="1" x14ac:dyDescent="0.35">
      <c r="A297" s="1" t="s">
        <v>117</v>
      </c>
      <c r="B297" s="1">
        <v>2021</v>
      </c>
      <c r="C297" s="2">
        <v>44385</v>
      </c>
      <c r="D297" s="1" t="s">
        <v>72</v>
      </c>
      <c r="E297" s="30" t="s">
        <v>379</v>
      </c>
      <c r="F297" s="30" t="s">
        <v>379</v>
      </c>
      <c r="G297" s="47" t="s">
        <v>118</v>
      </c>
      <c r="H297" s="47" t="s">
        <v>512</v>
      </c>
      <c r="I297" s="47" t="s">
        <v>513</v>
      </c>
      <c r="J297" s="47" t="s">
        <v>514</v>
      </c>
      <c r="K297" s="47" t="s">
        <v>515</v>
      </c>
      <c r="L297" s="50">
        <f>(C297-VLOOKUP(H297,Riders!$A$2:$C$3501,2,FALSE))/365</f>
        <v>18.315068493150687</v>
      </c>
      <c r="M297" s="50">
        <f>(C297-VLOOKUP(I297,Riders!$A$2:$C$3501,2,FALSE))/365</f>
        <v>19.882191780821916</v>
      </c>
      <c r="N297" s="50">
        <f>(C297-VLOOKUP(J297,Riders!$A$2:$C$3501,2,FALSE))/365</f>
        <v>17.654794520547945</v>
      </c>
      <c r="O297" s="50">
        <f>(C297-VLOOKUP(K297,Riders!$A$2:$C$3501,2,FALSE))/365</f>
        <v>18.375342465753423</v>
      </c>
      <c r="P297" s="30">
        <v>2</v>
      </c>
      <c r="Q297" s="104">
        <f t="shared" si="29"/>
        <v>269.28000000000003</v>
      </c>
      <c r="R297" s="104">
        <f t="shared" si="30"/>
        <v>22.282</v>
      </c>
      <c r="S297" s="104">
        <f t="shared" si="31"/>
        <v>71.544000000000011</v>
      </c>
      <c r="T297" s="104">
        <f t="shared" si="32"/>
        <v>64.561999999999983</v>
      </c>
      <c r="U297" s="104">
        <f t="shared" si="33"/>
        <v>66.843999999999994</v>
      </c>
      <c r="V297" s="104">
        <f t="shared" si="34"/>
        <v>66.330000000000041</v>
      </c>
      <c r="W297">
        <v>13.679</v>
      </c>
      <c r="X297">
        <v>8.6029999999999998</v>
      </c>
      <c r="Y297">
        <v>8.2270000000000003</v>
      </c>
      <c r="Z297">
        <v>8.2250000000000014</v>
      </c>
      <c r="AA297">
        <v>8.1789999999999949</v>
      </c>
      <c r="AB297">
        <v>8.2210000000000036</v>
      </c>
      <c r="AC297">
        <v>8.3530000000000015</v>
      </c>
      <c r="AD297">
        <v>8.0570000000000093</v>
      </c>
      <c r="AE297">
        <v>8.1299999999999955</v>
      </c>
      <c r="AF297">
        <v>8.2120000000000033</v>
      </c>
      <c r="AG297">
        <v>8.0169999999999959</v>
      </c>
      <c r="AH297">
        <v>8.0349999999999824</v>
      </c>
      <c r="AI297">
        <v>8.1819999999999879</v>
      </c>
      <c r="AJ297">
        <v>7.9940000000000282</v>
      </c>
      <c r="AK297">
        <v>7.9909999999999854</v>
      </c>
      <c r="AL297">
        <v>8.0010000000000048</v>
      </c>
      <c r="AM297">
        <v>8.1850000000000023</v>
      </c>
      <c r="AN297">
        <v>8.2280000000000086</v>
      </c>
      <c r="AO297">
        <v>8.3220000000000312</v>
      </c>
      <c r="AP297">
        <v>8.4549999999999841</v>
      </c>
      <c r="AQ297">
        <v>8.3029999999999973</v>
      </c>
      <c r="AR297">
        <v>8.4799999999999613</v>
      </c>
      <c r="AS297">
        <v>8.3660000000000139</v>
      </c>
      <c r="AT297">
        <v>8.5049999999999955</v>
      </c>
      <c r="AU297">
        <v>8.1730000000000018</v>
      </c>
      <c r="AV297">
        <v>8.1449999999999818</v>
      </c>
      <c r="AW297">
        <v>8.1710000000000207</v>
      </c>
      <c r="AX297">
        <v>8.3599999999999852</v>
      </c>
      <c r="AY297">
        <v>8.2030000000000314</v>
      </c>
      <c r="AZ297">
        <v>8.3110000000000355</v>
      </c>
      <c r="BA297">
        <v>8.4539999999999509</v>
      </c>
      <c r="BB297">
        <v>8.5130000000000337</v>
      </c>
      <c r="BC297" s="105">
        <f t="shared" si="35"/>
        <v>53.475935828876999</v>
      </c>
    </row>
    <row r="298" spans="1:55" ht="15" thickBot="1" x14ac:dyDescent="0.35">
      <c r="A298" s="1" t="s">
        <v>117</v>
      </c>
      <c r="B298" s="1">
        <v>2021</v>
      </c>
      <c r="C298" s="2">
        <v>44385</v>
      </c>
      <c r="D298" s="1" t="s">
        <v>72</v>
      </c>
      <c r="E298" s="30" t="s">
        <v>379</v>
      </c>
      <c r="F298" s="30" t="s">
        <v>379</v>
      </c>
      <c r="G298" s="47" t="s">
        <v>232</v>
      </c>
      <c r="H298" s="47" t="s">
        <v>290</v>
      </c>
      <c r="I298" s="47" t="s">
        <v>231</v>
      </c>
      <c r="J298" s="47" t="s">
        <v>488</v>
      </c>
      <c r="K298" s="47" t="s">
        <v>489</v>
      </c>
      <c r="L298" s="50">
        <f>(C298-VLOOKUP(H298,Riders!$A$2:$C$3501,2,FALSE))/365</f>
        <v>22.846575342465755</v>
      </c>
      <c r="M298" s="50">
        <f>(C298-VLOOKUP(I298,Riders!$A$2:$C$3501,2,FALSE))/365</f>
        <v>24.402739726027399</v>
      </c>
      <c r="N298" s="50">
        <f>(C298-VLOOKUP(J298,Riders!$A$2:$C$3501,2,FALSE))/365</f>
        <v>24.134246575342466</v>
      </c>
      <c r="O298" s="50">
        <f>(C298-VLOOKUP(K298,Riders!$A$2:$C$3501,2,FALSE))/365</f>
        <v>22.326027397260273</v>
      </c>
      <c r="P298" s="30">
        <v>3</v>
      </c>
      <c r="Q298" s="104">
        <f t="shared" si="29"/>
        <v>277.81</v>
      </c>
      <c r="R298" s="104">
        <f t="shared" si="30"/>
        <v>23.635999999999999</v>
      </c>
      <c r="S298" s="104">
        <f t="shared" si="31"/>
        <v>70.801999999999992</v>
      </c>
      <c r="T298" s="104">
        <f t="shared" si="32"/>
        <v>67.63300000000001</v>
      </c>
      <c r="U298" s="104">
        <f t="shared" si="33"/>
        <v>69.195000000000022</v>
      </c>
      <c r="V298" s="104">
        <f t="shared" si="34"/>
        <v>70.179999999999978</v>
      </c>
      <c r="W298">
        <v>14.132999999999999</v>
      </c>
      <c r="X298">
        <v>9.5030000000000001</v>
      </c>
      <c r="Y298">
        <v>7.0459999999999994</v>
      </c>
      <c r="Z298">
        <v>7.8769999999999989</v>
      </c>
      <c r="AA298">
        <v>8.0519999999999996</v>
      </c>
      <c r="AB298">
        <v>7.93</v>
      </c>
      <c r="AC298">
        <v>8.1180000000000021</v>
      </c>
      <c r="AD298">
        <v>8.1429999999999936</v>
      </c>
      <c r="AE298">
        <v>8.3050000000000068</v>
      </c>
      <c r="AF298">
        <v>8.5679999999999978</v>
      </c>
      <c r="AG298">
        <v>8.2949999999999875</v>
      </c>
      <c r="AH298">
        <v>8.4080000000000013</v>
      </c>
      <c r="AI298">
        <v>8.3660000000000139</v>
      </c>
      <c r="AJ298">
        <v>8.6469999999999914</v>
      </c>
      <c r="AK298">
        <v>8.5470000000000255</v>
      </c>
      <c r="AL298">
        <v>8.4969999999999857</v>
      </c>
      <c r="AM298">
        <v>8.6289999999999907</v>
      </c>
      <c r="AN298">
        <v>8.6400000000000148</v>
      </c>
      <c r="AO298">
        <v>8.7400000000000091</v>
      </c>
      <c r="AP298">
        <v>8.8039999999999736</v>
      </c>
      <c r="AQ298">
        <v>8.8870000000000289</v>
      </c>
      <c r="AR298">
        <v>8.525999999999982</v>
      </c>
      <c r="AS298">
        <v>8.5149999999999864</v>
      </c>
      <c r="AT298">
        <v>8.4540000000000362</v>
      </c>
      <c r="AU298">
        <v>8.4759999999999991</v>
      </c>
      <c r="AV298">
        <v>8.6150000000000091</v>
      </c>
      <c r="AW298">
        <v>8.8239999999999554</v>
      </c>
      <c r="AX298">
        <v>8.8460000000000321</v>
      </c>
      <c r="AY298">
        <v>8.8769999999999811</v>
      </c>
      <c r="AZ298">
        <v>8.9310000000000116</v>
      </c>
      <c r="BA298">
        <v>8.7169999999999845</v>
      </c>
      <c r="BB298">
        <v>8.8940000000000055</v>
      </c>
      <c r="BC298" s="105">
        <f t="shared" si="35"/>
        <v>51.833987257478135</v>
      </c>
    </row>
    <row r="299" spans="1:55" ht="15" thickBot="1" x14ac:dyDescent="0.35">
      <c r="A299" s="1" t="s">
        <v>117</v>
      </c>
      <c r="B299" s="1">
        <v>2021</v>
      </c>
      <c r="C299" s="2">
        <v>44385</v>
      </c>
      <c r="D299" s="1" t="s">
        <v>72</v>
      </c>
      <c r="E299" s="30" t="s">
        <v>379</v>
      </c>
      <c r="F299" s="47" t="s">
        <v>379</v>
      </c>
      <c r="G299" s="47" t="s">
        <v>172</v>
      </c>
      <c r="H299" s="47" t="s">
        <v>516</v>
      </c>
      <c r="I299" s="47" t="s">
        <v>293</v>
      </c>
      <c r="J299" s="47" t="s">
        <v>517</v>
      </c>
      <c r="K299" s="47" t="s">
        <v>518</v>
      </c>
      <c r="L299" s="50">
        <f>(C299-VLOOKUP(H299,Riders!$A$2:$C$3501,2,FALSE))/365</f>
        <v>18.772602739726029</v>
      </c>
      <c r="M299" s="50">
        <f>(C299-VLOOKUP(I299,Riders!$A$2:$C$3501,2,FALSE))/365</f>
        <v>22.032876712328768</v>
      </c>
      <c r="N299" s="50">
        <f>(C299-VLOOKUP(J299,Riders!$A$2:$C$3501,2,FALSE))/365</f>
        <v>20.712328767123289</v>
      </c>
      <c r="O299" s="50">
        <f>(C299-VLOOKUP(K299,Riders!$A$2:$C$3501,2,FALSE))/365</f>
        <v>20.268493150684932</v>
      </c>
      <c r="P299" s="30">
        <v>4</v>
      </c>
      <c r="Q299" s="104">
        <f t="shared" si="29"/>
        <v>281.05500000000001</v>
      </c>
      <c r="R299" s="104">
        <f t="shared" si="30"/>
        <v>23.286000000000001</v>
      </c>
      <c r="S299" s="104">
        <f t="shared" si="31"/>
        <v>73.396999999999991</v>
      </c>
      <c r="T299" s="104">
        <f t="shared" si="32"/>
        <v>67.266999999999996</v>
      </c>
      <c r="U299" s="104">
        <f t="shared" si="33"/>
        <v>68.564999999999998</v>
      </c>
      <c r="V299" s="104">
        <f t="shared" si="34"/>
        <v>71.826000000000022</v>
      </c>
      <c r="W299">
        <v>14.446</v>
      </c>
      <c r="X299">
        <v>8.8400000000000016</v>
      </c>
      <c r="Y299">
        <v>8.7650000000000006</v>
      </c>
      <c r="Z299">
        <v>8.2779999999999987</v>
      </c>
      <c r="AA299">
        <v>8.4170000000000016</v>
      </c>
      <c r="AB299">
        <v>8.1499999999999986</v>
      </c>
      <c r="AC299">
        <v>8.222999999999999</v>
      </c>
      <c r="AD299">
        <v>8.2779999999999916</v>
      </c>
      <c r="AE299">
        <v>8.8419999999999987</v>
      </c>
      <c r="AF299">
        <v>7.7220000000000084</v>
      </c>
      <c r="AG299">
        <v>8.6969999999999885</v>
      </c>
      <c r="AH299">
        <v>8.4120000000000061</v>
      </c>
      <c r="AI299">
        <v>8.3389999999999986</v>
      </c>
      <c r="AJ299">
        <v>8.429000000000002</v>
      </c>
      <c r="AK299">
        <v>8.3009999999999877</v>
      </c>
      <c r="AL299">
        <v>8.5250000000000057</v>
      </c>
      <c r="AM299">
        <v>8.5680000000000121</v>
      </c>
      <c r="AN299">
        <v>9.0819999999999936</v>
      </c>
      <c r="AO299">
        <v>8.3569999999999993</v>
      </c>
      <c r="AP299">
        <v>8.3059999999999832</v>
      </c>
      <c r="AQ299">
        <v>8.4480000000000075</v>
      </c>
      <c r="AR299">
        <v>8.4150000000000205</v>
      </c>
      <c r="AS299">
        <v>8.6730000000000018</v>
      </c>
      <c r="AT299">
        <v>8.7159999999999798</v>
      </c>
      <c r="AU299">
        <v>8.9380000000000166</v>
      </c>
      <c r="AV299">
        <v>8.5840000000000032</v>
      </c>
      <c r="AW299">
        <v>8.65300000000002</v>
      </c>
      <c r="AX299">
        <v>8.9419999999999789</v>
      </c>
      <c r="AY299">
        <v>9.2119999999999891</v>
      </c>
      <c r="AZ299">
        <v>9.2590000000000714</v>
      </c>
      <c r="BA299">
        <v>9.4470000000000027</v>
      </c>
      <c r="BB299">
        <v>8.79099999999994</v>
      </c>
      <c r="BC299" s="105">
        <f t="shared" si="35"/>
        <v>51.235523296151996</v>
      </c>
    </row>
    <row r="300" spans="1:55" ht="15" thickBot="1" x14ac:dyDescent="0.35">
      <c r="A300" s="10" t="s">
        <v>117</v>
      </c>
      <c r="B300" s="10">
        <v>2021</v>
      </c>
      <c r="C300" s="25">
        <v>44385</v>
      </c>
      <c r="D300" s="10" t="s">
        <v>72</v>
      </c>
      <c r="E300" s="60" t="s">
        <v>454</v>
      </c>
      <c r="F300" s="48">
        <v>1</v>
      </c>
      <c r="G300" s="48" t="s">
        <v>118</v>
      </c>
      <c r="H300" s="48" t="s">
        <v>512</v>
      </c>
      <c r="I300" s="48" t="s">
        <v>514</v>
      </c>
      <c r="J300" s="48" t="s">
        <v>519</v>
      </c>
      <c r="K300" s="48" t="s">
        <v>515</v>
      </c>
      <c r="L300" s="50">
        <f>(C300-VLOOKUP(H300,Riders!$A$2:$C$3501,2,FALSE))/365</f>
        <v>18.315068493150687</v>
      </c>
      <c r="M300" s="50">
        <f>(C300-VLOOKUP(I300,Riders!$A$2:$C$3501,2,FALSE))/365</f>
        <v>17.654794520547945</v>
      </c>
      <c r="N300" s="50">
        <f>(C300-VLOOKUP(J300,Riders!$A$2:$C$3501,2,FALSE))/365</f>
        <v>19.991780821917807</v>
      </c>
      <c r="O300" s="50">
        <f>(C300-VLOOKUP(K300,Riders!$A$2:$C$3501,2,FALSE))/365</f>
        <v>18.375342465753423</v>
      </c>
      <c r="P300" s="60">
        <v>1</v>
      </c>
      <c r="Q300" s="104" t="str">
        <f t="shared" si="29"/>
        <v/>
      </c>
      <c r="R300" s="104">
        <f t="shared" si="30"/>
        <v>22.631</v>
      </c>
      <c r="S300" s="104">
        <f t="shared" si="31"/>
        <v>70.661000000000016</v>
      </c>
      <c r="T300" s="104">
        <f t="shared" si="32"/>
        <v>64.227999999999966</v>
      </c>
      <c r="U300" s="104" t="str">
        <f t="shared" si="33"/>
        <v/>
      </c>
      <c r="V300" s="104" t="str">
        <f t="shared" si="34"/>
        <v/>
      </c>
      <c r="W300">
        <v>14.071999999999999</v>
      </c>
      <c r="X300">
        <v>8.5590000000000011</v>
      </c>
      <c r="Y300">
        <v>8.16</v>
      </c>
      <c r="Z300">
        <v>8.0939999999999976</v>
      </c>
      <c r="AA300">
        <v>7.8580000000000041</v>
      </c>
      <c r="AB300">
        <v>7.867999999999995</v>
      </c>
      <c r="AC300">
        <v>8.0919999999999987</v>
      </c>
      <c r="AD300">
        <v>7.9580000000000197</v>
      </c>
      <c r="AE300">
        <v>8.123999999999981</v>
      </c>
      <c r="AF300">
        <v>7.9730000000000132</v>
      </c>
      <c r="AG300">
        <v>7.9739999999999895</v>
      </c>
      <c r="AH300">
        <v>8.0859999999999985</v>
      </c>
      <c r="AI300">
        <v>7.972999999999999</v>
      </c>
      <c r="AJ300">
        <v>7.9759999999999849</v>
      </c>
      <c r="AK300">
        <v>8.1690000000000111</v>
      </c>
      <c r="AL300">
        <v>7.9529999999999887</v>
      </c>
      <c r="AM300">
        <v>8.1140000000000043</v>
      </c>
      <c r="AN300">
        <v>7.9400000000000261</v>
      </c>
      <c r="AO300">
        <v>7.8409999999999798</v>
      </c>
      <c r="AP300">
        <v>10.406000000000006</v>
      </c>
      <c r="AQ300"/>
      <c r="AR300"/>
      <c r="AS300"/>
      <c r="AT300"/>
      <c r="AU300"/>
      <c r="AV300"/>
      <c r="AW300"/>
      <c r="AX300"/>
      <c r="AY300"/>
      <c r="AZ300"/>
      <c r="BA300"/>
      <c r="BB300"/>
      <c r="BC300" s="105" t="str">
        <f t="shared" si="35"/>
        <v/>
      </c>
    </row>
    <row r="301" spans="1:55" ht="15" thickBot="1" x14ac:dyDescent="0.35">
      <c r="A301" s="10" t="s">
        <v>117</v>
      </c>
      <c r="B301" s="10">
        <v>2021</v>
      </c>
      <c r="C301" s="25">
        <v>44385</v>
      </c>
      <c r="D301" s="10" t="s">
        <v>72</v>
      </c>
      <c r="E301" s="60" t="s">
        <v>454</v>
      </c>
      <c r="F301" s="48">
        <v>1</v>
      </c>
      <c r="G301" s="48" t="s">
        <v>232</v>
      </c>
      <c r="H301" s="48" t="s">
        <v>290</v>
      </c>
      <c r="I301" s="48" t="s">
        <v>231</v>
      </c>
      <c r="J301" s="48" t="s">
        <v>488</v>
      </c>
      <c r="K301" s="48" t="s">
        <v>615</v>
      </c>
      <c r="L301" s="50">
        <f>(C301-VLOOKUP(H301,Riders!$A$2:$C$3501,2,FALSE))/365</f>
        <v>22.846575342465755</v>
      </c>
      <c r="M301" s="50">
        <f>(C301-VLOOKUP(I301,Riders!$A$2:$C$3501,2,FALSE))/365</f>
        <v>24.402739726027399</v>
      </c>
      <c r="N301" s="50">
        <f>(C301-VLOOKUP(J301,Riders!$A$2:$C$3501,2,FALSE))/365</f>
        <v>24.134246575342466</v>
      </c>
      <c r="O301" s="50">
        <f>(C301-VLOOKUP(K301,Riders!$A$2:$C$3501,2,FALSE))/365</f>
        <v>25.416438356164385</v>
      </c>
      <c r="P301" s="60">
        <v>2</v>
      </c>
      <c r="Q301" s="104">
        <f t="shared" si="29"/>
        <v>278.20400000000001</v>
      </c>
      <c r="R301" s="104">
        <f t="shared" si="30"/>
        <v>22.734000000000002</v>
      </c>
      <c r="S301" s="104">
        <f t="shared" si="31"/>
        <v>72.662999999999997</v>
      </c>
      <c r="T301" s="104">
        <f t="shared" si="32"/>
        <v>68.251999999999995</v>
      </c>
      <c r="U301" s="104">
        <f t="shared" si="33"/>
        <v>69.051999999999992</v>
      </c>
      <c r="V301" s="104">
        <f t="shared" si="34"/>
        <v>68.237000000000023</v>
      </c>
      <c r="W301">
        <v>14.099</v>
      </c>
      <c r="X301">
        <v>8.6350000000000016</v>
      </c>
      <c r="Y301">
        <v>8.4189999999999969</v>
      </c>
      <c r="Z301">
        <v>8.259999999999998</v>
      </c>
      <c r="AA301">
        <v>8.4100000000000037</v>
      </c>
      <c r="AB301">
        <v>8.2310000000000016</v>
      </c>
      <c r="AC301">
        <v>8.3389999999999986</v>
      </c>
      <c r="AD301">
        <v>8.269999999999996</v>
      </c>
      <c r="AE301">
        <v>8.26400000000001</v>
      </c>
      <c r="AF301">
        <v>8.5349999999999966</v>
      </c>
      <c r="AG301">
        <v>8.4950000000000045</v>
      </c>
      <c r="AH301">
        <v>8.6229999999999905</v>
      </c>
      <c r="AI301">
        <v>8.4229999999999876</v>
      </c>
      <c r="AJ301">
        <v>8.4950000000000188</v>
      </c>
      <c r="AK301">
        <v>8.6140000000000185</v>
      </c>
      <c r="AL301">
        <v>8.8029999999999688</v>
      </c>
      <c r="AM301">
        <v>8.6659999999999968</v>
      </c>
      <c r="AN301">
        <v>8.6100000000000136</v>
      </c>
      <c r="AO301">
        <v>8.7340000000000089</v>
      </c>
      <c r="AP301">
        <v>8.8439999999999941</v>
      </c>
      <c r="AQ301">
        <v>8.6319999999999766</v>
      </c>
      <c r="AR301">
        <v>8.5320000000000107</v>
      </c>
      <c r="AS301">
        <v>8.4379999999999882</v>
      </c>
      <c r="AT301">
        <v>8.5960000000000036</v>
      </c>
      <c r="AU301">
        <v>8.3790000000000191</v>
      </c>
      <c r="AV301">
        <v>8.4800000000000182</v>
      </c>
      <c r="AW301">
        <v>8.296999999999997</v>
      </c>
      <c r="AX301">
        <v>8.5139999999999816</v>
      </c>
      <c r="AY301">
        <v>8.7470000000000425</v>
      </c>
      <c r="AZ301">
        <v>8.615999999999957</v>
      </c>
      <c r="BA301">
        <v>8.7180000000000177</v>
      </c>
      <c r="BB301">
        <v>8.48599999999999</v>
      </c>
      <c r="BC301" s="105">
        <f t="shared" si="35"/>
        <v>51.760578568244881</v>
      </c>
    </row>
    <row r="302" spans="1:55" ht="15" thickBot="1" x14ac:dyDescent="0.35">
      <c r="A302" s="10" t="s">
        <v>117</v>
      </c>
      <c r="B302" s="10">
        <v>2021</v>
      </c>
      <c r="C302" s="25">
        <v>44385</v>
      </c>
      <c r="D302" s="10" t="s">
        <v>72</v>
      </c>
      <c r="E302" s="60" t="s">
        <v>454</v>
      </c>
      <c r="F302" s="48">
        <v>2</v>
      </c>
      <c r="G302" s="48" t="s">
        <v>56</v>
      </c>
      <c r="H302" s="48" t="s">
        <v>291</v>
      </c>
      <c r="I302" s="48" t="s">
        <v>267</v>
      </c>
      <c r="J302" s="48" t="s">
        <v>428</v>
      </c>
      <c r="K302" s="48" t="s">
        <v>427</v>
      </c>
      <c r="L302" s="50">
        <f>(C302-VLOOKUP(H302,Riders!$A$2:$C$3501,2,FALSE))/365</f>
        <v>20.227397260273971</v>
      </c>
      <c r="M302" s="50">
        <f>(C302-VLOOKUP(I302,Riders!$A$2:$C$3501,2,FALSE))/365</f>
        <v>22.536986301369861</v>
      </c>
      <c r="N302" s="50">
        <f>(C302-VLOOKUP(J302,Riders!$A$2:$C$3501,2,FALSE))/365</f>
        <v>31.698630136986303</v>
      </c>
      <c r="O302" s="50">
        <f>(C302-VLOOKUP(K302,Riders!$A$2:$C$3501,2,FALSE))/365</f>
        <v>27.2</v>
      </c>
      <c r="P302" s="60">
        <v>1</v>
      </c>
      <c r="Q302" s="104" t="str">
        <f t="shared" si="29"/>
        <v/>
      </c>
      <c r="R302" s="104">
        <f t="shared" si="30"/>
        <v>22.803000000000001</v>
      </c>
      <c r="S302" s="104">
        <f t="shared" si="31"/>
        <v>70.698999999999998</v>
      </c>
      <c r="T302" s="104">
        <f t="shared" si="32"/>
        <v>63.233999999999995</v>
      </c>
      <c r="U302" s="104" t="str">
        <f t="shared" si="33"/>
        <v/>
      </c>
      <c r="V302" s="104" t="str">
        <f t="shared" si="34"/>
        <v/>
      </c>
      <c r="W302">
        <v>14.457000000000001</v>
      </c>
      <c r="X302">
        <v>8.3460000000000001</v>
      </c>
      <c r="Y302">
        <v>8.0229999999999997</v>
      </c>
      <c r="Z302">
        <v>7.9260000000000019</v>
      </c>
      <c r="AA302">
        <v>8.117999999999995</v>
      </c>
      <c r="AB302">
        <v>7.93</v>
      </c>
      <c r="AC302">
        <v>7.8900000000000006</v>
      </c>
      <c r="AD302">
        <v>8.0090000000000003</v>
      </c>
      <c r="AE302">
        <v>7.8930000000000149</v>
      </c>
      <c r="AF302">
        <v>7.8819999999999908</v>
      </c>
      <c r="AG302">
        <v>7.9520000000000124</v>
      </c>
      <c r="AH302">
        <v>8.0659999999999883</v>
      </c>
      <c r="AI302">
        <v>7.902000000000001</v>
      </c>
      <c r="AJ302">
        <v>7.8249999999999886</v>
      </c>
      <c r="AK302">
        <v>7.828000000000003</v>
      </c>
      <c r="AL302">
        <v>7.8859999999999957</v>
      </c>
      <c r="AM302">
        <v>7.9490000000000123</v>
      </c>
      <c r="AN302">
        <v>8.7019999999999982</v>
      </c>
      <c r="AO302">
        <v>10.395999999999987</v>
      </c>
      <c r="AP302">
        <v>12.163000000000011</v>
      </c>
      <c r="AQ302">
        <v>15.707000000000022</v>
      </c>
      <c r="AR302"/>
      <c r="AS302"/>
      <c r="AT302"/>
      <c r="AU302"/>
      <c r="AV302"/>
      <c r="AW302"/>
      <c r="AX302"/>
      <c r="AY302"/>
      <c r="AZ302"/>
      <c r="BA302"/>
      <c r="BB302"/>
      <c r="BC302" s="105" t="str">
        <f t="shared" si="35"/>
        <v/>
      </c>
    </row>
    <row r="303" spans="1:55" ht="15" thickBot="1" x14ac:dyDescent="0.35">
      <c r="A303" s="10" t="s">
        <v>117</v>
      </c>
      <c r="B303" s="10">
        <v>2021</v>
      </c>
      <c r="C303" s="25">
        <v>44385</v>
      </c>
      <c r="D303" s="10" t="s">
        <v>72</v>
      </c>
      <c r="E303" s="60" t="s">
        <v>454</v>
      </c>
      <c r="F303" s="48">
        <v>2</v>
      </c>
      <c r="G303" s="48" t="s">
        <v>172</v>
      </c>
      <c r="H303" s="48" t="s">
        <v>516</v>
      </c>
      <c r="I303" s="48" t="s">
        <v>293</v>
      </c>
      <c r="J303" s="48" t="s">
        <v>517</v>
      </c>
      <c r="K303" s="48" t="s">
        <v>518</v>
      </c>
      <c r="L303" s="50">
        <f>(C303-VLOOKUP(H303,Riders!$A$2:$C$3501,2,FALSE))/365</f>
        <v>18.772602739726029</v>
      </c>
      <c r="M303" s="50">
        <f>(C303-VLOOKUP(I303,Riders!$A$2:$C$3501,2,FALSE))/365</f>
        <v>22.032876712328768</v>
      </c>
      <c r="N303" s="50">
        <f>(C303-VLOOKUP(J303,Riders!$A$2:$C$3501,2,FALSE))/365</f>
        <v>20.712328767123289</v>
      </c>
      <c r="O303" s="50">
        <f>(C303-VLOOKUP(K303,Riders!$A$2:$C$3501,2,FALSE))/365</f>
        <v>20.268493150684932</v>
      </c>
      <c r="P303" s="60">
        <v>2</v>
      </c>
      <c r="Q303" s="104" t="str">
        <f t="shared" si="29"/>
        <v/>
      </c>
      <c r="R303" s="104">
        <f t="shared" si="30"/>
        <v>22.783999999999999</v>
      </c>
      <c r="S303" s="104" t="str">
        <f t="shared" si="31"/>
        <v/>
      </c>
      <c r="T303" s="104" t="str">
        <f t="shared" si="32"/>
        <v/>
      </c>
      <c r="U303" s="104" t="str">
        <f t="shared" si="33"/>
        <v/>
      </c>
      <c r="V303" s="104" t="str">
        <f t="shared" si="34"/>
        <v/>
      </c>
      <c r="W303">
        <v>14.624000000000001</v>
      </c>
      <c r="X303">
        <v>8.1599999999999984</v>
      </c>
      <c r="Y303">
        <v>8.2930000000000028</v>
      </c>
      <c r="Z303">
        <v>8.1389999999999993</v>
      </c>
      <c r="AA303">
        <v>8.4649999999999963</v>
      </c>
      <c r="AB303">
        <v>8.1540000000000035</v>
      </c>
      <c r="AC303"/>
      <c r="AD303"/>
      <c r="AE303"/>
      <c r="AF303"/>
      <c r="AG303">
        <v>8.8609999999999758</v>
      </c>
      <c r="AH303">
        <v>8.3990000000000151</v>
      </c>
      <c r="AI303">
        <v>8.3449999999999989</v>
      </c>
      <c r="AJ303">
        <v>8.3199999999999932</v>
      </c>
      <c r="AK303"/>
      <c r="AL303"/>
      <c r="AM303">
        <v>8.8170000000000073</v>
      </c>
      <c r="AN303">
        <v>9.811999999999955</v>
      </c>
      <c r="AO303"/>
      <c r="AP303"/>
      <c r="AQ303"/>
      <c r="AR303"/>
      <c r="AS303">
        <v>8.4310000000000116</v>
      </c>
      <c r="AT303">
        <v>8.6819999999999879</v>
      </c>
      <c r="AU303">
        <v>8.8950000000000387</v>
      </c>
      <c r="AV303">
        <v>8.8010000000000161</v>
      </c>
      <c r="AW303">
        <v>8.9909999999999854</v>
      </c>
      <c r="AX303">
        <v>8.7369999999999948</v>
      </c>
      <c r="AY303"/>
      <c r="AZ303"/>
      <c r="BA303"/>
      <c r="BB303"/>
      <c r="BC303" s="105" t="str">
        <f t="shared" si="35"/>
        <v/>
      </c>
    </row>
    <row r="304" spans="1:55" ht="15" thickBot="1" x14ac:dyDescent="0.35">
      <c r="A304" s="4" t="s">
        <v>117</v>
      </c>
      <c r="B304" s="4">
        <v>2021</v>
      </c>
      <c r="C304" s="5">
        <v>44385</v>
      </c>
      <c r="D304" s="4" t="s">
        <v>72</v>
      </c>
      <c r="E304" s="29" t="s">
        <v>204</v>
      </c>
      <c r="F304" s="51" t="s">
        <v>205</v>
      </c>
      <c r="G304" s="51" t="s">
        <v>56</v>
      </c>
      <c r="H304" s="51" t="s">
        <v>291</v>
      </c>
      <c r="I304" s="51" t="s">
        <v>267</v>
      </c>
      <c r="J304" s="51" t="s">
        <v>428</v>
      </c>
      <c r="K304" s="51" t="s">
        <v>427</v>
      </c>
      <c r="L304" s="50">
        <f>(C304-VLOOKUP(H304,Riders!$A$2:$C$3501,2,FALSE))/365</f>
        <v>20.227397260273971</v>
      </c>
      <c r="M304" s="50">
        <f>(C304-VLOOKUP(I304,Riders!$A$2:$C$3501,2,FALSE))/365</f>
        <v>22.536986301369861</v>
      </c>
      <c r="N304" s="50">
        <f>(C304-VLOOKUP(J304,Riders!$A$2:$C$3501,2,FALSE))/365</f>
        <v>31.698630136986303</v>
      </c>
      <c r="O304" s="50">
        <f>(C304-VLOOKUP(K304,Riders!$A$2:$C$3501,2,FALSE))/365</f>
        <v>27.2</v>
      </c>
      <c r="P304" s="29">
        <v>1</v>
      </c>
      <c r="Q304" s="104">
        <f t="shared" si="29"/>
        <v>261.411</v>
      </c>
      <c r="R304" s="104">
        <f t="shared" si="30"/>
        <v>22.736999999999998</v>
      </c>
      <c r="S304" s="104">
        <f t="shared" si="31"/>
        <v>70.018000000000001</v>
      </c>
      <c r="T304" s="104">
        <f t="shared" si="32"/>
        <v>63.383999999999986</v>
      </c>
      <c r="U304" s="104">
        <f t="shared" si="33"/>
        <v>63.885000000000019</v>
      </c>
      <c r="V304" s="104">
        <f t="shared" si="34"/>
        <v>64.123999999999995</v>
      </c>
      <c r="W304">
        <v>14.324</v>
      </c>
      <c r="X304">
        <v>8.4129999999999985</v>
      </c>
      <c r="Y304">
        <v>7.9910000000000032</v>
      </c>
      <c r="Z304">
        <v>7.8109999999999999</v>
      </c>
      <c r="AA304">
        <v>7.9390000000000001</v>
      </c>
      <c r="AB304">
        <v>7.7590000000000003</v>
      </c>
      <c r="AC304">
        <v>7.8019999999999925</v>
      </c>
      <c r="AD304">
        <v>7.9790000000000063</v>
      </c>
      <c r="AE304">
        <v>7.862000000000009</v>
      </c>
      <c r="AF304">
        <v>7.8749999999999858</v>
      </c>
      <c r="AG304">
        <v>7.8260000000000076</v>
      </c>
      <c r="AH304">
        <v>7.9539999999999935</v>
      </c>
      <c r="AI304">
        <v>7.9530000000000172</v>
      </c>
      <c r="AJ304">
        <v>7.9899999999999807</v>
      </c>
      <c r="AK304">
        <v>7.9939999999999998</v>
      </c>
      <c r="AL304">
        <v>7.9299999999999926</v>
      </c>
      <c r="AM304">
        <v>8.0560000000000116</v>
      </c>
      <c r="AN304">
        <v>7.8909999999999911</v>
      </c>
      <c r="AO304">
        <v>7.8529999999999802</v>
      </c>
      <c r="AP304">
        <v>7.8790000000000191</v>
      </c>
      <c r="AQ304">
        <v>8.1390000000000384</v>
      </c>
      <c r="AR304">
        <v>7.9479999999999791</v>
      </c>
      <c r="AS304">
        <v>8.1370000000000005</v>
      </c>
      <c r="AT304">
        <v>7.9819999999999993</v>
      </c>
      <c r="AU304">
        <v>8.0169999999999959</v>
      </c>
      <c r="AV304">
        <v>8.0130000000000337</v>
      </c>
      <c r="AW304">
        <v>8.1979999999999791</v>
      </c>
      <c r="AX304">
        <v>7.9829999999999757</v>
      </c>
      <c r="AY304">
        <v>7.9139999999999873</v>
      </c>
      <c r="AZ304">
        <v>7.9960000000000093</v>
      </c>
      <c r="BA304">
        <v>7.9249999999999829</v>
      </c>
      <c r="BB304">
        <v>8.0780000000000314</v>
      </c>
      <c r="BC304" s="105">
        <f t="shared" si="35"/>
        <v>55.085669692553104</v>
      </c>
    </row>
    <row r="305" spans="1:55" ht="15" thickBot="1" x14ac:dyDescent="0.35">
      <c r="A305" s="4" t="s">
        <v>117</v>
      </c>
      <c r="B305" s="4">
        <v>2021</v>
      </c>
      <c r="C305" s="5">
        <v>44385</v>
      </c>
      <c r="D305" s="4" t="s">
        <v>72</v>
      </c>
      <c r="E305" s="29" t="s">
        <v>204</v>
      </c>
      <c r="F305" s="51" t="s">
        <v>205</v>
      </c>
      <c r="G305" s="51" t="s">
        <v>118</v>
      </c>
      <c r="H305" s="51" t="s">
        <v>512</v>
      </c>
      <c r="I305" s="51" t="s">
        <v>514</v>
      </c>
      <c r="J305" s="51" t="s">
        <v>519</v>
      </c>
      <c r="K305" s="51" t="s">
        <v>515</v>
      </c>
      <c r="L305" s="50">
        <f>(C305-VLOOKUP(H305,Riders!$A$2:$C$3501,2,FALSE))/365</f>
        <v>18.315068493150687</v>
      </c>
      <c r="M305" s="50">
        <f>(C305-VLOOKUP(I305,Riders!$A$2:$C$3501,2,FALSE))/365</f>
        <v>17.654794520547945</v>
      </c>
      <c r="N305" s="50">
        <f>(C305-VLOOKUP(J305,Riders!$A$2:$C$3501,2,FALSE))/365</f>
        <v>19.991780821917807</v>
      </c>
      <c r="O305" s="50">
        <f>(C305-VLOOKUP(K305,Riders!$A$2:$C$3501,2,FALSE))/365</f>
        <v>18.375342465753423</v>
      </c>
      <c r="P305" s="29">
        <v>2</v>
      </c>
      <c r="Q305" s="104">
        <f t="shared" si="29"/>
        <v>263.27600000000001</v>
      </c>
      <c r="R305" s="104">
        <f t="shared" si="30"/>
        <v>22.31</v>
      </c>
      <c r="S305" s="104">
        <f t="shared" si="31"/>
        <v>69.497</v>
      </c>
      <c r="T305" s="104">
        <f t="shared" si="32"/>
        <v>63.629000000000005</v>
      </c>
      <c r="U305" s="104">
        <f t="shared" si="33"/>
        <v>64.341999999999985</v>
      </c>
      <c r="V305" s="104">
        <f t="shared" si="34"/>
        <v>65.808000000000021</v>
      </c>
      <c r="W305">
        <v>13.906000000000001</v>
      </c>
      <c r="X305">
        <v>8.4039999999999981</v>
      </c>
      <c r="Y305">
        <v>7.9690000000000012</v>
      </c>
      <c r="Z305">
        <v>7.9520000000000017</v>
      </c>
      <c r="AA305">
        <v>7.6679999999999993</v>
      </c>
      <c r="AB305">
        <v>7.6989999999999981</v>
      </c>
      <c r="AC305">
        <v>7.9509999999999934</v>
      </c>
      <c r="AD305">
        <v>7.9480000000000075</v>
      </c>
      <c r="AE305">
        <v>8.0450000000000017</v>
      </c>
      <c r="AF305">
        <v>7.9040000000000106</v>
      </c>
      <c r="AG305">
        <v>7.8499999999999943</v>
      </c>
      <c r="AH305">
        <v>7.9779999999999944</v>
      </c>
      <c r="AI305">
        <v>7.8550000000000182</v>
      </c>
      <c r="AJ305">
        <v>7.8819999999999766</v>
      </c>
      <c r="AK305">
        <v>8.1140000000000043</v>
      </c>
      <c r="AL305">
        <v>8.0010000000000048</v>
      </c>
      <c r="AM305">
        <v>8.1620000000000061</v>
      </c>
      <c r="AN305">
        <v>8.0060000000000002</v>
      </c>
      <c r="AO305">
        <v>8.1419999999999959</v>
      </c>
      <c r="AP305">
        <v>8.0599999999999739</v>
      </c>
      <c r="AQ305">
        <v>8.1680000000000348</v>
      </c>
      <c r="AR305">
        <v>7.8759999999999479</v>
      </c>
      <c r="AS305">
        <v>7.93100000000004</v>
      </c>
      <c r="AT305">
        <v>7.9969999999999857</v>
      </c>
      <c r="AU305">
        <v>8.2069999999999936</v>
      </c>
      <c r="AV305">
        <v>8.2049999999999841</v>
      </c>
      <c r="AW305">
        <v>8.467000000000013</v>
      </c>
      <c r="AX305">
        <v>8.025999999999982</v>
      </c>
      <c r="AY305">
        <v>8.2530000000000427</v>
      </c>
      <c r="AZ305">
        <v>8.2160000000000082</v>
      </c>
      <c r="BA305">
        <v>8.3560000000000514</v>
      </c>
      <c r="BB305">
        <v>8.0779999999999461</v>
      </c>
      <c r="BC305" s="105">
        <f t="shared" si="35"/>
        <v>54.695452680836837</v>
      </c>
    </row>
    <row r="306" spans="1:55" ht="15" thickBot="1" x14ac:dyDescent="0.35">
      <c r="A306" s="4" t="s">
        <v>117</v>
      </c>
      <c r="B306" s="4">
        <v>2021</v>
      </c>
      <c r="C306" s="5">
        <v>44385</v>
      </c>
      <c r="D306" s="4" t="s">
        <v>72</v>
      </c>
      <c r="E306" s="29" t="s">
        <v>204</v>
      </c>
      <c r="F306" s="51" t="s">
        <v>206</v>
      </c>
      <c r="G306" s="51" t="s">
        <v>232</v>
      </c>
      <c r="H306" s="51" t="s">
        <v>290</v>
      </c>
      <c r="I306" s="51" t="s">
        <v>231</v>
      </c>
      <c r="J306" s="51" t="s">
        <v>488</v>
      </c>
      <c r="K306" s="51" t="s">
        <v>489</v>
      </c>
      <c r="L306" s="50">
        <f>(C306-VLOOKUP(H306,Riders!$A$2:$C$3501,2,FALSE))/365</f>
        <v>22.846575342465755</v>
      </c>
      <c r="M306" s="50">
        <f>(C306-VLOOKUP(I306,Riders!$A$2:$C$3501,2,FALSE))/365</f>
        <v>24.402739726027399</v>
      </c>
      <c r="N306" s="50">
        <f>(C306-VLOOKUP(J306,Riders!$A$2:$C$3501,2,FALSE))/365</f>
        <v>24.134246575342466</v>
      </c>
      <c r="O306" s="50">
        <f>(C306-VLOOKUP(K306,Riders!$A$2:$C$3501,2,FALSE))/365</f>
        <v>22.326027397260273</v>
      </c>
      <c r="P306" s="29">
        <v>3</v>
      </c>
      <c r="Q306" s="104">
        <f t="shared" si="29"/>
        <v>274.18200000000002</v>
      </c>
      <c r="R306" s="104">
        <f t="shared" si="30"/>
        <v>22.46</v>
      </c>
      <c r="S306" s="104">
        <f t="shared" si="31"/>
        <v>72.700999999999993</v>
      </c>
      <c r="T306" s="104">
        <f t="shared" si="32"/>
        <v>67.427999999999997</v>
      </c>
      <c r="U306" s="104">
        <f t="shared" si="33"/>
        <v>67.069000000000017</v>
      </c>
      <c r="V306" s="104">
        <f t="shared" si="34"/>
        <v>66.984000000000009</v>
      </c>
      <c r="W306">
        <v>14.147</v>
      </c>
      <c r="X306">
        <v>8.3130000000000006</v>
      </c>
      <c r="Y306">
        <v>8.0189999999999984</v>
      </c>
      <c r="Z306">
        <v>8.1929999999999978</v>
      </c>
      <c r="AA306">
        <v>8.5680000000000049</v>
      </c>
      <c r="AB306">
        <v>8.5139999999999958</v>
      </c>
      <c r="AC306">
        <v>8.5590000000000046</v>
      </c>
      <c r="AD306">
        <v>8.387999999999991</v>
      </c>
      <c r="AE306">
        <v>8.3829999999999956</v>
      </c>
      <c r="AF306">
        <v>8.5020000000000095</v>
      </c>
      <c r="AG306">
        <v>8.1500000000000057</v>
      </c>
      <c r="AH306">
        <v>8.2510000000000048</v>
      </c>
      <c r="AI306">
        <v>8.386999999999972</v>
      </c>
      <c r="AJ306">
        <v>8.7660000000000196</v>
      </c>
      <c r="AK306">
        <v>8.4969999999999999</v>
      </c>
      <c r="AL306">
        <v>8.4919999999999902</v>
      </c>
      <c r="AM306">
        <v>8.6419999999999959</v>
      </c>
      <c r="AN306">
        <v>8.5170000000000243</v>
      </c>
      <c r="AO306">
        <v>8.5039999999999623</v>
      </c>
      <c r="AP306">
        <v>8.4390000000000498</v>
      </c>
      <c r="AQ306">
        <v>8.5439999999999827</v>
      </c>
      <c r="AR306">
        <v>8.1990000000000123</v>
      </c>
      <c r="AS306">
        <v>8.0579999999999927</v>
      </c>
      <c r="AT306">
        <v>8.1659999999999968</v>
      </c>
      <c r="AU306">
        <v>8.2039999999999793</v>
      </c>
      <c r="AV306">
        <v>8.4139999999999873</v>
      </c>
      <c r="AW306">
        <v>8.6200000000000045</v>
      </c>
      <c r="AX306">
        <v>8.3870000000000289</v>
      </c>
      <c r="AY306">
        <v>8.3169999999999789</v>
      </c>
      <c r="AZ306">
        <v>8.4379999999999882</v>
      </c>
      <c r="BA306">
        <v>8.3120000000000118</v>
      </c>
      <c r="BB306">
        <v>8.29200000000003</v>
      </c>
      <c r="BC306" s="105">
        <f t="shared" si="35"/>
        <v>52.519859071711487</v>
      </c>
    </row>
    <row r="307" spans="1:55" ht="15" thickBot="1" x14ac:dyDescent="0.35">
      <c r="A307" s="4" t="s">
        <v>117</v>
      </c>
      <c r="B307" s="4">
        <v>2021</v>
      </c>
      <c r="C307" s="5">
        <v>44385</v>
      </c>
      <c r="D307" s="4" t="s">
        <v>72</v>
      </c>
      <c r="E307" s="29" t="s">
        <v>204</v>
      </c>
      <c r="F307" s="51" t="s">
        <v>206</v>
      </c>
      <c r="G307" s="51" t="s">
        <v>172</v>
      </c>
      <c r="H307" s="51" t="s">
        <v>516</v>
      </c>
      <c r="I307" s="51" t="s">
        <v>293</v>
      </c>
      <c r="J307" s="51" t="s">
        <v>517</v>
      </c>
      <c r="K307" s="51" t="s">
        <v>518</v>
      </c>
      <c r="L307" s="50">
        <f>(C307-VLOOKUP(H307,Riders!$A$2:$C$3501,2,FALSE))/365</f>
        <v>18.772602739726029</v>
      </c>
      <c r="M307" s="50">
        <f>(C307-VLOOKUP(I307,Riders!$A$2:$C$3501,2,FALSE))/365</f>
        <v>22.032876712328768</v>
      </c>
      <c r="N307" s="50">
        <f>(C307-VLOOKUP(J307,Riders!$A$2:$C$3501,2,FALSE))/365</f>
        <v>20.712328767123289</v>
      </c>
      <c r="O307" s="50">
        <f>(C307-VLOOKUP(K307,Riders!$A$2:$C$3501,2,FALSE))/365</f>
        <v>20.268493150684932</v>
      </c>
      <c r="P307" s="29">
        <v>4</v>
      </c>
      <c r="Q307" s="104">
        <f t="shared" si="29"/>
        <v>275.21999999999997</v>
      </c>
      <c r="R307" s="104">
        <f t="shared" si="30"/>
        <v>22.95</v>
      </c>
      <c r="S307" s="104">
        <f t="shared" si="31"/>
        <v>71.989999999999995</v>
      </c>
      <c r="T307" s="104">
        <f t="shared" si="32"/>
        <v>66.72699999999999</v>
      </c>
      <c r="U307" s="104">
        <f t="shared" si="33"/>
        <v>67.864000000000033</v>
      </c>
      <c r="V307" s="104">
        <f t="shared" si="34"/>
        <v>68.638999999999953</v>
      </c>
      <c r="W307">
        <v>14.456</v>
      </c>
      <c r="X307">
        <v>8.4939999999999998</v>
      </c>
      <c r="Y307">
        <v>8.1990000000000016</v>
      </c>
      <c r="Z307">
        <v>8.2809999999999988</v>
      </c>
      <c r="AA307">
        <v>8.1760000000000019</v>
      </c>
      <c r="AB307">
        <v>8.2849999999999966</v>
      </c>
      <c r="AC307">
        <v>8.044000000000004</v>
      </c>
      <c r="AD307">
        <v>8.0549999999999926</v>
      </c>
      <c r="AE307">
        <v>8.1730000000000018</v>
      </c>
      <c r="AF307">
        <v>8.132000000000005</v>
      </c>
      <c r="AG307">
        <v>8.3299999999999841</v>
      </c>
      <c r="AH307">
        <v>8.39</v>
      </c>
      <c r="AI307">
        <v>8.5960000000000178</v>
      </c>
      <c r="AJ307">
        <v>8.3430000000000035</v>
      </c>
      <c r="AK307">
        <v>8.3109999999999786</v>
      </c>
      <c r="AL307">
        <v>8.4519999999999982</v>
      </c>
      <c r="AM307">
        <v>8.0910000000000366</v>
      </c>
      <c r="AN307">
        <v>8.7810000000000059</v>
      </c>
      <c r="AO307">
        <v>8.5159999999999627</v>
      </c>
      <c r="AP307">
        <v>8.6800000000000352</v>
      </c>
      <c r="AQ307">
        <v>8.4399999999999693</v>
      </c>
      <c r="AR307">
        <v>8.3670000000000186</v>
      </c>
      <c r="AS307">
        <v>8.5489999999999782</v>
      </c>
      <c r="AT307">
        <v>8.4400000000000261</v>
      </c>
      <c r="AU307">
        <v>8.7480000000000189</v>
      </c>
      <c r="AV307">
        <v>8.7949999999999875</v>
      </c>
      <c r="AW307">
        <v>8.4910000000000139</v>
      </c>
      <c r="AX307">
        <v>8.4999999999999432</v>
      </c>
      <c r="AY307">
        <v>8.6780000000000257</v>
      </c>
      <c r="AZ307">
        <v>8.4470000000000596</v>
      </c>
      <c r="BA307">
        <v>8.5639999999999077</v>
      </c>
      <c r="BB307">
        <v>8.4159999999999968</v>
      </c>
      <c r="BC307" s="105">
        <f t="shared" si="35"/>
        <v>52.321778940483981</v>
      </c>
    </row>
    <row r="308" spans="1:55" ht="15" thickBot="1" x14ac:dyDescent="0.35">
      <c r="A308" s="10" t="s">
        <v>131</v>
      </c>
      <c r="B308" s="10">
        <v>2020</v>
      </c>
      <c r="C308" s="25">
        <v>43888</v>
      </c>
      <c r="D308" s="10" t="s">
        <v>13</v>
      </c>
      <c r="E308" s="60" t="s">
        <v>454</v>
      </c>
      <c r="F308" s="48">
        <v>1</v>
      </c>
      <c r="G308" s="48" t="s">
        <v>15</v>
      </c>
      <c r="H308" s="48" t="s">
        <v>459</v>
      </c>
      <c r="I308" s="48" t="s">
        <v>501</v>
      </c>
      <c r="J308" s="48" t="s">
        <v>491</v>
      </c>
      <c r="K308" s="48" t="s">
        <v>337</v>
      </c>
      <c r="L308" s="50">
        <f>(C308-VLOOKUP(H308,Riders!$A$2:$C$3501,2,FALSE))/365</f>
        <v>21.284931506849315</v>
      </c>
      <c r="M308" s="50">
        <f>(C308-VLOOKUP(I308,Riders!$A$2:$C$3501,2,FALSE))/365</f>
        <v>31.742465753424657</v>
      </c>
      <c r="N308" s="50">
        <f>(C308-VLOOKUP(J308,Riders!$A$2:$C$3501,2,FALSE))/365</f>
        <v>23.635616438356163</v>
      </c>
      <c r="O308" s="50">
        <f>(C308-VLOOKUP(K308,Riders!$A$2:$C$3501,2,FALSE))/365</f>
        <v>24.783561643835615</v>
      </c>
      <c r="P308" s="60">
        <v>1</v>
      </c>
      <c r="Q308" s="104">
        <f t="shared" si="29"/>
        <v>251.03899999999999</v>
      </c>
      <c r="R308" s="104">
        <f t="shared" si="30"/>
        <v>22.46</v>
      </c>
      <c r="S308" s="104">
        <f t="shared" si="31"/>
        <v>68.483000000000004</v>
      </c>
      <c r="T308" s="104">
        <f t="shared" si="32"/>
        <v>60.889999999999986</v>
      </c>
      <c r="U308" s="104">
        <f t="shared" si="33"/>
        <v>60.91</v>
      </c>
      <c r="V308" s="104">
        <f t="shared" si="34"/>
        <v>60.756</v>
      </c>
      <c r="W308">
        <v>14.105</v>
      </c>
      <c r="X308">
        <v>8.3550000000000004</v>
      </c>
      <c r="Y308">
        <v>7.8359999999999985</v>
      </c>
      <c r="Z308">
        <v>7.6310000000000002</v>
      </c>
      <c r="AA308">
        <v>7.6989999999999981</v>
      </c>
      <c r="AB308">
        <v>7.6039999999999992</v>
      </c>
      <c r="AC308">
        <v>7.6129999999999924</v>
      </c>
      <c r="AD308">
        <v>7.6400000000000148</v>
      </c>
      <c r="AE308">
        <v>7.722999999999999</v>
      </c>
      <c r="AF308">
        <v>7.5630000000000024</v>
      </c>
      <c r="AG308">
        <v>7.6129999999999853</v>
      </c>
      <c r="AH308">
        <v>7.5540000000000163</v>
      </c>
      <c r="AI308">
        <v>7.7259999999999849</v>
      </c>
      <c r="AJ308">
        <v>7.6000000000000085</v>
      </c>
      <c r="AK308">
        <v>7.5780000000000172</v>
      </c>
      <c r="AL308">
        <v>7.5329999999999728</v>
      </c>
      <c r="AM308">
        <v>7.4999999999999716</v>
      </c>
      <c r="AN308">
        <v>7.5590000000000543</v>
      </c>
      <c r="AO308">
        <v>7.6029999999999802</v>
      </c>
      <c r="AP308">
        <v>7.6080000000000041</v>
      </c>
      <c r="AQ308">
        <v>7.7469999999999857</v>
      </c>
      <c r="AR308">
        <v>7.65300000000002</v>
      </c>
      <c r="AS308">
        <v>7.6469999999999914</v>
      </c>
      <c r="AT308">
        <v>7.5929999999999893</v>
      </c>
      <c r="AU308">
        <v>7.634000000000043</v>
      </c>
      <c r="AV308">
        <v>7.5699999999999648</v>
      </c>
      <c r="AW308">
        <v>7.7199999999999989</v>
      </c>
      <c r="AX308">
        <v>7.8189999999999884</v>
      </c>
      <c r="AY308">
        <v>7.5580000000000211</v>
      </c>
      <c r="AZ308">
        <v>7.5070000000000334</v>
      </c>
      <c r="BA308">
        <v>7.5099999999999625</v>
      </c>
      <c r="BB308">
        <v>7.4379999999999882</v>
      </c>
      <c r="BC308" s="105">
        <f t="shared" si="35"/>
        <v>57.361605168917983</v>
      </c>
    </row>
    <row r="309" spans="1:55" ht="15" thickBot="1" x14ac:dyDescent="0.35">
      <c r="A309" s="10" t="s">
        <v>131</v>
      </c>
      <c r="B309" s="10">
        <v>2020</v>
      </c>
      <c r="C309" s="25">
        <v>43888</v>
      </c>
      <c r="D309" s="10" t="s">
        <v>13</v>
      </c>
      <c r="E309" s="60" t="s">
        <v>454</v>
      </c>
      <c r="F309" s="48">
        <v>1</v>
      </c>
      <c r="G309" s="48" t="s">
        <v>53</v>
      </c>
      <c r="H309" s="48" t="s">
        <v>298</v>
      </c>
      <c r="I309" s="48" t="s">
        <v>478</v>
      </c>
      <c r="J309" s="48" t="s">
        <v>227</v>
      </c>
      <c r="K309" s="48" t="s">
        <v>529</v>
      </c>
      <c r="L309" s="50">
        <f>(C309-VLOOKUP(H309,Riders!$A$2:$C$3501,2,FALSE))/365</f>
        <v>20.616438356164384</v>
      </c>
      <c r="M309" s="50">
        <f>(C309-VLOOKUP(I309,Riders!$A$2:$C$3501,2,FALSE))/365</f>
        <v>23.06027397260274</v>
      </c>
      <c r="N309" s="50">
        <f>(C309-VLOOKUP(J309,Riders!$A$2:$C$3501,2,FALSE))/365</f>
        <v>22.013698630136986</v>
      </c>
      <c r="O309" s="50">
        <f>(C309-VLOOKUP(K309,Riders!$A$2:$C$3501,2,FALSE))/365</f>
        <v>37.635616438356166</v>
      </c>
      <c r="P309" s="60">
        <v>2</v>
      </c>
      <c r="Q309" s="104">
        <f t="shared" si="29"/>
        <v>258.33800000000002</v>
      </c>
      <c r="R309" s="104">
        <f t="shared" si="30"/>
        <v>22.341000000000001</v>
      </c>
      <c r="S309" s="104">
        <f t="shared" si="31"/>
        <v>68.52300000000001</v>
      </c>
      <c r="T309" s="104">
        <f t="shared" si="32"/>
        <v>61.528999999999982</v>
      </c>
      <c r="U309" s="104">
        <f t="shared" si="33"/>
        <v>61.738999999999976</v>
      </c>
      <c r="V309" s="104">
        <f t="shared" si="34"/>
        <v>66.547000000000054</v>
      </c>
      <c r="W309">
        <v>14.114000000000001</v>
      </c>
      <c r="X309">
        <v>8.2270000000000003</v>
      </c>
      <c r="Y309">
        <v>7.7509999999999977</v>
      </c>
      <c r="Z309">
        <v>7.5739999999999981</v>
      </c>
      <c r="AA309">
        <v>7.6450000000000031</v>
      </c>
      <c r="AB309">
        <v>7.6109999999999971</v>
      </c>
      <c r="AC309">
        <v>7.7199999999999989</v>
      </c>
      <c r="AD309">
        <v>7.8810000000000144</v>
      </c>
      <c r="AE309">
        <v>7.7439999999999998</v>
      </c>
      <c r="AF309">
        <v>7.7099999999999937</v>
      </c>
      <c r="AG309">
        <v>7.6449999999999818</v>
      </c>
      <c r="AH309">
        <v>7.7550000000000097</v>
      </c>
      <c r="AI309">
        <v>7.6159999999999997</v>
      </c>
      <c r="AJ309">
        <v>7.6380000000000052</v>
      </c>
      <c r="AK309">
        <v>7.6529999999999916</v>
      </c>
      <c r="AL309">
        <v>7.7680000000000007</v>
      </c>
      <c r="AM309">
        <v>7.6939999999999884</v>
      </c>
      <c r="AN309">
        <v>7.8670000000000186</v>
      </c>
      <c r="AO309">
        <v>7.7929999999999779</v>
      </c>
      <c r="AP309">
        <v>7.7400000000000375</v>
      </c>
      <c r="AQ309">
        <v>7.6359999999999673</v>
      </c>
      <c r="AR309">
        <v>7.5740000000000123</v>
      </c>
      <c r="AS309">
        <v>7.7010000000000218</v>
      </c>
      <c r="AT309">
        <v>7.733999999999952</v>
      </c>
      <c r="AU309">
        <v>7.8590000000000373</v>
      </c>
      <c r="AV309">
        <v>7.9800000000000182</v>
      </c>
      <c r="AW309">
        <v>8.2049999999999557</v>
      </c>
      <c r="AX309">
        <v>7.9790000000000418</v>
      </c>
      <c r="AY309">
        <v>8.158999999999935</v>
      </c>
      <c r="AZ309">
        <v>8.5120000000000857</v>
      </c>
      <c r="BA309">
        <v>8.7749999999999773</v>
      </c>
      <c r="BB309">
        <v>9.078000000000003</v>
      </c>
      <c r="BC309" s="105">
        <f t="shared" si="35"/>
        <v>55.740928550968107</v>
      </c>
    </row>
    <row r="310" spans="1:55" ht="15" thickBot="1" x14ac:dyDescent="0.35">
      <c r="A310" s="10" t="s">
        <v>131</v>
      </c>
      <c r="B310" s="10">
        <v>2020</v>
      </c>
      <c r="C310" s="25">
        <v>43888</v>
      </c>
      <c r="D310" s="10" t="s">
        <v>13</v>
      </c>
      <c r="E310" s="60" t="s">
        <v>454</v>
      </c>
      <c r="F310" s="48">
        <v>2</v>
      </c>
      <c r="G310" s="48" t="s">
        <v>36</v>
      </c>
      <c r="H310" s="48" t="s">
        <v>270</v>
      </c>
      <c r="I310" s="48" t="s">
        <v>528</v>
      </c>
      <c r="J310" s="48" t="s">
        <v>315</v>
      </c>
      <c r="K310" s="48" t="s">
        <v>425</v>
      </c>
      <c r="L310" s="50">
        <f>(C310-VLOOKUP(H310,Riders!$A$2:$C$3501,2,FALSE))/365</f>
        <v>25.452054794520549</v>
      </c>
      <c r="M310" s="50">
        <f>(C310-VLOOKUP(I310,Riders!$A$2:$C$3501,2,FALSE))/365</f>
        <v>29.542465753424658</v>
      </c>
      <c r="N310" s="50">
        <f>(C310-VLOOKUP(J310,Riders!$A$2:$C$3501,2,FALSE))/365</f>
        <v>28.230136986301371</v>
      </c>
      <c r="O310" s="50">
        <f>(C310-VLOOKUP(K310,Riders!$A$2:$C$3501,2,FALSE))/365</f>
        <v>20.654794520547945</v>
      </c>
      <c r="P310" s="60">
        <v>1</v>
      </c>
      <c r="Q310" s="104">
        <f t="shared" si="29"/>
        <v>253.45400000000001</v>
      </c>
      <c r="R310" s="104">
        <f t="shared" si="30"/>
        <v>21.92</v>
      </c>
      <c r="S310" s="104">
        <f t="shared" si="31"/>
        <v>67.733000000000004</v>
      </c>
      <c r="T310" s="104">
        <f t="shared" si="32"/>
        <v>61.164000000000016</v>
      </c>
      <c r="U310" s="104">
        <f t="shared" si="33"/>
        <v>61.78</v>
      </c>
      <c r="V310" s="104">
        <f t="shared" si="34"/>
        <v>62.776999999999987</v>
      </c>
      <c r="W310">
        <v>13.834</v>
      </c>
      <c r="X310">
        <v>8.0860000000000021</v>
      </c>
      <c r="Y310">
        <v>7.695999999999998</v>
      </c>
      <c r="Z310">
        <v>7.5829999999999984</v>
      </c>
      <c r="AA310">
        <v>7.6270000000000024</v>
      </c>
      <c r="AB310">
        <v>7.6899999999999977</v>
      </c>
      <c r="AC310">
        <v>7.5669999999999931</v>
      </c>
      <c r="AD310">
        <v>7.6500000000000128</v>
      </c>
      <c r="AE310">
        <v>7.6880000000000024</v>
      </c>
      <c r="AF310">
        <v>7.6189999999999856</v>
      </c>
      <c r="AG310">
        <v>7.6250000000000142</v>
      </c>
      <c r="AH310">
        <v>7.6879999999999882</v>
      </c>
      <c r="AI310">
        <v>7.7460000000000093</v>
      </c>
      <c r="AJ310">
        <v>7.7409999999999997</v>
      </c>
      <c r="AK310">
        <v>7.5259999999999962</v>
      </c>
      <c r="AL310">
        <v>7.5310000000000201</v>
      </c>
      <c r="AM310">
        <v>7.6009999999999991</v>
      </c>
      <c r="AN310">
        <v>7.6519999999999584</v>
      </c>
      <c r="AO310">
        <v>7.8550000000000182</v>
      </c>
      <c r="AP310">
        <v>7.745000000000033</v>
      </c>
      <c r="AQ310">
        <v>7.8569999999999709</v>
      </c>
      <c r="AR310">
        <v>7.6529999999999632</v>
      </c>
      <c r="AS310">
        <v>7.6550000000000296</v>
      </c>
      <c r="AT310">
        <v>7.7620000000000289</v>
      </c>
      <c r="AU310">
        <v>7.6229999999999905</v>
      </c>
      <c r="AV310">
        <v>7.6870000000000118</v>
      </c>
      <c r="AW310">
        <v>7.7520000000000095</v>
      </c>
      <c r="AX310">
        <v>7.8669999999999902</v>
      </c>
      <c r="AY310">
        <v>7.6779999999999688</v>
      </c>
      <c r="AZ310">
        <v>7.9379999999999882</v>
      </c>
      <c r="BA310">
        <v>8.04200000000003</v>
      </c>
      <c r="BB310">
        <v>8.1899999999999977</v>
      </c>
      <c r="BC310" s="105">
        <f t="shared" si="35"/>
        <v>56.815043360925451</v>
      </c>
    </row>
    <row r="311" spans="1:55" ht="15" thickBot="1" x14ac:dyDescent="0.35">
      <c r="A311" s="10" t="s">
        <v>131</v>
      </c>
      <c r="B311" s="10">
        <v>2020</v>
      </c>
      <c r="C311" s="25">
        <v>43888</v>
      </c>
      <c r="D311" s="10" t="s">
        <v>13</v>
      </c>
      <c r="E311" s="60" t="s">
        <v>454</v>
      </c>
      <c r="F311" s="48">
        <v>2</v>
      </c>
      <c r="G311" s="48" t="s">
        <v>56</v>
      </c>
      <c r="H311" s="48" t="s">
        <v>427</v>
      </c>
      <c r="I311" s="48" t="s">
        <v>291</v>
      </c>
      <c r="J311" s="48" t="s">
        <v>267</v>
      </c>
      <c r="K311" s="48" t="s">
        <v>428</v>
      </c>
      <c r="L311" s="50">
        <f>(C311-VLOOKUP(H311,Riders!$A$2:$C$3501,2,FALSE))/365</f>
        <v>25.838356164383562</v>
      </c>
      <c r="M311" s="50">
        <f>(C311-VLOOKUP(I311,Riders!$A$2:$C$3501,2,FALSE))/365</f>
        <v>18.865753424657534</v>
      </c>
      <c r="N311" s="50">
        <f>(C311-VLOOKUP(J311,Riders!$A$2:$C$3501,2,FALSE))/365</f>
        <v>21.175342465753424</v>
      </c>
      <c r="O311" s="50">
        <f>(C311-VLOOKUP(K311,Riders!$A$2:$C$3501,2,FALSE))/365</f>
        <v>30.336986301369862</v>
      </c>
      <c r="P311" s="60">
        <v>2</v>
      </c>
      <c r="Q311" s="104">
        <f t="shared" si="29"/>
        <v>261.84399999999999</v>
      </c>
      <c r="R311" s="104">
        <f t="shared" si="30"/>
        <v>22.463000000000001</v>
      </c>
      <c r="S311" s="104">
        <f t="shared" si="31"/>
        <v>68.644999999999996</v>
      </c>
      <c r="T311" s="104">
        <f t="shared" si="32"/>
        <v>63.021000000000001</v>
      </c>
      <c r="U311" s="104">
        <f t="shared" si="33"/>
        <v>63.820999999999998</v>
      </c>
      <c r="V311" s="104">
        <f t="shared" si="34"/>
        <v>66.356999999999999</v>
      </c>
      <c r="W311">
        <v>14.132</v>
      </c>
      <c r="X311">
        <v>8.3310000000000013</v>
      </c>
      <c r="Y311">
        <v>7.75</v>
      </c>
      <c r="Z311">
        <v>7.6469999999999985</v>
      </c>
      <c r="AA311">
        <v>7.8580000000000041</v>
      </c>
      <c r="AB311">
        <v>7.5859999999999985</v>
      </c>
      <c r="AC311">
        <v>7.6069999999999922</v>
      </c>
      <c r="AD311">
        <v>7.7340000000000018</v>
      </c>
      <c r="AE311">
        <v>7.771000000000015</v>
      </c>
      <c r="AF311">
        <v>7.840999999999994</v>
      </c>
      <c r="AG311">
        <v>7.8979999999999819</v>
      </c>
      <c r="AH311">
        <v>8.0400000000000063</v>
      </c>
      <c r="AI311">
        <v>7.8500000000000085</v>
      </c>
      <c r="AJ311">
        <v>7.8260000000000076</v>
      </c>
      <c r="AK311">
        <v>7.8830000000000098</v>
      </c>
      <c r="AL311">
        <v>7.9119999999999777</v>
      </c>
      <c r="AM311">
        <v>8.0589999999999975</v>
      </c>
      <c r="AN311">
        <v>7.8530000000000086</v>
      </c>
      <c r="AO311">
        <v>7.98599999999999</v>
      </c>
      <c r="AP311">
        <v>8.1839999999999975</v>
      </c>
      <c r="AQ311">
        <v>7.9520000000000266</v>
      </c>
      <c r="AR311">
        <v>7.8589999999999804</v>
      </c>
      <c r="AS311">
        <v>7.8820000000000334</v>
      </c>
      <c r="AT311">
        <v>8.0459999999999638</v>
      </c>
      <c r="AU311">
        <v>8.1349999999999909</v>
      </c>
      <c r="AV311">
        <v>8.2980000000000018</v>
      </c>
      <c r="AW311">
        <v>8.5800000000000125</v>
      </c>
      <c r="AX311">
        <v>8.2800000000000296</v>
      </c>
      <c r="AY311">
        <v>8.2199999999999989</v>
      </c>
      <c r="AZ311">
        <v>8.2239999999999611</v>
      </c>
      <c r="BA311">
        <v>8.3499999999999943</v>
      </c>
      <c r="BB311">
        <v>8.2700000000000102</v>
      </c>
      <c r="BC311" s="105">
        <f t="shared" si="35"/>
        <v>54.994576923664475</v>
      </c>
    </row>
    <row r="312" spans="1:55" ht="15" thickBot="1" x14ac:dyDescent="0.35">
      <c r="A312" s="10" t="s">
        <v>131</v>
      </c>
      <c r="B312" s="10">
        <v>2020</v>
      </c>
      <c r="C312" s="25">
        <v>43888</v>
      </c>
      <c r="D312" s="10" t="s">
        <v>13</v>
      </c>
      <c r="E312" s="60" t="s">
        <v>454</v>
      </c>
      <c r="F312" s="48">
        <v>3</v>
      </c>
      <c r="G312" s="48" t="s">
        <v>25</v>
      </c>
      <c r="H312" s="48" t="s">
        <v>309</v>
      </c>
      <c r="I312" s="48" t="s">
        <v>343</v>
      </c>
      <c r="J312" s="48" t="s">
        <v>269</v>
      </c>
      <c r="K312" s="48" t="s">
        <v>522</v>
      </c>
      <c r="L312" s="50">
        <f>(C312-VLOOKUP(H312,Riders!$A$2:$C$3501,2,FALSE))/365</f>
        <v>27.863013698630137</v>
      </c>
      <c r="M312" s="50">
        <f>(C312-VLOOKUP(I312,Riders!$A$2:$C$3501,2,FALSE))/365</f>
        <v>25.490410958904111</v>
      </c>
      <c r="N312" s="50">
        <f>(C312-VLOOKUP(J312,Riders!$A$2:$C$3501,2,FALSE))/365</f>
        <v>25.980821917808218</v>
      </c>
      <c r="O312" s="50">
        <f>(C312-VLOOKUP(K312,Riders!$A$2:$C$3501,2,FALSE))/365</f>
        <v>21.747945205479454</v>
      </c>
      <c r="P312" s="60">
        <v>1</v>
      </c>
      <c r="Q312" s="104">
        <f t="shared" si="29"/>
        <v>252.38899999999998</v>
      </c>
      <c r="R312" s="104">
        <f t="shared" si="30"/>
        <v>22.155000000000001</v>
      </c>
      <c r="S312" s="104">
        <f t="shared" si="31"/>
        <v>67.173000000000002</v>
      </c>
      <c r="T312" s="104">
        <f t="shared" si="32"/>
        <v>60.169000000000011</v>
      </c>
      <c r="U312" s="104">
        <f t="shared" si="33"/>
        <v>61.654999999999973</v>
      </c>
      <c r="V312" s="104">
        <f t="shared" si="34"/>
        <v>63.391999999999996</v>
      </c>
      <c r="W312">
        <v>14.005000000000001</v>
      </c>
      <c r="X312">
        <v>8.15</v>
      </c>
      <c r="Y312">
        <v>7.570999999999998</v>
      </c>
      <c r="Z312">
        <v>7.3860000000000028</v>
      </c>
      <c r="AA312">
        <v>7.509999999999998</v>
      </c>
      <c r="AB312">
        <v>7.3870000000000005</v>
      </c>
      <c r="AC312">
        <v>7.4969999999999999</v>
      </c>
      <c r="AD312">
        <v>7.6670000000000016</v>
      </c>
      <c r="AE312">
        <v>7.5150000000000148</v>
      </c>
      <c r="AF312">
        <v>7.4959999999999951</v>
      </c>
      <c r="AG312">
        <v>7.4549999999999841</v>
      </c>
      <c r="AH312">
        <v>7.5709999999999837</v>
      </c>
      <c r="AI312">
        <v>7.5020000000000238</v>
      </c>
      <c r="AJ312">
        <v>7.5379999999999967</v>
      </c>
      <c r="AK312">
        <v>7.5340000000000202</v>
      </c>
      <c r="AL312">
        <v>7.5579999999999927</v>
      </c>
      <c r="AM312">
        <v>7.6920000000000073</v>
      </c>
      <c r="AN312">
        <v>7.5309999999999775</v>
      </c>
      <c r="AO312">
        <v>7.5819999999999936</v>
      </c>
      <c r="AP312">
        <v>7.8060000000000116</v>
      </c>
      <c r="AQ312">
        <v>7.6879999999999882</v>
      </c>
      <c r="AR312">
        <v>7.853999999999985</v>
      </c>
      <c r="AS312">
        <v>7.6980000000000359</v>
      </c>
      <c r="AT312">
        <v>7.8039999999999736</v>
      </c>
      <c r="AU312">
        <v>7.7280000000000086</v>
      </c>
      <c r="AV312">
        <v>7.7779999999999916</v>
      </c>
      <c r="AW312">
        <v>7.8320000000000221</v>
      </c>
      <c r="AX312">
        <v>8.0390000000000157</v>
      </c>
      <c r="AY312">
        <v>7.9559999999999604</v>
      </c>
      <c r="AZ312">
        <v>8.1690000000000111</v>
      </c>
      <c r="BA312">
        <v>7.9239999999999782</v>
      </c>
      <c r="BB312">
        <v>7.9660000000000082</v>
      </c>
      <c r="BC312" s="105">
        <f t="shared" si="35"/>
        <v>57.054784479513771</v>
      </c>
    </row>
    <row r="313" spans="1:55" ht="15" thickBot="1" x14ac:dyDescent="0.35">
      <c r="A313" s="10" t="s">
        <v>131</v>
      </c>
      <c r="B313" s="10">
        <v>2020</v>
      </c>
      <c r="C313" s="25">
        <v>43888</v>
      </c>
      <c r="D313" s="10" t="s">
        <v>13</v>
      </c>
      <c r="E313" s="60" t="s">
        <v>454</v>
      </c>
      <c r="F313" s="48">
        <v>3</v>
      </c>
      <c r="G313" s="48" t="s">
        <v>27</v>
      </c>
      <c r="H313" s="48" t="s">
        <v>307</v>
      </c>
      <c r="I313" s="48" t="s">
        <v>523</v>
      </c>
      <c r="J313" s="48" t="s">
        <v>524</v>
      </c>
      <c r="K313" s="48" t="s">
        <v>525</v>
      </c>
      <c r="L313" s="50">
        <f>(C313-VLOOKUP(H313,Riders!$A$2:$C$3501,2,FALSE))/365</f>
        <v>26.758904109589039</v>
      </c>
      <c r="M313" s="50">
        <f>(C313-VLOOKUP(I313,Riders!$A$2:$C$3501,2,FALSE))/365</f>
        <v>27.657534246575342</v>
      </c>
      <c r="N313" s="50">
        <f>(C313-VLOOKUP(J313,Riders!$A$2:$C$3501,2,FALSE))/365</f>
        <v>28.693150684931506</v>
      </c>
      <c r="O313" s="50">
        <f>(C313-VLOOKUP(K313,Riders!$A$2:$C$3501,2,FALSE))/365</f>
        <v>30.986301369863014</v>
      </c>
      <c r="P313" s="60">
        <v>2</v>
      </c>
      <c r="Q313" s="104">
        <f t="shared" si="29"/>
        <v>252.62700000000001</v>
      </c>
      <c r="R313" s="104">
        <f t="shared" si="30"/>
        <v>22.324000000000002</v>
      </c>
      <c r="S313" s="104">
        <f t="shared" si="31"/>
        <v>67.358999999999995</v>
      </c>
      <c r="T313" s="104">
        <f t="shared" si="32"/>
        <v>60.960000000000022</v>
      </c>
      <c r="U313" s="104">
        <f t="shared" si="33"/>
        <v>61.592999999999989</v>
      </c>
      <c r="V313" s="104">
        <f t="shared" si="34"/>
        <v>62.715000000000003</v>
      </c>
      <c r="W313">
        <v>14.295999999999999</v>
      </c>
      <c r="X313">
        <v>8.0280000000000022</v>
      </c>
      <c r="Y313">
        <v>7.6539999999999999</v>
      </c>
      <c r="Z313">
        <v>7.4720000000000013</v>
      </c>
      <c r="AA313">
        <v>7.455999999999996</v>
      </c>
      <c r="AB313">
        <v>7.5560000000000045</v>
      </c>
      <c r="AC313">
        <v>7.4549999999999983</v>
      </c>
      <c r="AD313">
        <v>7.4419999999999931</v>
      </c>
      <c r="AE313">
        <v>7.5179999999999865</v>
      </c>
      <c r="AF313">
        <v>7.6560000000000201</v>
      </c>
      <c r="AG313">
        <v>7.6009999999999991</v>
      </c>
      <c r="AH313">
        <v>7.6099999999999994</v>
      </c>
      <c r="AI313">
        <v>7.5940000000000083</v>
      </c>
      <c r="AJ313">
        <v>7.6219999999999857</v>
      </c>
      <c r="AK313">
        <v>7.6220000000000141</v>
      </c>
      <c r="AL313">
        <v>7.737000000000009</v>
      </c>
      <c r="AM313">
        <v>7.603999999999985</v>
      </c>
      <c r="AN313">
        <v>7.5940000000000225</v>
      </c>
      <c r="AO313">
        <v>7.5649999999999977</v>
      </c>
      <c r="AP313">
        <v>7.5939999999999941</v>
      </c>
      <c r="AQ313">
        <v>7.6630000000000109</v>
      </c>
      <c r="AR313">
        <v>7.7719999999999914</v>
      </c>
      <c r="AS313">
        <v>7.9699999999999704</v>
      </c>
      <c r="AT313">
        <v>7.8310000000000173</v>
      </c>
      <c r="AU313">
        <v>7.8679999999999666</v>
      </c>
      <c r="AV313">
        <v>7.9920000000000186</v>
      </c>
      <c r="AW313">
        <v>7.7390000000000043</v>
      </c>
      <c r="AX313">
        <v>7.703000000000003</v>
      </c>
      <c r="AY313">
        <v>7.7070000000000221</v>
      </c>
      <c r="AZ313">
        <v>7.7400000000000091</v>
      </c>
      <c r="BA313">
        <v>7.9539999999999793</v>
      </c>
      <c r="BB313">
        <v>8.0120000000000005</v>
      </c>
      <c r="BC313" s="105">
        <f t="shared" si="35"/>
        <v>57.001033143725728</v>
      </c>
    </row>
    <row r="314" spans="1:55" ht="15" thickBot="1" x14ac:dyDescent="0.35">
      <c r="A314" s="10" t="s">
        <v>131</v>
      </c>
      <c r="B314" s="10">
        <v>2020</v>
      </c>
      <c r="C314" s="25">
        <v>43888</v>
      </c>
      <c r="D314" s="10" t="s">
        <v>13</v>
      </c>
      <c r="E314" s="60" t="s">
        <v>454</v>
      </c>
      <c r="F314" s="48">
        <v>4</v>
      </c>
      <c r="G314" s="48" t="s">
        <v>67</v>
      </c>
      <c r="H314" s="48" t="s">
        <v>214</v>
      </c>
      <c r="I314" s="48" t="s">
        <v>520</v>
      </c>
      <c r="J314" s="48" t="s">
        <v>521</v>
      </c>
      <c r="K314" s="48" t="s">
        <v>271</v>
      </c>
      <c r="L314" s="50">
        <f>(C314-VLOOKUP(H314,Riders!$A$2:$C$3501,2,FALSE))/365</f>
        <v>25.194520547945206</v>
      </c>
      <c r="M314" s="50">
        <f>(C314-VLOOKUP(I314,Riders!$A$2:$C$3501,2,FALSE))/365</f>
        <v>23.169863013698631</v>
      </c>
      <c r="N314" s="50">
        <f>(C314-VLOOKUP(J314,Riders!$A$2:$C$3501,2,FALSE))/365</f>
        <v>22.528767123287672</v>
      </c>
      <c r="O314" s="50">
        <f>(C314-VLOOKUP(K314,Riders!$A$2:$C$3501,2,FALSE))/365</f>
        <v>25.695890410958903</v>
      </c>
      <c r="P314" s="60">
        <v>1</v>
      </c>
      <c r="Q314" s="104">
        <f t="shared" si="29"/>
        <v>251.63400000000001</v>
      </c>
      <c r="R314" s="104">
        <f t="shared" si="30"/>
        <v>21.872</v>
      </c>
      <c r="S314" s="104">
        <f t="shared" si="31"/>
        <v>67.281999999999996</v>
      </c>
      <c r="T314" s="104">
        <f t="shared" si="32"/>
        <v>60.944999999999979</v>
      </c>
      <c r="U314" s="104">
        <f t="shared" si="33"/>
        <v>61.507000000000005</v>
      </c>
      <c r="V314" s="104">
        <f t="shared" si="34"/>
        <v>61.900000000000034</v>
      </c>
      <c r="W314">
        <v>14.047000000000001</v>
      </c>
      <c r="X314">
        <v>7.8249999999999993</v>
      </c>
      <c r="Y314">
        <v>7.5850000000000009</v>
      </c>
      <c r="Z314">
        <v>7.7109999999999985</v>
      </c>
      <c r="AA314">
        <v>7.5510000000000019</v>
      </c>
      <c r="AB314">
        <v>7.5120000000000005</v>
      </c>
      <c r="AC314">
        <v>7.4780000000000015</v>
      </c>
      <c r="AD314">
        <v>7.5729999999999933</v>
      </c>
      <c r="AE314">
        <v>7.5459999999999923</v>
      </c>
      <c r="AF314">
        <v>7.5180000000000149</v>
      </c>
      <c r="AG314">
        <v>7.6629999999999967</v>
      </c>
      <c r="AH314">
        <v>7.5370000000000061</v>
      </c>
      <c r="AI314">
        <v>7.5889999999999986</v>
      </c>
      <c r="AJ314">
        <v>7.7459999999999951</v>
      </c>
      <c r="AK314">
        <v>7.6029999999999944</v>
      </c>
      <c r="AL314">
        <v>7.7429999999999808</v>
      </c>
      <c r="AM314">
        <v>7.6760000000000161</v>
      </c>
      <c r="AN314">
        <v>7.6920000000000073</v>
      </c>
      <c r="AO314">
        <v>7.646000000000015</v>
      </c>
      <c r="AP314">
        <v>7.6049999999999898</v>
      </c>
      <c r="AQ314">
        <v>7.6589999999999918</v>
      </c>
      <c r="AR314">
        <v>7.6420000000000243</v>
      </c>
      <c r="AS314">
        <v>7.7569999999999766</v>
      </c>
      <c r="AT314">
        <v>7.8299999999999841</v>
      </c>
      <c r="AU314">
        <v>7.6940000000000168</v>
      </c>
      <c r="AV314">
        <v>7.6569999999999823</v>
      </c>
      <c r="AW314">
        <v>7.849000000000018</v>
      </c>
      <c r="AX314">
        <v>7.7610000000000525</v>
      </c>
      <c r="AY314">
        <v>7.7429999999999382</v>
      </c>
      <c r="AZ314">
        <v>7.6870000000000118</v>
      </c>
      <c r="BA314">
        <v>7.726999999999947</v>
      </c>
      <c r="BB314">
        <v>7.7820000000000675</v>
      </c>
      <c r="BC314" s="105">
        <f t="shared" si="35"/>
        <v>57.225971053196304</v>
      </c>
    </row>
    <row r="315" spans="1:55" ht="15" thickBot="1" x14ac:dyDescent="0.35">
      <c r="A315" s="10" t="s">
        <v>131</v>
      </c>
      <c r="B315" s="10">
        <v>2020</v>
      </c>
      <c r="C315" s="25">
        <v>43888</v>
      </c>
      <c r="D315" s="10" t="s">
        <v>13</v>
      </c>
      <c r="E315" s="60" t="s">
        <v>454</v>
      </c>
      <c r="F315" s="48">
        <v>4</v>
      </c>
      <c r="G315" s="48" t="s">
        <v>29</v>
      </c>
      <c r="H315" s="48" t="s">
        <v>304</v>
      </c>
      <c r="I315" s="48" t="s">
        <v>416</v>
      </c>
      <c r="J315" s="48" t="s">
        <v>322</v>
      </c>
      <c r="K315" s="48" t="s">
        <v>527</v>
      </c>
      <c r="L315" s="50">
        <f>(C315-VLOOKUP(H315,Riders!$A$2:$C$3501,2,FALSE))/365</f>
        <v>23.243835616438357</v>
      </c>
      <c r="M315" s="50">
        <f>(C315-VLOOKUP(I315,Riders!$A$2:$C$3501,2,FALSE))/365</f>
        <v>22.328767123287673</v>
      </c>
      <c r="N315" s="50">
        <f>(C315-VLOOKUP(J315,Riders!$A$2:$C$3501,2,FALSE))/365</f>
        <v>32.126027397260273</v>
      </c>
      <c r="O315" s="50">
        <f>(C315-VLOOKUP(K315,Riders!$A$2:$C$3501,2,FALSE))/365</f>
        <v>34.506849315068493</v>
      </c>
      <c r="P315" s="60">
        <v>2</v>
      </c>
      <c r="Q315" s="104">
        <f t="shared" si="29"/>
        <v>253.88300000000001</v>
      </c>
      <c r="R315" s="104">
        <f t="shared" si="30"/>
        <v>22.469000000000001</v>
      </c>
      <c r="S315" s="104">
        <f t="shared" si="31"/>
        <v>68.00800000000001</v>
      </c>
      <c r="T315" s="104">
        <f t="shared" si="32"/>
        <v>60.467999999999989</v>
      </c>
      <c r="U315" s="104">
        <f t="shared" si="33"/>
        <v>62.557999999999993</v>
      </c>
      <c r="V315" s="104">
        <f t="shared" si="34"/>
        <v>62.849000000000018</v>
      </c>
      <c r="W315">
        <v>14.255000000000001</v>
      </c>
      <c r="X315">
        <v>8.2140000000000004</v>
      </c>
      <c r="Y315">
        <v>7.718</v>
      </c>
      <c r="Z315">
        <v>7.6249999999999964</v>
      </c>
      <c r="AA315">
        <v>7.6890000000000001</v>
      </c>
      <c r="AB315">
        <v>7.4860000000000042</v>
      </c>
      <c r="AC315">
        <v>7.4450000000000003</v>
      </c>
      <c r="AD315">
        <v>7.5760000000000076</v>
      </c>
      <c r="AE315">
        <v>7.5559999999999974</v>
      </c>
      <c r="AF315">
        <v>7.5549999999999926</v>
      </c>
      <c r="AG315">
        <v>7.583999999999989</v>
      </c>
      <c r="AH315">
        <v>7.6930000000000121</v>
      </c>
      <c r="AI315">
        <v>7.5029999999999859</v>
      </c>
      <c r="AJ315">
        <v>7.5220000000000056</v>
      </c>
      <c r="AK315">
        <v>7.51400000000001</v>
      </c>
      <c r="AL315">
        <v>7.5409999999999968</v>
      </c>
      <c r="AM315">
        <v>7.7269999999999754</v>
      </c>
      <c r="AN315">
        <v>7.9120000000000346</v>
      </c>
      <c r="AO315">
        <v>7.9139999999999873</v>
      </c>
      <c r="AP315">
        <v>7.8089999999999975</v>
      </c>
      <c r="AQ315">
        <v>7.77800000000002</v>
      </c>
      <c r="AR315">
        <v>7.7749999999999773</v>
      </c>
      <c r="AS315">
        <v>7.8950000000000387</v>
      </c>
      <c r="AT315">
        <v>7.747999999999962</v>
      </c>
      <c r="AU315">
        <v>7.7510000000000048</v>
      </c>
      <c r="AV315">
        <v>7.728999999999985</v>
      </c>
      <c r="AW315">
        <v>7.9210000000000491</v>
      </c>
      <c r="AX315">
        <v>7.7869999999999777</v>
      </c>
      <c r="AY315">
        <v>8.0580000000000211</v>
      </c>
      <c r="AZ315">
        <v>7.938999999999993</v>
      </c>
      <c r="BA315">
        <v>7.8789999999999623</v>
      </c>
      <c r="BB315">
        <v>7.785000000000025</v>
      </c>
      <c r="BC315" s="105">
        <f t="shared" si="35"/>
        <v>56.719039872697266</v>
      </c>
    </row>
    <row r="316" spans="1:55" ht="15" thickBot="1" x14ac:dyDescent="0.35">
      <c r="A316" s="4" t="s">
        <v>131</v>
      </c>
      <c r="B316" s="4">
        <v>2020</v>
      </c>
      <c r="C316" s="5">
        <v>43888</v>
      </c>
      <c r="D316" s="4" t="s">
        <v>13</v>
      </c>
      <c r="E316" s="29" t="s">
        <v>204</v>
      </c>
      <c r="F316" s="51" t="s">
        <v>205</v>
      </c>
      <c r="G316" s="51" t="s">
        <v>67</v>
      </c>
      <c r="H316" s="51" t="s">
        <v>214</v>
      </c>
      <c r="I316" s="51" t="s">
        <v>520</v>
      </c>
      <c r="J316" s="51" t="s">
        <v>521</v>
      </c>
      <c r="K316" s="51" t="s">
        <v>271</v>
      </c>
      <c r="L316" s="50">
        <f>(C316-VLOOKUP(H316,Riders!$A$2:$C$3501,2,FALSE))/365</f>
        <v>25.194520547945206</v>
      </c>
      <c r="M316" s="50">
        <f>(C316-VLOOKUP(I316,Riders!$A$2:$C$3501,2,FALSE))/365</f>
        <v>23.169863013698631</v>
      </c>
      <c r="N316" s="50">
        <f>(C316-VLOOKUP(J316,Riders!$A$2:$C$3501,2,FALSE))/365</f>
        <v>22.528767123287672</v>
      </c>
      <c r="O316" s="50">
        <f>(C316-VLOOKUP(K316,Riders!$A$2:$C$3501,2,FALSE))/365</f>
        <v>25.695890410958903</v>
      </c>
      <c r="P316" s="29">
        <v>1</v>
      </c>
      <c r="Q316" s="104">
        <f t="shared" si="29"/>
        <v>251.23499999999996</v>
      </c>
      <c r="R316" s="104">
        <f t="shared" si="30"/>
        <v>21.707000000000001</v>
      </c>
      <c r="S316" s="104">
        <f t="shared" si="31"/>
        <v>66.676999999999992</v>
      </c>
      <c r="T316" s="104">
        <f t="shared" si="32"/>
        <v>60.535000000000011</v>
      </c>
      <c r="U316" s="104">
        <f t="shared" si="33"/>
        <v>61.67</v>
      </c>
      <c r="V316" s="104">
        <f t="shared" si="34"/>
        <v>62.352999999999952</v>
      </c>
      <c r="W316">
        <v>13.847</v>
      </c>
      <c r="X316">
        <v>7.8600000000000012</v>
      </c>
      <c r="Y316">
        <v>7.5949999999999989</v>
      </c>
      <c r="Z316">
        <v>7.6129999999999995</v>
      </c>
      <c r="AA316">
        <v>7.4450000000000003</v>
      </c>
      <c r="AB316">
        <v>7.3830000000000027</v>
      </c>
      <c r="AC316">
        <v>7.4139999999999944</v>
      </c>
      <c r="AD316">
        <v>7.519999999999996</v>
      </c>
      <c r="AE316">
        <v>7.4069999999999965</v>
      </c>
      <c r="AF316">
        <v>7.4180000000000064</v>
      </c>
      <c r="AG316">
        <v>7.570999999999998</v>
      </c>
      <c r="AH316">
        <v>7.48599999999999</v>
      </c>
      <c r="AI316">
        <v>7.5440000000000111</v>
      </c>
      <c r="AJ316">
        <v>7.7219999999999942</v>
      </c>
      <c r="AK316">
        <v>7.7790000000000106</v>
      </c>
      <c r="AL316">
        <v>7.6080000000000041</v>
      </c>
      <c r="AM316">
        <v>7.5619999999999976</v>
      </c>
      <c r="AN316">
        <v>7.554000000000002</v>
      </c>
      <c r="AO316">
        <v>7.5860000000000127</v>
      </c>
      <c r="AP316">
        <v>7.7560000000000002</v>
      </c>
      <c r="AQ316">
        <v>7.6129999999999995</v>
      </c>
      <c r="AR316">
        <v>7.8160000000000025</v>
      </c>
      <c r="AS316">
        <v>7.7769999999999868</v>
      </c>
      <c r="AT316">
        <v>8.0060000000000002</v>
      </c>
      <c r="AU316">
        <v>8.0150000000000148</v>
      </c>
      <c r="AV316">
        <v>7.7739999999999441</v>
      </c>
      <c r="AW316">
        <v>7.724000000000018</v>
      </c>
      <c r="AX316">
        <v>7.7179999999999893</v>
      </c>
      <c r="AY316">
        <v>7.7400000000000375</v>
      </c>
      <c r="AZ316">
        <v>7.7790000000000248</v>
      </c>
      <c r="BA316">
        <v>7.7889999999999873</v>
      </c>
      <c r="BB316">
        <v>7.8139999999999361</v>
      </c>
      <c r="BC316" s="105">
        <f t="shared" si="35"/>
        <v>57.316854737596287</v>
      </c>
    </row>
    <row r="317" spans="1:55" ht="15" thickBot="1" x14ac:dyDescent="0.35">
      <c r="A317" s="4" t="s">
        <v>131</v>
      </c>
      <c r="B317" s="4">
        <v>2020</v>
      </c>
      <c r="C317" s="5">
        <v>43888</v>
      </c>
      <c r="D317" s="4" t="s">
        <v>13</v>
      </c>
      <c r="E317" s="29" t="s">
        <v>204</v>
      </c>
      <c r="F317" s="51" t="s">
        <v>205</v>
      </c>
      <c r="G317" s="51" t="s">
        <v>25</v>
      </c>
      <c r="H317" s="51" t="s">
        <v>343</v>
      </c>
      <c r="I317" s="51" t="s">
        <v>269</v>
      </c>
      <c r="J317" s="51" t="s">
        <v>522</v>
      </c>
      <c r="K317" s="51" t="s">
        <v>328</v>
      </c>
      <c r="L317" s="50">
        <f>(C317-VLOOKUP(H317,Riders!$A$2:$C$3501,2,FALSE))/365</f>
        <v>25.490410958904111</v>
      </c>
      <c r="M317" s="50">
        <f>(C317-VLOOKUP(I317,Riders!$A$2:$C$3501,2,FALSE))/365</f>
        <v>25.980821917808218</v>
      </c>
      <c r="N317" s="50">
        <f>(C317-VLOOKUP(J317,Riders!$A$2:$C$3501,2,FALSE))/365</f>
        <v>21.747945205479454</v>
      </c>
      <c r="O317" s="50">
        <f>(C317-VLOOKUP(K317,Riders!$A$2:$C$3501,2,FALSE))/365</f>
        <v>29.594520547945205</v>
      </c>
      <c r="P317" s="29">
        <v>2</v>
      </c>
      <c r="Q317" s="104">
        <f t="shared" si="29"/>
        <v>253.12900000000002</v>
      </c>
      <c r="R317" s="104">
        <f t="shared" si="30"/>
        <v>22.553999999999998</v>
      </c>
      <c r="S317" s="104">
        <f t="shared" si="31"/>
        <v>68.426000000000016</v>
      </c>
      <c r="T317" s="104">
        <f t="shared" si="32"/>
        <v>60.506</v>
      </c>
      <c r="U317" s="104">
        <f t="shared" si="33"/>
        <v>62.505999999999972</v>
      </c>
      <c r="V317" s="104">
        <f t="shared" si="34"/>
        <v>61.691000000000031</v>
      </c>
      <c r="W317">
        <v>14.271000000000001</v>
      </c>
      <c r="X317">
        <v>8.2829999999999977</v>
      </c>
      <c r="Y317">
        <v>7.7190000000000012</v>
      </c>
      <c r="Z317">
        <v>7.5590000000000011</v>
      </c>
      <c r="AA317">
        <v>7.6679999999999993</v>
      </c>
      <c r="AB317">
        <v>7.5510000000000019</v>
      </c>
      <c r="AC317">
        <v>7.6129999999999853</v>
      </c>
      <c r="AD317">
        <v>7.7620000000000289</v>
      </c>
      <c r="AE317">
        <v>7.5949999999999847</v>
      </c>
      <c r="AF317">
        <v>7.5019999999999953</v>
      </c>
      <c r="AG317">
        <v>7.561000000000007</v>
      </c>
      <c r="AH317">
        <v>7.6219999999999999</v>
      </c>
      <c r="AI317">
        <v>7.5539999999999878</v>
      </c>
      <c r="AJ317">
        <v>7.5429999999999922</v>
      </c>
      <c r="AK317">
        <v>7.5730000000000501</v>
      </c>
      <c r="AL317">
        <v>7.5559999999999832</v>
      </c>
      <c r="AM317">
        <v>7.6819999999999879</v>
      </c>
      <c r="AN317">
        <v>7.7479999999999905</v>
      </c>
      <c r="AO317">
        <v>7.6479999999999961</v>
      </c>
      <c r="AP317">
        <v>7.6960000000000264</v>
      </c>
      <c r="AQ317">
        <v>7.9529999999999745</v>
      </c>
      <c r="AR317">
        <v>7.8590000000000089</v>
      </c>
      <c r="AS317">
        <v>7.8649999999999807</v>
      </c>
      <c r="AT317">
        <v>8.0550000000000068</v>
      </c>
      <c r="AU317">
        <v>7.7700000000000102</v>
      </c>
      <c r="AV317">
        <v>7.6210000000000377</v>
      </c>
      <c r="AW317">
        <v>7.7629999999999484</v>
      </c>
      <c r="AX317">
        <v>7.6300000000000239</v>
      </c>
      <c r="AY317">
        <v>7.6400000000000148</v>
      </c>
      <c r="AZ317">
        <v>7.6409999999999911</v>
      </c>
      <c r="BA317">
        <v>7.7749999999999773</v>
      </c>
      <c r="BB317">
        <v>7.8510000000000275</v>
      </c>
      <c r="BC317" s="105">
        <f t="shared" si="35"/>
        <v>56.887989918184005</v>
      </c>
    </row>
    <row r="318" spans="1:55" ht="15" thickBot="1" x14ac:dyDescent="0.35">
      <c r="A318" s="4" t="s">
        <v>131</v>
      </c>
      <c r="B318" s="4">
        <v>2020</v>
      </c>
      <c r="C318" s="5">
        <v>43888</v>
      </c>
      <c r="D318" s="4" t="s">
        <v>13</v>
      </c>
      <c r="E318" s="29" t="s">
        <v>204</v>
      </c>
      <c r="F318" s="51" t="s">
        <v>206</v>
      </c>
      <c r="G318" s="51" t="s">
        <v>15</v>
      </c>
      <c r="H318" s="51" t="s">
        <v>459</v>
      </c>
      <c r="I318" s="51" t="s">
        <v>501</v>
      </c>
      <c r="J318" s="51" t="s">
        <v>491</v>
      </c>
      <c r="K318" s="51" t="s">
        <v>337</v>
      </c>
      <c r="L318" s="50">
        <f>(C318-VLOOKUP(H318,Riders!$A$2:$C$3501,2,FALSE))/365</f>
        <v>21.284931506849315</v>
      </c>
      <c r="M318" s="50">
        <f>(C318-VLOOKUP(I318,Riders!$A$2:$C$3501,2,FALSE))/365</f>
        <v>31.742465753424657</v>
      </c>
      <c r="N318" s="50">
        <f>(C318-VLOOKUP(J318,Riders!$A$2:$C$3501,2,FALSE))/365</f>
        <v>23.635616438356163</v>
      </c>
      <c r="O318" s="50">
        <f>(C318-VLOOKUP(K318,Riders!$A$2:$C$3501,2,FALSE))/365</f>
        <v>24.783561643835615</v>
      </c>
      <c r="P318" s="29">
        <v>3</v>
      </c>
      <c r="Q318" s="104">
        <f t="shared" si="29"/>
        <v>252.964</v>
      </c>
      <c r="R318" s="104">
        <f t="shared" si="30"/>
        <v>22.792000000000002</v>
      </c>
      <c r="S318" s="104">
        <f t="shared" si="31"/>
        <v>69.328000000000003</v>
      </c>
      <c r="T318" s="104">
        <f t="shared" si="32"/>
        <v>60.97399999999999</v>
      </c>
      <c r="U318" s="104">
        <f t="shared" si="33"/>
        <v>61.339000000000027</v>
      </c>
      <c r="V318" s="104">
        <f t="shared" si="34"/>
        <v>61.322999999999979</v>
      </c>
      <c r="W318">
        <v>14.236000000000001</v>
      </c>
      <c r="X318">
        <v>8.5560000000000009</v>
      </c>
      <c r="Y318">
        <v>7.9469999999999992</v>
      </c>
      <c r="Z318">
        <v>7.8079999999999963</v>
      </c>
      <c r="AA318">
        <v>7.8290000000000006</v>
      </c>
      <c r="AB318">
        <v>7.6760000000000019</v>
      </c>
      <c r="AC318">
        <v>7.6139999999999972</v>
      </c>
      <c r="AD318">
        <v>7.6620000000000061</v>
      </c>
      <c r="AE318">
        <v>7.777000000000001</v>
      </c>
      <c r="AF318">
        <v>7.605000000000004</v>
      </c>
      <c r="AG318">
        <v>7.5939999999999799</v>
      </c>
      <c r="AH318">
        <v>7.5590000000000117</v>
      </c>
      <c r="AI318">
        <v>7.7119999999999891</v>
      </c>
      <c r="AJ318">
        <v>7.599000000000018</v>
      </c>
      <c r="AK318">
        <v>7.5919999999999987</v>
      </c>
      <c r="AL318">
        <v>7.5359999999999872</v>
      </c>
      <c r="AM318">
        <v>7.4950000000000045</v>
      </c>
      <c r="AN318">
        <v>7.6520000000000152</v>
      </c>
      <c r="AO318">
        <v>7.5979999999999848</v>
      </c>
      <c r="AP318">
        <v>7.6990000000000123</v>
      </c>
      <c r="AQ318">
        <v>7.8510000000000275</v>
      </c>
      <c r="AR318">
        <v>7.6709999999999923</v>
      </c>
      <c r="AS318">
        <v>7.6749999999999829</v>
      </c>
      <c r="AT318">
        <v>7.6980000000000075</v>
      </c>
      <c r="AU318">
        <v>7.7450000000000045</v>
      </c>
      <c r="AV318">
        <v>7.8999999999999488</v>
      </c>
      <c r="AW318">
        <v>7.9200000000000443</v>
      </c>
      <c r="AX318">
        <v>7.6539999999999679</v>
      </c>
      <c r="AY318">
        <v>7.5940000000000225</v>
      </c>
      <c r="AZ318">
        <v>7.4979999999999905</v>
      </c>
      <c r="BA318">
        <v>7.5330000000000155</v>
      </c>
      <c r="BB318">
        <v>7.478999999999985</v>
      </c>
      <c r="BC318" s="105">
        <f t="shared" si="35"/>
        <v>56.925096061099602</v>
      </c>
    </row>
    <row r="319" spans="1:55" ht="15" thickBot="1" x14ac:dyDescent="0.35">
      <c r="A319" s="4" t="s">
        <v>131</v>
      </c>
      <c r="B319" s="4">
        <v>2020</v>
      </c>
      <c r="C319" s="5">
        <v>43888</v>
      </c>
      <c r="D319" s="4" t="s">
        <v>13</v>
      </c>
      <c r="E319" s="29" t="s">
        <v>204</v>
      </c>
      <c r="F319" s="51" t="s">
        <v>206</v>
      </c>
      <c r="G319" s="51" t="s">
        <v>27</v>
      </c>
      <c r="H319" s="51" t="s">
        <v>307</v>
      </c>
      <c r="I319" s="51" t="s">
        <v>523</v>
      </c>
      <c r="J319" s="51" t="s">
        <v>524</v>
      </c>
      <c r="K319" s="51" t="s">
        <v>525</v>
      </c>
      <c r="L319" s="50">
        <f>(C319-VLOOKUP(H319,Riders!$A$2:$C$3501,2,FALSE))/365</f>
        <v>26.758904109589039</v>
      </c>
      <c r="M319" s="50">
        <f>(C319-VLOOKUP(I319,Riders!$A$2:$C$3501,2,FALSE))/365</f>
        <v>27.657534246575342</v>
      </c>
      <c r="N319" s="50">
        <f>(C319-VLOOKUP(J319,Riders!$A$2:$C$3501,2,FALSE))/365</f>
        <v>28.693150684931506</v>
      </c>
      <c r="O319" s="50">
        <f>(C319-VLOOKUP(K319,Riders!$A$2:$C$3501,2,FALSE))/365</f>
        <v>30.986301369863014</v>
      </c>
      <c r="P319" s="29">
        <v>4</v>
      </c>
      <c r="Q319" s="104">
        <f t="shared" si="29"/>
        <v>260.404</v>
      </c>
      <c r="R319" s="104">
        <f t="shared" si="30"/>
        <v>22.766999999999999</v>
      </c>
      <c r="S319" s="104">
        <f t="shared" si="31"/>
        <v>68.153999999999996</v>
      </c>
      <c r="T319" s="104">
        <f t="shared" si="32"/>
        <v>61.353000000000009</v>
      </c>
      <c r="U319" s="104">
        <f t="shared" si="33"/>
        <v>61.383999999999986</v>
      </c>
      <c r="V319" s="104">
        <f t="shared" si="34"/>
        <v>69.513000000000005</v>
      </c>
      <c r="W319">
        <v>14.504</v>
      </c>
      <c r="X319">
        <v>8.2629999999999999</v>
      </c>
      <c r="Y319">
        <v>7.8230000000000004</v>
      </c>
      <c r="Z319">
        <v>7.5380000000000003</v>
      </c>
      <c r="AA319">
        <v>7.4660000000000011</v>
      </c>
      <c r="AB319">
        <v>7.6049999999999969</v>
      </c>
      <c r="AC319">
        <v>7.4899999999999949</v>
      </c>
      <c r="AD319">
        <v>7.4650000000000034</v>
      </c>
      <c r="AE319">
        <v>7.5079999999999956</v>
      </c>
      <c r="AF319">
        <v>7.6610000000000014</v>
      </c>
      <c r="AG319">
        <v>7.6030000000000086</v>
      </c>
      <c r="AH319">
        <v>7.6349999999999909</v>
      </c>
      <c r="AI319">
        <v>7.6350000000000193</v>
      </c>
      <c r="AJ319">
        <v>7.6839999999999975</v>
      </c>
      <c r="AK319">
        <v>7.7179999999999893</v>
      </c>
      <c r="AL319">
        <v>7.909000000000006</v>
      </c>
      <c r="AM319">
        <v>7.7239999999999895</v>
      </c>
      <c r="AN319">
        <v>7.6459999999999866</v>
      </c>
      <c r="AO319">
        <v>7.5689999999999884</v>
      </c>
      <c r="AP319">
        <v>7.5860000000000127</v>
      </c>
      <c r="AQ319">
        <v>7.6090000000000089</v>
      </c>
      <c r="AR319">
        <v>7.65300000000002</v>
      </c>
      <c r="AS319">
        <v>7.8689999999999998</v>
      </c>
      <c r="AT319">
        <v>7.7279999999999802</v>
      </c>
      <c r="AU319">
        <v>7.7820000000000391</v>
      </c>
      <c r="AV319">
        <v>7.7889999999999873</v>
      </c>
      <c r="AW319">
        <v>8.6919999999999789</v>
      </c>
      <c r="AX319">
        <v>8.5069999999999766</v>
      </c>
      <c r="AY319">
        <v>8.8950000000000102</v>
      </c>
      <c r="AZ319">
        <v>9.1079999999999757</v>
      </c>
      <c r="BA319">
        <v>9.1800000000000352</v>
      </c>
      <c r="BB319">
        <v>9.5600000000000023</v>
      </c>
      <c r="BC319" s="105">
        <f t="shared" si="35"/>
        <v>55.298689728268386</v>
      </c>
    </row>
    <row r="320" spans="1:55" ht="15" thickBot="1" x14ac:dyDescent="0.35">
      <c r="A320" s="1" t="s">
        <v>131</v>
      </c>
      <c r="B320" s="1">
        <v>2020</v>
      </c>
      <c r="C320" s="2">
        <v>43887</v>
      </c>
      <c r="D320" s="1" t="s">
        <v>13</v>
      </c>
      <c r="E320" s="30" t="s">
        <v>379</v>
      </c>
      <c r="F320" s="47" t="s">
        <v>379</v>
      </c>
      <c r="G320" s="47" t="s">
        <v>67</v>
      </c>
      <c r="H320" s="47" t="s">
        <v>214</v>
      </c>
      <c r="I320" s="47" t="s">
        <v>520</v>
      </c>
      <c r="J320" s="47" t="s">
        <v>521</v>
      </c>
      <c r="K320" s="47" t="s">
        <v>271</v>
      </c>
      <c r="L320" s="50">
        <f>(C320-VLOOKUP(H320,Riders!$A$2:$C$3501,2,FALSE))/365</f>
        <v>25.19178082191781</v>
      </c>
      <c r="M320" s="50">
        <f>(C320-VLOOKUP(I320,Riders!$A$2:$C$3501,2,FALSE))/365</f>
        <v>23.167123287671235</v>
      </c>
      <c r="N320" s="50">
        <f>(C320-VLOOKUP(J320,Riders!$A$2:$C$3501,2,FALSE))/365</f>
        <v>22.526027397260275</v>
      </c>
      <c r="O320" s="50">
        <f>(C320-VLOOKUP(K320,Riders!$A$2:$C$3501,2,FALSE))/365</f>
        <v>25.693150684931506</v>
      </c>
      <c r="P320" s="30">
        <v>1</v>
      </c>
      <c r="Q320" s="104">
        <f t="shared" si="29"/>
        <v>251.22900000000001</v>
      </c>
      <c r="R320" s="104">
        <f t="shared" si="30"/>
        <v>21.844000000000001</v>
      </c>
      <c r="S320" s="104">
        <f t="shared" si="31"/>
        <v>66.986000000000004</v>
      </c>
      <c r="T320" s="104">
        <f t="shared" si="32"/>
        <v>61.368999999999986</v>
      </c>
      <c r="U320" s="104">
        <f t="shared" si="33"/>
        <v>61.28000000000003</v>
      </c>
      <c r="V320" s="104">
        <f t="shared" si="34"/>
        <v>61.593999999999994</v>
      </c>
      <c r="W320">
        <v>14.04</v>
      </c>
      <c r="X320">
        <v>7.804000000000002</v>
      </c>
      <c r="Y320">
        <v>7.468</v>
      </c>
      <c r="Z320">
        <v>7.5699999999999967</v>
      </c>
      <c r="AA320">
        <v>7.490000000000002</v>
      </c>
      <c r="AB320">
        <v>7.5240000000000009</v>
      </c>
      <c r="AC320">
        <v>7.4789999999999992</v>
      </c>
      <c r="AD320">
        <v>7.6110000000000042</v>
      </c>
      <c r="AE320">
        <v>7.5690000000000026</v>
      </c>
      <c r="AF320">
        <v>7.6239999999999952</v>
      </c>
      <c r="AG320">
        <v>7.7540000000000049</v>
      </c>
      <c r="AH320">
        <v>7.6209999999999951</v>
      </c>
      <c r="AI320">
        <v>7.6189999999999856</v>
      </c>
      <c r="AJ320">
        <v>7.7750000000000199</v>
      </c>
      <c r="AK320">
        <v>7.6150000000000091</v>
      </c>
      <c r="AL320">
        <v>7.7919999999999732</v>
      </c>
      <c r="AM320">
        <v>7.6750000000000114</v>
      </c>
      <c r="AN320">
        <v>7.6510000000000105</v>
      </c>
      <c r="AO320">
        <v>7.5539999999999736</v>
      </c>
      <c r="AP320">
        <v>7.495000000000033</v>
      </c>
      <c r="AQ320">
        <v>7.6670000000000016</v>
      </c>
      <c r="AR320">
        <v>7.5949999999999704</v>
      </c>
      <c r="AS320">
        <v>7.8079999999999927</v>
      </c>
      <c r="AT320">
        <v>7.8350000000000364</v>
      </c>
      <c r="AU320">
        <v>8.0379999999999825</v>
      </c>
      <c r="AV320">
        <v>7.8449999999999704</v>
      </c>
      <c r="AW320">
        <v>7.9730000000000416</v>
      </c>
      <c r="AX320">
        <v>7.6279999999999859</v>
      </c>
      <c r="AY320">
        <v>7.5380000000000393</v>
      </c>
      <c r="AZ320">
        <v>7.4959999999999809</v>
      </c>
      <c r="BA320">
        <v>7.5029999999999859</v>
      </c>
      <c r="BB320">
        <v>7.5730000000000075</v>
      </c>
      <c r="BC320" s="105">
        <f t="shared" si="35"/>
        <v>57.318223612719869</v>
      </c>
    </row>
    <row r="321" spans="1:55" ht="15" thickBot="1" x14ac:dyDescent="0.35">
      <c r="A321" s="1" t="s">
        <v>131</v>
      </c>
      <c r="B321" s="1">
        <v>2020</v>
      </c>
      <c r="C321" s="2">
        <v>43887</v>
      </c>
      <c r="D321" s="1" t="s">
        <v>13</v>
      </c>
      <c r="E321" s="30" t="s">
        <v>379</v>
      </c>
      <c r="F321" s="47" t="s">
        <v>379</v>
      </c>
      <c r="G321" s="47" t="s">
        <v>25</v>
      </c>
      <c r="H321" s="47" t="s">
        <v>343</v>
      </c>
      <c r="I321" s="47" t="s">
        <v>269</v>
      </c>
      <c r="J321" s="47" t="s">
        <v>522</v>
      </c>
      <c r="K321" s="47" t="s">
        <v>328</v>
      </c>
      <c r="L321" s="50">
        <f>(C321-VLOOKUP(H321,Riders!$A$2:$C$3501,2,FALSE))/365</f>
        <v>25.487671232876714</v>
      </c>
      <c r="M321" s="50">
        <f>(C321-VLOOKUP(I321,Riders!$A$2:$C$3501,2,FALSE))/365</f>
        <v>25.978082191780821</v>
      </c>
      <c r="N321" s="50">
        <f>(C321-VLOOKUP(J321,Riders!$A$2:$C$3501,2,FALSE))/365</f>
        <v>21.745205479452054</v>
      </c>
      <c r="O321" s="50">
        <f>(C321-VLOOKUP(K321,Riders!$A$2:$C$3501,2,FALSE))/365</f>
        <v>29.591780821917808</v>
      </c>
      <c r="P321" s="30">
        <v>2</v>
      </c>
      <c r="Q321" s="104">
        <f t="shared" si="29"/>
        <v>251.87099999999998</v>
      </c>
      <c r="R321" s="104">
        <f t="shared" si="30"/>
        <v>22.114000000000001</v>
      </c>
      <c r="S321" s="104">
        <f t="shared" si="31"/>
        <v>67.497</v>
      </c>
      <c r="T321" s="104">
        <f t="shared" si="32"/>
        <v>60.672999999999988</v>
      </c>
      <c r="U321" s="104">
        <f t="shared" si="33"/>
        <v>62.746000000000038</v>
      </c>
      <c r="V321" s="104">
        <f t="shared" si="34"/>
        <v>60.954999999999956</v>
      </c>
      <c r="W321">
        <v>14.006</v>
      </c>
      <c r="X321">
        <v>8.1080000000000005</v>
      </c>
      <c r="Y321">
        <v>7.5909999999999975</v>
      </c>
      <c r="Z321">
        <v>7.4650000000000034</v>
      </c>
      <c r="AA321">
        <v>7.5799999999999983</v>
      </c>
      <c r="AB321">
        <v>7.4870000000000019</v>
      </c>
      <c r="AC321">
        <v>7.5459999999999994</v>
      </c>
      <c r="AD321">
        <v>7.7139999999999986</v>
      </c>
      <c r="AE321">
        <v>7.5970000000000084</v>
      </c>
      <c r="AF321">
        <v>7.5240000000000009</v>
      </c>
      <c r="AG321">
        <v>7.5159999999999911</v>
      </c>
      <c r="AH321">
        <v>7.6730000000000018</v>
      </c>
      <c r="AI321">
        <v>7.5640000000000072</v>
      </c>
      <c r="AJ321">
        <v>7.5840000000000032</v>
      </c>
      <c r="AK321">
        <v>7.5809999999999746</v>
      </c>
      <c r="AL321">
        <v>7.6340000000000003</v>
      </c>
      <c r="AM321">
        <v>7.8100000000000023</v>
      </c>
      <c r="AN321">
        <v>7.6930000000000121</v>
      </c>
      <c r="AO321">
        <v>7.7279999999999802</v>
      </c>
      <c r="AP321">
        <v>7.8320000000000221</v>
      </c>
      <c r="AQ321">
        <v>8.0690000000000168</v>
      </c>
      <c r="AR321">
        <v>7.8949999999999818</v>
      </c>
      <c r="AS321">
        <v>7.7469999999999857</v>
      </c>
      <c r="AT321">
        <v>7.9720000000000368</v>
      </c>
      <c r="AU321">
        <v>7.6459999999999582</v>
      </c>
      <c r="AV321">
        <v>7.5690000000000168</v>
      </c>
      <c r="AW321">
        <v>7.5569999999999879</v>
      </c>
      <c r="AX321">
        <v>7.710000000000008</v>
      </c>
      <c r="AY321">
        <v>7.6029999999999802</v>
      </c>
      <c r="AZ321">
        <v>7.6250000000000284</v>
      </c>
      <c r="BA321">
        <v>7.6079999999999472</v>
      </c>
      <c r="BB321">
        <v>7.6370000000000289</v>
      </c>
      <c r="BC321" s="105">
        <f t="shared" si="35"/>
        <v>57.172123825291521</v>
      </c>
    </row>
    <row r="322" spans="1:55" ht="15" thickBot="1" x14ac:dyDescent="0.35">
      <c r="A322" s="1" t="s">
        <v>131</v>
      </c>
      <c r="B322" s="1">
        <v>2020</v>
      </c>
      <c r="C322" s="2">
        <v>43887</v>
      </c>
      <c r="D322" s="1" t="s">
        <v>13</v>
      </c>
      <c r="E322" s="30" t="s">
        <v>379</v>
      </c>
      <c r="F322" s="47" t="s">
        <v>379</v>
      </c>
      <c r="G322" s="47" t="s">
        <v>27</v>
      </c>
      <c r="H322" s="47" t="s">
        <v>307</v>
      </c>
      <c r="I322" s="47" t="s">
        <v>523</v>
      </c>
      <c r="J322" s="47" t="s">
        <v>524</v>
      </c>
      <c r="K322" s="47" t="s">
        <v>525</v>
      </c>
      <c r="L322" s="50">
        <f>(C322-VLOOKUP(H322,Riders!$A$2:$C$3501,2,FALSE))/365</f>
        <v>26.756164383561643</v>
      </c>
      <c r="M322" s="50">
        <f>(C322-VLOOKUP(I322,Riders!$A$2:$C$3501,2,FALSE))/365</f>
        <v>27.654794520547945</v>
      </c>
      <c r="N322" s="50">
        <f>(C322-VLOOKUP(J322,Riders!$A$2:$C$3501,2,FALSE))/365</f>
        <v>28.69041095890411</v>
      </c>
      <c r="O322" s="50">
        <f>(C322-VLOOKUP(K322,Riders!$A$2:$C$3501,2,FALSE))/365</f>
        <v>30.983561643835618</v>
      </c>
      <c r="P322" s="30">
        <v>3</v>
      </c>
      <c r="Q322" s="104">
        <f t="shared" ref="Q322:Q385" si="36">IF(COUNT(W322:BB322)=32,SUM(W322:BB322),"")</f>
        <v>252.72799999999998</v>
      </c>
      <c r="R322" s="104">
        <f t="shared" ref="R322:R385" si="37">IF(COUNT(W322:X322)=2,SUM(W322:X322),"")</f>
        <v>22.416</v>
      </c>
      <c r="S322" s="104">
        <f t="shared" ref="S322:S385" si="38">IF(COUNT(W322:AD322)=8,SUM(W322:AD322),"")</f>
        <v>68.082999999999998</v>
      </c>
      <c r="T322" s="104">
        <f t="shared" ref="T322:T385" si="39">IF(COUNT(AE322:AL322)=8,SUM(AE322:AL322),"")</f>
        <v>61.14700000000002</v>
      </c>
      <c r="U322" s="104">
        <f t="shared" ref="U322:U385" si="40">IF(COUNT(AM322:AT322)=8,SUM(AM322:AT322),"")</f>
        <v>61.657999999999959</v>
      </c>
      <c r="V322" s="104">
        <f t="shared" ref="V322:V385" si="41">IF(COUNT(AU322:BB322)=8,SUM(AU322:BB322),"")</f>
        <v>61.84</v>
      </c>
      <c r="W322">
        <v>14.339</v>
      </c>
      <c r="X322">
        <v>8.077</v>
      </c>
      <c r="Y322">
        <v>7.7169999999999987</v>
      </c>
      <c r="Z322">
        <v>7.5890000000000022</v>
      </c>
      <c r="AA322">
        <v>7.5599999999999952</v>
      </c>
      <c r="AB322">
        <v>7.7120000000000033</v>
      </c>
      <c r="AC322">
        <v>7.5519999999999996</v>
      </c>
      <c r="AD322">
        <v>7.536999999999999</v>
      </c>
      <c r="AE322">
        <v>7.5250000000000057</v>
      </c>
      <c r="AF322">
        <v>7.6859999999999928</v>
      </c>
      <c r="AG322">
        <v>7.6410000000000053</v>
      </c>
      <c r="AH322">
        <v>7.6809999999999974</v>
      </c>
      <c r="AI322">
        <v>7.6620000000000061</v>
      </c>
      <c r="AJ322">
        <v>7.6260000000000048</v>
      </c>
      <c r="AK322">
        <v>7.6589999999999918</v>
      </c>
      <c r="AL322">
        <v>7.6670000000000158</v>
      </c>
      <c r="AM322">
        <v>7.8369999999999891</v>
      </c>
      <c r="AN322">
        <v>7.7150000000000034</v>
      </c>
      <c r="AO322">
        <v>7.6749999999999829</v>
      </c>
      <c r="AP322">
        <v>7.6440000000000055</v>
      </c>
      <c r="AQ322">
        <v>7.6769999999999925</v>
      </c>
      <c r="AR322">
        <v>7.6779999999999973</v>
      </c>
      <c r="AS322">
        <v>7.7060000000000457</v>
      </c>
      <c r="AT322">
        <v>7.7259999999999422</v>
      </c>
      <c r="AU322">
        <v>7.8860000000000241</v>
      </c>
      <c r="AV322">
        <v>7.7179999999999893</v>
      </c>
      <c r="AW322">
        <v>7.8370000000000175</v>
      </c>
      <c r="AX322">
        <v>7.8339999999999748</v>
      </c>
      <c r="AY322">
        <v>7.6159999999999854</v>
      </c>
      <c r="AZ322">
        <v>7.6200000000000045</v>
      </c>
      <c r="BA322">
        <v>7.6320000000000334</v>
      </c>
      <c r="BB322">
        <v>7.6969999999999743</v>
      </c>
      <c r="BC322" s="105">
        <f t="shared" si="35"/>
        <v>56.978253299990506</v>
      </c>
    </row>
    <row r="323" spans="1:55" ht="15" thickBot="1" x14ac:dyDescent="0.35">
      <c r="A323" s="1" t="s">
        <v>131</v>
      </c>
      <c r="B323" s="1">
        <v>2020</v>
      </c>
      <c r="C323" s="2">
        <v>43887</v>
      </c>
      <c r="D323" s="1" t="s">
        <v>13</v>
      </c>
      <c r="E323" s="30" t="s">
        <v>379</v>
      </c>
      <c r="F323" s="47" t="s">
        <v>379</v>
      </c>
      <c r="G323" s="47" t="s">
        <v>29</v>
      </c>
      <c r="H323" s="47" t="s">
        <v>416</v>
      </c>
      <c r="I323" s="47" t="s">
        <v>322</v>
      </c>
      <c r="J323" s="47" t="s">
        <v>526</v>
      </c>
      <c r="K323" s="47" t="s">
        <v>527</v>
      </c>
      <c r="L323" s="50">
        <f>(C323-VLOOKUP(H323,Riders!$A$2:$C$3501,2,FALSE))/365</f>
        <v>22.326027397260273</v>
      </c>
      <c r="M323" s="50">
        <f>(C323-VLOOKUP(I323,Riders!$A$2:$C$3501,2,FALSE))/365</f>
        <v>32.123287671232873</v>
      </c>
      <c r="N323" s="50">
        <f>(C323-VLOOKUP(J323,Riders!$A$2:$C$3501,2,FALSE))/365</f>
        <v>30.778082191780822</v>
      </c>
      <c r="O323" s="50">
        <f>(C323-VLOOKUP(K323,Riders!$A$2:$C$3501,2,FALSE))/365</f>
        <v>34.504109589041093</v>
      </c>
      <c r="P323" s="30">
        <v>4</v>
      </c>
      <c r="Q323" s="104">
        <f t="shared" si="36"/>
        <v>254.38300000000001</v>
      </c>
      <c r="R323" s="104">
        <f t="shared" si="37"/>
        <v>22.577999999999999</v>
      </c>
      <c r="S323" s="104">
        <f t="shared" si="38"/>
        <v>68.706000000000003</v>
      </c>
      <c r="T323" s="104">
        <f t="shared" si="39"/>
        <v>61.309000000000012</v>
      </c>
      <c r="U323" s="104">
        <f t="shared" si="40"/>
        <v>61.72399999999999</v>
      </c>
      <c r="V323" s="104">
        <f t="shared" si="41"/>
        <v>62.644000000000005</v>
      </c>
      <c r="W323">
        <v>14.268000000000001</v>
      </c>
      <c r="X323">
        <v>8.3099999999999987</v>
      </c>
      <c r="Y323">
        <v>7.7319999999999993</v>
      </c>
      <c r="Z323">
        <v>7.6260000000000012</v>
      </c>
      <c r="AA323">
        <v>7.7310000000000016</v>
      </c>
      <c r="AB323">
        <v>7.6419999999999959</v>
      </c>
      <c r="AC323">
        <v>7.6530000000000129</v>
      </c>
      <c r="AD323">
        <v>7.7439999999999927</v>
      </c>
      <c r="AE323">
        <v>7.630999999999986</v>
      </c>
      <c r="AF323">
        <v>7.6970000000000169</v>
      </c>
      <c r="AG323">
        <v>7.708999999999989</v>
      </c>
      <c r="AH323">
        <v>7.8649999999999949</v>
      </c>
      <c r="AI323">
        <v>7.6170000000000186</v>
      </c>
      <c r="AJ323">
        <v>7.6239999999999668</v>
      </c>
      <c r="AK323">
        <v>7.5850000000000364</v>
      </c>
      <c r="AL323">
        <v>7.5810000000000031</v>
      </c>
      <c r="AM323">
        <v>7.742999999999995</v>
      </c>
      <c r="AN323">
        <v>7.6199999999999761</v>
      </c>
      <c r="AO323">
        <v>7.6290000000000191</v>
      </c>
      <c r="AP323">
        <v>7.7800000000000011</v>
      </c>
      <c r="AQ323">
        <v>7.6760000000000161</v>
      </c>
      <c r="AR323">
        <v>7.7249999999999659</v>
      </c>
      <c r="AS323">
        <v>7.7070000000000221</v>
      </c>
      <c r="AT323">
        <v>7.8439999999999941</v>
      </c>
      <c r="AU323">
        <v>7.6750000000000114</v>
      </c>
      <c r="AV323">
        <v>7.8549999999999613</v>
      </c>
      <c r="AW323">
        <v>7.88900000000001</v>
      </c>
      <c r="AX323">
        <v>7.9230000000000302</v>
      </c>
      <c r="AY323">
        <v>7.9929999999999666</v>
      </c>
      <c r="AZ323">
        <v>7.75</v>
      </c>
      <c r="BA323">
        <v>7.75</v>
      </c>
      <c r="BB323">
        <v>7.8090000000000259</v>
      </c>
      <c r="BC323" s="105">
        <f t="shared" si="35"/>
        <v>56.607556322553002</v>
      </c>
    </row>
    <row r="324" spans="1:55" ht="15" thickBot="1" x14ac:dyDescent="0.35">
      <c r="A324" s="1" t="s">
        <v>131</v>
      </c>
      <c r="B324" s="1">
        <v>2020</v>
      </c>
      <c r="C324" s="2">
        <v>43887</v>
      </c>
      <c r="D324" s="1" t="s">
        <v>13</v>
      </c>
      <c r="E324" s="30" t="s">
        <v>379</v>
      </c>
      <c r="F324" s="47" t="s">
        <v>379</v>
      </c>
      <c r="G324" s="47" t="s">
        <v>36</v>
      </c>
      <c r="H324" s="47" t="s">
        <v>270</v>
      </c>
      <c r="I324" s="47" t="s">
        <v>528</v>
      </c>
      <c r="J324" s="47" t="s">
        <v>315</v>
      </c>
      <c r="K324" s="47" t="s">
        <v>425</v>
      </c>
      <c r="L324" s="50">
        <f>(C324-VLOOKUP(H324,Riders!$A$2:$C$3501,2,FALSE))/365</f>
        <v>25.449315068493149</v>
      </c>
      <c r="M324" s="50">
        <f>(C324-VLOOKUP(I324,Riders!$A$2:$C$3501,2,FALSE))/365</f>
        <v>29.539726027397261</v>
      </c>
      <c r="N324" s="50">
        <f>(C324-VLOOKUP(J324,Riders!$A$2:$C$3501,2,FALSE))/365</f>
        <v>28.227397260273971</v>
      </c>
      <c r="O324" s="50">
        <f>(C324-VLOOKUP(K324,Riders!$A$2:$C$3501,2,FALSE))/365</f>
        <v>20.652054794520549</v>
      </c>
      <c r="P324" s="30">
        <v>5</v>
      </c>
      <c r="Q324" s="104">
        <f t="shared" si="36"/>
        <v>254.934</v>
      </c>
      <c r="R324" s="104">
        <f t="shared" si="37"/>
        <v>22.245000000000001</v>
      </c>
      <c r="S324" s="104">
        <f t="shared" si="38"/>
        <v>68.960999999999999</v>
      </c>
      <c r="T324" s="104">
        <f t="shared" si="39"/>
        <v>61.260000000000005</v>
      </c>
      <c r="U324" s="104">
        <f t="shared" si="40"/>
        <v>61.246000000000038</v>
      </c>
      <c r="V324" s="104">
        <f t="shared" si="41"/>
        <v>63.466999999999956</v>
      </c>
      <c r="W324">
        <v>14.087</v>
      </c>
      <c r="X324">
        <v>8.1580000000000013</v>
      </c>
      <c r="Y324">
        <v>7.8109999999999999</v>
      </c>
      <c r="Z324">
        <v>7.7369999999999983</v>
      </c>
      <c r="AA324">
        <v>7.8699999999999974</v>
      </c>
      <c r="AB324">
        <v>7.9260000000000019</v>
      </c>
      <c r="AC324">
        <v>7.7030000000000101</v>
      </c>
      <c r="AD324">
        <v>7.6689999999999898</v>
      </c>
      <c r="AE324">
        <v>7.6180000000000092</v>
      </c>
      <c r="AF324">
        <v>7.5810000000000031</v>
      </c>
      <c r="AG324">
        <v>7.6069999999999851</v>
      </c>
      <c r="AH324">
        <v>7.6299999999999955</v>
      </c>
      <c r="AI324">
        <v>7.6940000000000168</v>
      </c>
      <c r="AJ324">
        <v>7.6979999999999791</v>
      </c>
      <c r="AK324">
        <v>7.8290000000000077</v>
      </c>
      <c r="AL324">
        <v>7.6030000000000086</v>
      </c>
      <c r="AM324">
        <v>7.6169999999999902</v>
      </c>
      <c r="AN324">
        <v>7.6389999999999816</v>
      </c>
      <c r="AO324">
        <v>7.5910000000000366</v>
      </c>
      <c r="AP324">
        <v>7.5809999999999889</v>
      </c>
      <c r="AQ324">
        <v>7.5849999999999795</v>
      </c>
      <c r="AR324">
        <v>7.66700000000003</v>
      </c>
      <c r="AS324">
        <v>7.7679999999999723</v>
      </c>
      <c r="AT324">
        <v>7.7980000000000587</v>
      </c>
      <c r="AU324">
        <v>7.8819999999999482</v>
      </c>
      <c r="AV324">
        <v>7.7510000000000048</v>
      </c>
      <c r="AW324">
        <v>7.8400000000000034</v>
      </c>
      <c r="AX324">
        <v>7.9779999999999802</v>
      </c>
      <c r="AY324">
        <v>8.0629999999999882</v>
      </c>
      <c r="AZ324">
        <v>7.9950000000000045</v>
      </c>
      <c r="BA324">
        <v>7.9619999999999891</v>
      </c>
      <c r="BB324">
        <v>7.9960000000000377</v>
      </c>
      <c r="BC324" s="105">
        <f t="shared" si="35"/>
        <v>56.485207936171719</v>
      </c>
    </row>
    <row r="325" spans="1:55" ht="15" thickBot="1" x14ac:dyDescent="0.35">
      <c r="A325" s="1" t="s">
        <v>131</v>
      </c>
      <c r="B325" s="1">
        <v>2020</v>
      </c>
      <c r="C325" s="2">
        <v>43887</v>
      </c>
      <c r="D325" s="1" t="s">
        <v>13</v>
      </c>
      <c r="E325" s="30" t="s">
        <v>379</v>
      </c>
      <c r="F325" s="47" t="s">
        <v>379</v>
      </c>
      <c r="G325" s="47" t="s">
        <v>53</v>
      </c>
      <c r="H325" s="47" t="s">
        <v>298</v>
      </c>
      <c r="I325" s="47" t="s">
        <v>478</v>
      </c>
      <c r="J325" s="47" t="s">
        <v>227</v>
      </c>
      <c r="K325" s="47" t="s">
        <v>529</v>
      </c>
      <c r="L325" s="50">
        <f>(C325-VLOOKUP(H325,Riders!$A$2:$C$3501,2,FALSE))/365</f>
        <v>20.613698630136987</v>
      </c>
      <c r="M325" s="50">
        <f>(C325-VLOOKUP(I325,Riders!$A$2:$C$3501,2,FALSE))/365</f>
        <v>23.057534246575344</v>
      </c>
      <c r="N325" s="50">
        <f>(C325-VLOOKUP(J325,Riders!$A$2:$C$3501,2,FALSE))/365</f>
        <v>22.010958904109589</v>
      </c>
      <c r="O325" s="50">
        <f>(C325-VLOOKUP(K325,Riders!$A$2:$C$3501,2,FALSE))/365</f>
        <v>37.632876712328766</v>
      </c>
      <c r="P325" s="30">
        <v>6</v>
      </c>
      <c r="Q325" s="104">
        <f t="shared" si="36"/>
        <v>255.25500000000002</v>
      </c>
      <c r="R325" s="104">
        <f t="shared" si="37"/>
        <v>22.518000000000001</v>
      </c>
      <c r="S325" s="104">
        <f t="shared" si="38"/>
        <v>69.424000000000007</v>
      </c>
      <c r="T325" s="104">
        <f t="shared" si="39"/>
        <v>62.194000000000017</v>
      </c>
      <c r="U325" s="104">
        <f t="shared" si="40"/>
        <v>61.530999999999977</v>
      </c>
      <c r="V325" s="104">
        <f t="shared" si="41"/>
        <v>62.106000000000023</v>
      </c>
      <c r="W325">
        <v>14.118</v>
      </c>
      <c r="X325">
        <v>8.4</v>
      </c>
      <c r="Y325">
        <v>7.8659999999999997</v>
      </c>
      <c r="Z325">
        <v>7.7569999999999979</v>
      </c>
      <c r="AA325">
        <v>7.828000000000003</v>
      </c>
      <c r="AB325">
        <v>7.7029999999999959</v>
      </c>
      <c r="AC325">
        <v>7.7830000000000013</v>
      </c>
      <c r="AD325">
        <v>7.9690000000000083</v>
      </c>
      <c r="AE325">
        <v>7.7779999999999916</v>
      </c>
      <c r="AF325">
        <v>7.730000000000004</v>
      </c>
      <c r="AG325">
        <v>7.73599999999999</v>
      </c>
      <c r="AH325">
        <v>7.8350000000000222</v>
      </c>
      <c r="AI325">
        <v>7.7209999999999752</v>
      </c>
      <c r="AJ325">
        <v>7.7420000000000044</v>
      </c>
      <c r="AK325">
        <v>7.7490000000000094</v>
      </c>
      <c r="AL325">
        <v>7.90300000000002</v>
      </c>
      <c r="AM325">
        <v>7.742999999999995</v>
      </c>
      <c r="AN325">
        <v>7.9049999999999727</v>
      </c>
      <c r="AO325">
        <v>7.8019999999999925</v>
      </c>
      <c r="AP325">
        <v>7.7540000000000191</v>
      </c>
      <c r="AQ325">
        <v>7.6189999999999714</v>
      </c>
      <c r="AR325">
        <v>7.5260000000000389</v>
      </c>
      <c r="AS325">
        <v>7.6769999999999641</v>
      </c>
      <c r="AT325">
        <v>7.5050000000000239</v>
      </c>
      <c r="AU325">
        <v>7.5020000000000095</v>
      </c>
      <c r="AV325">
        <v>7.6069999999999709</v>
      </c>
      <c r="AW325">
        <v>7.882000000000005</v>
      </c>
      <c r="AX325">
        <v>7.7650000000000148</v>
      </c>
      <c r="AY325">
        <v>7.8329999999999984</v>
      </c>
      <c r="AZ325">
        <v>7.9979999999999905</v>
      </c>
      <c r="BA325">
        <v>7.7130000000000223</v>
      </c>
      <c r="BB325">
        <v>7.8060000000000116</v>
      </c>
      <c r="BC325" s="105">
        <f t="shared" si="35"/>
        <v>56.414174061232877</v>
      </c>
    </row>
    <row r="326" spans="1:55" ht="15" thickBot="1" x14ac:dyDescent="0.35">
      <c r="A326" s="1" t="s">
        <v>131</v>
      </c>
      <c r="B326" s="1">
        <v>2020</v>
      </c>
      <c r="C326" s="2">
        <v>43887</v>
      </c>
      <c r="D326" s="1" t="s">
        <v>13</v>
      </c>
      <c r="E326" s="30" t="s">
        <v>379</v>
      </c>
      <c r="F326" s="47" t="s">
        <v>379</v>
      </c>
      <c r="G326" s="47" t="s">
        <v>15</v>
      </c>
      <c r="H326" s="47" t="s">
        <v>459</v>
      </c>
      <c r="I326" s="47" t="s">
        <v>501</v>
      </c>
      <c r="J326" s="47" t="s">
        <v>491</v>
      </c>
      <c r="K326" s="47" t="s">
        <v>337</v>
      </c>
      <c r="L326" s="50">
        <f>(C326-VLOOKUP(H326,Riders!$A$2:$C$3501,2,FALSE))/365</f>
        <v>21.282191780821918</v>
      </c>
      <c r="M326" s="50">
        <f>(C326-VLOOKUP(I326,Riders!$A$2:$C$3501,2,FALSE))/365</f>
        <v>31.739726027397261</v>
      </c>
      <c r="N326" s="50">
        <f>(C326-VLOOKUP(J326,Riders!$A$2:$C$3501,2,FALSE))/365</f>
        <v>23.632876712328766</v>
      </c>
      <c r="O326" s="50">
        <f>(C326-VLOOKUP(K326,Riders!$A$2:$C$3501,2,FALSE))/365</f>
        <v>24.780821917808218</v>
      </c>
      <c r="P326" s="30">
        <v>7</v>
      </c>
      <c r="Q326" s="104">
        <f t="shared" si="36"/>
        <v>255.477</v>
      </c>
      <c r="R326" s="104">
        <f t="shared" si="37"/>
        <v>22.408000000000001</v>
      </c>
      <c r="S326" s="104">
        <f t="shared" si="38"/>
        <v>68.268000000000001</v>
      </c>
      <c r="T326" s="104">
        <f t="shared" si="39"/>
        <v>60.250999999999976</v>
      </c>
      <c r="U326" s="104">
        <f t="shared" si="40"/>
        <v>61.388000000000034</v>
      </c>
      <c r="V326" s="104">
        <f t="shared" si="41"/>
        <v>65.569999999999993</v>
      </c>
      <c r="W326">
        <v>14.11</v>
      </c>
      <c r="X326">
        <v>8.2980000000000018</v>
      </c>
      <c r="Y326">
        <v>7.7979999999999983</v>
      </c>
      <c r="Z326">
        <v>7.7189999999999976</v>
      </c>
      <c r="AA326">
        <v>7.7510000000000048</v>
      </c>
      <c r="AB326">
        <v>7.5760000000000005</v>
      </c>
      <c r="AC326">
        <v>7.5139999999999958</v>
      </c>
      <c r="AD326">
        <v>7.5020000000000024</v>
      </c>
      <c r="AE326">
        <v>7.5739999999999981</v>
      </c>
      <c r="AF326">
        <v>7.5100000000000051</v>
      </c>
      <c r="AG326">
        <v>7.5369999999999919</v>
      </c>
      <c r="AH326">
        <v>7.5610000000000213</v>
      </c>
      <c r="AI326">
        <v>7.6599999999999682</v>
      </c>
      <c r="AJ326">
        <v>7.4789999999999992</v>
      </c>
      <c r="AK326">
        <v>7.4730000000000274</v>
      </c>
      <c r="AL326">
        <v>7.4569999999999652</v>
      </c>
      <c r="AM326">
        <v>7.4830000000000325</v>
      </c>
      <c r="AN326">
        <v>7.657999999999987</v>
      </c>
      <c r="AO326">
        <v>7.6479999999999961</v>
      </c>
      <c r="AP326">
        <v>7.8250000000000171</v>
      </c>
      <c r="AQ326">
        <v>7.8919999999999959</v>
      </c>
      <c r="AR326">
        <v>7.6839999999999975</v>
      </c>
      <c r="AS326">
        <v>7.5900000000000034</v>
      </c>
      <c r="AT326">
        <v>7.6080000000000041</v>
      </c>
      <c r="AU326">
        <v>7.7999999999999829</v>
      </c>
      <c r="AV326">
        <v>7.9420000000000073</v>
      </c>
      <c r="AW326">
        <v>8.0449999999999875</v>
      </c>
      <c r="AX326">
        <v>8.0930000000000177</v>
      </c>
      <c r="AY326">
        <v>8.1779999999999973</v>
      </c>
      <c r="AZ326">
        <v>8.328000000000003</v>
      </c>
      <c r="BA326">
        <v>8.4850000000000421</v>
      </c>
      <c r="BB326">
        <v>8.6989999999999554</v>
      </c>
      <c r="BC326" s="105">
        <f t="shared" si="35"/>
        <v>56.36515224462476</v>
      </c>
    </row>
    <row r="327" spans="1:55" ht="15" thickBot="1" x14ac:dyDescent="0.35">
      <c r="A327" s="1" t="s">
        <v>131</v>
      </c>
      <c r="B327" s="1">
        <v>2020</v>
      </c>
      <c r="C327" s="2">
        <v>43887</v>
      </c>
      <c r="D327" s="1" t="s">
        <v>13</v>
      </c>
      <c r="E327" s="30" t="s">
        <v>379</v>
      </c>
      <c r="F327" s="47" t="s">
        <v>379</v>
      </c>
      <c r="G327" s="47" t="s">
        <v>56</v>
      </c>
      <c r="H327" s="47" t="s">
        <v>427</v>
      </c>
      <c r="I327" s="47" t="s">
        <v>291</v>
      </c>
      <c r="J327" s="47" t="s">
        <v>267</v>
      </c>
      <c r="K327" s="47" t="s">
        <v>428</v>
      </c>
      <c r="L327" s="50">
        <f>(C327-VLOOKUP(H327,Riders!$A$2:$C$3501,2,FALSE))/365</f>
        <v>25.835616438356166</v>
      </c>
      <c r="M327" s="50">
        <f>(C327-VLOOKUP(I327,Riders!$A$2:$C$3501,2,FALSE))/365</f>
        <v>18.863013698630137</v>
      </c>
      <c r="N327" s="50">
        <f>(C327-VLOOKUP(J327,Riders!$A$2:$C$3501,2,FALSE))/365</f>
        <v>21.172602739726027</v>
      </c>
      <c r="O327" s="50">
        <f>(C327-VLOOKUP(K327,Riders!$A$2:$C$3501,2,FALSE))/365</f>
        <v>30.334246575342465</v>
      </c>
      <c r="P327" s="30">
        <v>8</v>
      </c>
      <c r="Q327" s="104">
        <f t="shared" si="36"/>
        <v>261.36799999999999</v>
      </c>
      <c r="R327" s="104">
        <f t="shared" si="37"/>
        <v>22.867999999999999</v>
      </c>
      <c r="S327" s="104">
        <f t="shared" si="38"/>
        <v>69.763000000000005</v>
      </c>
      <c r="T327" s="104">
        <f t="shared" si="39"/>
        <v>62.916999999999973</v>
      </c>
      <c r="U327" s="104">
        <f t="shared" si="40"/>
        <v>64.127000000000038</v>
      </c>
      <c r="V327" s="104">
        <f t="shared" si="41"/>
        <v>64.560999999999979</v>
      </c>
      <c r="W327">
        <v>14.313000000000001</v>
      </c>
      <c r="X327">
        <v>8.5549999999999979</v>
      </c>
      <c r="Y327">
        <v>7.9730000000000025</v>
      </c>
      <c r="Z327">
        <v>7.7719999999999985</v>
      </c>
      <c r="AA327">
        <v>7.8569999999999993</v>
      </c>
      <c r="AB327">
        <v>7.7480000000000047</v>
      </c>
      <c r="AC327">
        <v>7.6880000000000095</v>
      </c>
      <c r="AD327">
        <v>7.8569999999999922</v>
      </c>
      <c r="AE327">
        <v>7.7560000000000002</v>
      </c>
      <c r="AF327">
        <v>7.820999999999998</v>
      </c>
      <c r="AG327">
        <v>7.8849999999999909</v>
      </c>
      <c r="AH327">
        <v>7.9969999999999999</v>
      </c>
      <c r="AI327">
        <v>7.8610000000000042</v>
      </c>
      <c r="AJ327">
        <v>7.8719999999999857</v>
      </c>
      <c r="AK327">
        <v>7.8520000000000039</v>
      </c>
      <c r="AL327">
        <v>7.8729999999999905</v>
      </c>
      <c r="AM327">
        <v>8.02800000000002</v>
      </c>
      <c r="AN327">
        <v>7.8900000000000148</v>
      </c>
      <c r="AO327">
        <v>7.9999999999999716</v>
      </c>
      <c r="AP327">
        <v>8.2750000000000341</v>
      </c>
      <c r="AQ327">
        <v>7.9939999999999998</v>
      </c>
      <c r="AR327">
        <v>7.9249999999999829</v>
      </c>
      <c r="AS327">
        <v>8.0880000000000223</v>
      </c>
      <c r="AT327">
        <v>7.9269999999999925</v>
      </c>
      <c r="AU327">
        <v>8.0349999999999682</v>
      </c>
      <c r="AV327">
        <v>8.2980000000000302</v>
      </c>
      <c r="AW327">
        <v>8.0220000000000198</v>
      </c>
      <c r="AX327">
        <v>8.0629999999999882</v>
      </c>
      <c r="AY327">
        <v>7.9949999999999761</v>
      </c>
      <c r="AZ327">
        <v>8.025999999999982</v>
      </c>
      <c r="BA327">
        <v>8.1670000000000584</v>
      </c>
      <c r="BB327">
        <v>7.9549999999999557</v>
      </c>
      <c r="BC327" s="105">
        <f t="shared" si="35"/>
        <v>55.094732331425426</v>
      </c>
    </row>
    <row r="328" spans="1:55" ht="15" thickBot="1" x14ac:dyDescent="0.35">
      <c r="A328" s="1" t="s">
        <v>131</v>
      </c>
      <c r="B328" s="1">
        <v>2020</v>
      </c>
      <c r="C328" s="2">
        <v>43887</v>
      </c>
      <c r="D328" s="1" t="s">
        <v>13</v>
      </c>
      <c r="E328" s="30" t="s">
        <v>379</v>
      </c>
      <c r="F328" s="47" t="s">
        <v>379</v>
      </c>
      <c r="G328" s="47" t="s">
        <v>17</v>
      </c>
      <c r="H328" s="47" t="s">
        <v>215</v>
      </c>
      <c r="I328" s="47" t="s">
        <v>327</v>
      </c>
      <c r="J328" s="47" t="s">
        <v>422</v>
      </c>
      <c r="K328" s="47" t="s">
        <v>530</v>
      </c>
      <c r="L328" s="50">
        <f>(C328-VLOOKUP(H328,Riders!$A$2:$C$3501,2,FALSE))/365</f>
        <v>21.136986301369863</v>
      </c>
      <c r="M328" s="50">
        <f>(C328-VLOOKUP(I328,Riders!$A$2:$C$3501,2,FALSE))/365</f>
        <v>27.397260273972602</v>
      </c>
      <c r="N328" s="50">
        <f>(C328-VLOOKUP(J328,Riders!$A$2:$C$3501,2,FALSE))/365</f>
        <v>20.857534246575341</v>
      </c>
      <c r="O328" s="50">
        <f>(C328-VLOOKUP(K328,Riders!$A$2:$C$3501,2,FALSE))/365</f>
        <v>20.101369863013698</v>
      </c>
      <c r="P328" s="30">
        <v>9</v>
      </c>
      <c r="Q328" s="104">
        <f t="shared" si="36"/>
        <v>261.41700000000003</v>
      </c>
      <c r="R328" s="104">
        <f t="shared" si="37"/>
        <v>22.137</v>
      </c>
      <c r="S328" s="104">
        <f t="shared" si="38"/>
        <v>68.884000000000015</v>
      </c>
      <c r="T328" s="104">
        <f t="shared" si="39"/>
        <v>62.778999999999968</v>
      </c>
      <c r="U328" s="104">
        <f t="shared" si="40"/>
        <v>63.88300000000001</v>
      </c>
      <c r="V328" s="104">
        <f t="shared" si="41"/>
        <v>65.871000000000038</v>
      </c>
      <c r="W328">
        <v>13.785</v>
      </c>
      <c r="X328">
        <v>8.3520000000000003</v>
      </c>
      <c r="Y328">
        <v>7.9420000000000002</v>
      </c>
      <c r="Z328">
        <v>7.8269999999999982</v>
      </c>
      <c r="AA328">
        <v>7.8969999999999985</v>
      </c>
      <c r="AB328">
        <v>7.6890000000000001</v>
      </c>
      <c r="AC328">
        <v>7.6829999999999998</v>
      </c>
      <c r="AD328">
        <v>7.7090000000000174</v>
      </c>
      <c r="AE328">
        <v>7.8729999999999905</v>
      </c>
      <c r="AF328">
        <v>7.7339999999999804</v>
      </c>
      <c r="AG328">
        <v>7.7870000000000203</v>
      </c>
      <c r="AH328">
        <v>7.8349999999999937</v>
      </c>
      <c r="AI328">
        <v>7.8979999999999961</v>
      </c>
      <c r="AJ328">
        <v>8.0289999999999964</v>
      </c>
      <c r="AK328">
        <v>7.8299999999999983</v>
      </c>
      <c r="AL328">
        <v>7.7929999999999922</v>
      </c>
      <c r="AM328">
        <v>7.8500000000000227</v>
      </c>
      <c r="AN328">
        <v>7.9080000000000155</v>
      </c>
      <c r="AO328">
        <v>7.9619999999999891</v>
      </c>
      <c r="AP328">
        <v>8.1310000000000002</v>
      </c>
      <c r="AQ328">
        <v>8.0109999999999957</v>
      </c>
      <c r="AR328">
        <v>8.1350000000000193</v>
      </c>
      <c r="AS328">
        <v>7.9699999999999704</v>
      </c>
      <c r="AT328">
        <v>7.9159999999999968</v>
      </c>
      <c r="AU328">
        <v>7.8969999999999914</v>
      </c>
      <c r="AV328">
        <v>8.0490000000000066</v>
      </c>
      <c r="AW328">
        <v>8.1020000000000323</v>
      </c>
      <c r="AX328">
        <v>8.1579999999999586</v>
      </c>
      <c r="AY328">
        <v>8.4010000000000389</v>
      </c>
      <c r="AZ328">
        <v>8.3769999999999811</v>
      </c>
      <c r="BA328">
        <v>8.5150000000000432</v>
      </c>
      <c r="BB328">
        <v>8.3719999999999857</v>
      </c>
      <c r="BC328" s="105">
        <f t="shared" si="35"/>
        <v>55.084405375319882</v>
      </c>
    </row>
    <row r="329" spans="1:55" ht="15" thickBot="1" x14ac:dyDescent="0.35">
      <c r="A329" s="1" t="s">
        <v>131</v>
      </c>
      <c r="B329" s="1">
        <v>2020</v>
      </c>
      <c r="C329" s="2">
        <v>43887</v>
      </c>
      <c r="D329" s="1" t="s">
        <v>13</v>
      </c>
      <c r="E329" s="30" t="s">
        <v>379</v>
      </c>
      <c r="F329" s="47" t="s">
        <v>379</v>
      </c>
      <c r="G329" s="47" t="s">
        <v>51</v>
      </c>
      <c r="H329" s="47" t="s">
        <v>301</v>
      </c>
      <c r="I329" s="47" t="s">
        <v>236</v>
      </c>
      <c r="J329" s="47" t="s">
        <v>531</v>
      </c>
      <c r="K329" s="47" t="s">
        <v>532</v>
      </c>
      <c r="L329" s="50">
        <f>(C329-VLOOKUP(H329,Riders!$A$2:$C$3501,2,FALSE))/365</f>
        <v>29.975342465753425</v>
      </c>
      <c r="M329" s="50">
        <f>(C329-VLOOKUP(I329,Riders!$A$2:$C$3501,2,FALSE))/365</f>
        <v>24.312328767123287</v>
      </c>
      <c r="N329" s="50">
        <f>(C329-VLOOKUP(J329,Riders!$A$2:$C$3501,2,FALSE))/365</f>
        <v>19.487671232876714</v>
      </c>
      <c r="O329" s="50">
        <f>(C329-VLOOKUP(K329,Riders!$A$2:$C$3501,2,FALSE))/365</f>
        <v>27.336986301369862</v>
      </c>
      <c r="P329" s="30">
        <v>10</v>
      </c>
      <c r="Q329" s="104">
        <f t="shared" si="36"/>
        <v>261.7</v>
      </c>
      <c r="R329" s="104">
        <f t="shared" si="37"/>
        <v>22.46</v>
      </c>
      <c r="S329" s="104">
        <f t="shared" si="38"/>
        <v>69.076000000000008</v>
      </c>
      <c r="T329" s="104">
        <f t="shared" si="39"/>
        <v>62.915000000000006</v>
      </c>
      <c r="U329" s="104">
        <f t="shared" si="40"/>
        <v>63.926999999999992</v>
      </c>
      <c r="V329" s="104">
        <f t="shared" si="41"/>
        <v>65.781999999999982</v>
      </c>
      <c r="W329">
        <v>14.099</v>
      </c>
      <c r="X329">
        <v>8.3610000000000007</v>
      </c>
      <c r="Y329">
        <v>7.9860000000000007</v>
      </c>
      <c r="Z329">
        <v>7.9190000000000005</v>
      </c>
      <c r="AA329">
        <v>7.7389999999999972</v>
      </c>
      <c r="AB329">
        <v>7.6289999999999978</v>
      </c>
      <c r="AC329">
        <v>7.747000000000007</v>
      </c>
      <c r="AD329">
        <v>7.5960000000000036</v>
      </c>
      <c r="AE329">
        <v>7.6550000000000011</v>
      </c>
      <c r="AF329">
        <v>7.8699999999999903</v>
      </c>
      <c r="AG329">
        <v>7.6830000000000069</v>
      </c>
      <c r="AH329">
        <v>7.8899999999999864</v>
      </c>
      <c r="AI329">
        <v>8.0630000000000024</v>
      </c>
      <c r="AJ329">
        <v>7.9630000000000081</v>
      </c>
      <c r="AK329">
        <v>7.8999999999999915</v>
      </c>
      <c r="AL329">
        <v>7.8910000000000196</v>
      </c>
      <c r="AM329">
        <v>8.0480000000000018</v>
      </c>
      <c r="AN329">
        <v>7.8589999999999804</v>
      </c>
      <c r="AO329">
        <v>7.8519999999999754</v>
      </c>
      <c r="AP329">
        <v>7.891000000000048</v>
      </c>
      <c r="AQ329">
        <v>8.1129999999999995</v>
      </c>
      <c r="AR329">
        <v>7.9779999999999802</v>
      </c>
      <c r="AS329">
        <v>8.0529999999999973</v>
      </c>
      <c r="AT329">
        <v>8.1330000000000098</v>
      </c>
      <c r="AU329">
        <v>8.0430000000000064</v>
      </c>
      <c r="AV329">
        <v>8.0229999999999961</v>
      </c>
      <c r="AW329">
        <v>8.1899999999999977</v>
      </c>
      <c r="AX329">
        <v>8.1610000000000298</v>
      </c>
      <c r="AY329">
        <v>8.3349999999999511</v>
      </c>
      <c r="AZ329">
        <v>8.5230000000000246</v>
      </c>
      <c r="BA329">
        <v>8.2589999999999861</v>
      </c>
      <c r="BB329">
        <v>8.2479999999999905</v>
      </c>
      <c r="BC329" s="105">
        <f t="shared" si="35"/>
        <v>55.024837600305695</v>
      </c>
    </row>
    <row r="330" spans="1:55" ht="15" thickBot="1" x14ac:dyDescent="0.35">
      <c r="A330" s="1" t="s">
        <v>131</v>
      </c>
      <c r="B330" s="1">
        <v>2020</v>
      </c>
      <c r="C330" s="2">
        <v>43887</v>
      </c>
      <c r="D330" s="1" t="s">
        <v>13</v>
      </c>
      <c r="E330" s="30" t="s">
        <v>379</v>
      </c>
      <c r="F330" s="47" t="s">
        <v>379</v>
      </c>
      <c r="G330" s="47" t="s">
        <v>47</v>
      </c>
      <c r="H330" s="47" t="s">
        <v>268</v>
      </c>
      <c r="I330" s="47" t="s">
        <v>533</v>
      </c>
      <c r="J330" s="47" t="s">
        <v>534</v>
      </c>
      <c r="K330" s="47" t="s">
        <v>279</v>
      </c>
      <c r="L330" s="50">
        <f>(C330-VLOOKUP(H330,Riders!$A$2:$C$3501,2,FALSE))/365</f>
        <v>23.153424657534245</v>
      </c>
      <c r="M330" s="50">
        <f>(C330-VLOOKUP(I330,Riders!$A$2:$C$3501,2,FALSE))/365</f>
        <v>30.550684931506851</v>
      </c>
      <c r="N330" s="50">
        <f>(C330-VLOOKUP(J330,Riders!$A$2:$C$3501,2,FALSE))/365</f>
        <v>24.183561643835617</v>
      </c>
      <c r="O330" s="50">
        <f>(C330-VLOOKUP(K330,Riders!$A$2:$C$3501,2,FALSE))/365</f>
        <v>23.780821917808218</v>
      </c>
      <c r="P330" s="30">
        <v>11</v>
      </c>
      <c r="Q330" s="104">
        <f t="shared" si="36"/>
        <v>266.38</v>
      </c>
      <c r="R330" s="104">
        <f t="shared" si="37"/>
        <v>22.774999999999999</v>
      </c>
      <c r="S330" s="104">
        <f t="shared" si="38"/>
        <v>70.349000000000004</v>
      </c>
      <c r="T330" s="104">
        <f t="shared" si="39"/>
        <v>64.063000000000002</v>
      </c>
      <c r="U330" s="104">
        <f t="shared" si="40"/>
        <v>65.287000000000006</v>
      </c>
      <c r="V330" s="104">
        <f t="shared" si="41"/>
        <v>66.680999999999983</v>
      </c>
      <c r="W330">
        <v>14.545999999999999</v>
      </c>
      <c r="X330">
        <v>8.2289999999999992</v>
      </c>
      <c r="Y330">
        <v>7.9790000000000028</v>
      </c>
      <c r="Z330">
        <v>7.7609999999999992</v>
      </c>
      <c r="AA330">
        <v>7.8609999999999971</v>
      </c>
      <c r="AB330">
        <v>7.953000000000003</v>
      </c>
      <c r="AC330">
        <v>8.1069999999999993</v>
      </c>
      <c r="AD330">
        <v>7.9130000000000038</v>
      </c>
      <c r="AE330">
        <v>7.9749999999999943</v>
      </c>
      <c r="AF330">
        <v>7.715999999999994</v>
      </c>
      <c r="AG330">
        <v>7.8629999999999995</v>
      </c>
      <c r="AH330">
        <v>8.054000000000002</v>
      </c>
      <c r="AI330">
        <v>8.0769999999999982</v>
      </c>
      <c r="AJ330">
        <v>8.2750000000000199</v>
      </c>
      <c r="AK330">
        <v>8.0040000000000049</v>
      </c>
      <c r="AL330">
        <v>8.0989999999999895</v>
      </c>
      <c r="AM330">
        <v>7.8860000000000241</v>
      </c>
      <c r="AN330">
        <v>8.08299999999997</v>
      </c>
      <c r="AO330">
        <v>8.0159999999999911</v>
      </c>
      <c r="AP330">
        <v>8.070999999999998</v>
      </c>
      <c r="AQ330">
        <v>8.3980000000000246</v>
      </c>
      <c r="AR330">
        <v>8.6080000000000041</v>
      </c>
      <c r="AS330">
        <v>8.1459999999999582</v>
      </c>
      <c r="AT330">
        <v>8.0790000000000362</v>
      </c>
      <c r="AU330">
        <v>8.2210000000000036</v>
      </c>
      <c r="AV330">
        <v>7.9830000000000041</v>
      </c>
      <c r="AW330">
        <v>8.3340000000000032</v>
      </c>
      <c r="AX330">
        <v>8.6129999999999711</v>
      </c>
      <c r="AY330">
        <v>8.3650000000000375</v>
      </c>
      <c r="AZ330">
        <v>8.4479999999999507</v>
      </c>
      <c r="BA330">
        <v>8.245000000000033</v>
      </c>
      <c r="BB330">
        <v>8.47199999999998</v>
      </c>
      <c r="BC330" s="105">
        <f t="shared" si="35"/>
        <v>54.058112470906224</v>
      </c>
    </row>
    <row r="331" spans="1:55" ht="15" thickBot="1" x14ac:dyDescent="0.35">
      <c r="A331" s="1" t="s">
        <v>131</v>
      </c>
      <c r="B331" s="1">
        <v>2020</v>
      </c>
      <c r="C331" s="2">
        <v>43887</v>
      </c>
      <c r="D331" s="1" t="s">
        <v>13</v>
      </c>
      <c r="E331" s="30" t="s">
        <v>379</v>
      </c>
      <c r="F331" s="47" t="s">
        <v>379</v>
      </c>
      <c r="G331" s="47" t="s">
        <v>172</v>
      </c>
      <c r="H331" s="47" t="s">
        <v>535</v>
      </c>
      <c r="I331" s="47" t="s">
        <v>293</v>
      </c>
      <c r="J331" s="47" t="s">
        <v>333</v>
      </c>
      <c r="K331" s="47" t="s">
        <v>536</v>
      </c>
      <c r="L331" s="50">
        <f>(C331-VLOOKUP(H331,Riders!$A$2:$C$3501,2,FALSE))/365</f>
        <v>25.391780821917809</v>
      </c>
      <c r="M331" s="50">
        <f>(C331-VLOOKUP(I331,Riders!$A$2:$C$3501,2,FALSE))/365</f>
        <v>20.668493150684931</v>
      </c>
      <c r="N331" s="50">
        <f>(C331-VLOOKUP(J331,Riders!$A$2:$C$3501,2,FALSE))/365</f>
        <v>25.578082191780823</v>
      </c>
      <c r="O331" s="50" t="e">
        <f>(C331-VLOOKUP(K331,Riders!$A$2:$C$3501,2,FALSE))/365</f>
        <v>#N/A</v>
      </c>
      <c r="P331" s="30">
        <v>12</v>
      </c>
      <c r="Q331" s="104">
        <f t="shared" si="36"/>
        <v>273.22299999999996</v>
      </c>
      <c r="R331" s="104">
        <f t="shared" si="37"/>
        <v>23.117999999999999</v>
      </c>
      <c r="S331" s="104">
        <f t="shared" si="38"/>
        <v>71.155999999999992</v>
      </c>
      <c r="T331" s="104">
        <f t="shared" si="39"/>
        <v>64.876999999999995</v>
      </c>
      <c r="U331" s="104">
        <f t="shared" si="40"/>
        <v>66.605000000000018</v>
      </c>
      <c r="V331" s="104">
        <f t="shared" si="41"/>
        <v>70.584999999999951</v>
      </c>
      <c r="W331">
        <v>14.63</v>
      </c>
      <c r="X331">
        <v>8.4879999999999978</v>
      </c>
      <c r="Y331">
        <v>8.1840000000000011</v>
      </c>
      <c r="Z331">
        <v>7.9770000000000039</v>
      </c>
      <c r="AA331">
        <v>7.9839999999999947</v>
      </c>
      <c r="AB331">
        <v>7.8710000000000022</v>
      </c>
      <c r="AC331">
        <v>8.0889999999999915</v>
      </c>
      <c r="AD331">
        <v>7.9329999999999998</v>
      </c>
      <c r="AE331">
        <v>7.9990000000000094</v>
      </c>
      <c r="AF331">
        <v>7.9080000000000013</v>
      </c>
      <c r="AG331">
        <v>8.0750000000000028</v>
      </c>
      <c r="AH331">
        <v>8.0730000000000075</v>
      </c>
      <c r="AI331">
        <v>8.2029999999999887</v>
      </c>
      <c r="AJ331">
        <v>8.137999999999991</v>
      </c>
      <c r="AK331">
        <v>8.2979999999999876</v>
      </c>
      <c r="AL331">
        <v>8.1830000000000069</v>
      </c>
      <c r="AM331">
        <v>8.2360000000000184</v>
      </c>
      <c r="AN331">
        <v>8.0180000000000007</v>
      </c>
      <c r="AO331">
        <v>8.164999999999992</v>
      </c>
      <c r="AP331">
        <v>8.2319999999999993</v>
      </c>
      <c r="AQ331">
        <v>8.3730000000000189</v>
      </c>
      <c r="AR331">
        <v>8.2860000000000014</v>
      </c>
      <c r="AS331">
        <v>8.7229999999999848</v>
      </c>
      <c r="AT331">
        <v>8.5720000000000027</v>
      </c>
      <c r="AU331">
        <v>8.7400000000000091</v>
      </c>
      <c r="AV331">
        <v>8.7519999999999811</v>
      </c>
      <c r="AW331">
        <v>8.7599999999999909</v>
      </c>
      <c r="AX331">
        <v>8.6670000000000584</v>
      </c>
      <c r="AY331">
        <v>8.7449999999999193</v>
      </c>
      <c r="AZ331">
        <v>8.9730000000000416</v>
      </c>
      <c r="BA331">
        <v>9.0060000000000571</v>
      </c>
      <c r="BB331">
        <v>8.9419999999998936</v>
      </c>
      <c r="BC331" s="105">
        <f t="shared" si="35"/>
        <v>52.704201330049088</v>
      </c>
    </row>
    <row r="332" spans="1:55" ht="15" thickBot="1" x14ac:dyDescent="0.35">
      <c r="A332" s="3" t="s">
        <v>93</v>
      </c>
      <c r="B332" s="3">
        <v>2020</v>
      </c>
      <c r="C332" s="19">
        <v>43854</v>
      </c>
      <c r="D332" s="3" t="s">
        <v>72</v>
      </c>
      <c r="E332" s="29" t="s">
        <v>454</v>
      </c>
      <c r="F332">
        <v>1</v>
      </c>
      <c r="G332" t="s">
        <v>156</v>
      </c>
      <c r="H332" t="s">
        <v>540</v>
      </c>
      <c r="I332" t="s">
        <v>543</v>
      </c>
      <c r="J332" t="s">
        <v>541</v>
      </c>
      <c r="K332" t="s">
        <v>542</v>
      </c>
      <c r="L332" s="50">
        <f>(C332-VLOOKUP(H332,Riders!$A$2:$C$3501,2,FALSE))/365</f>
        <v>25.065753424657533</v>
      </c>
      <c r="M332" s="50">
        <f>(C332-VLOOKUP(I332,Riders!$A$2:$C$3501,2,FALSE))/365</f>
        <v>24.304109589041097</v>
      </c>
      <c r="N332" s="50" t="e">
        <f>(C332-VLOOKUP(J332,Riders!$A$2:$C$3501,2,FALSE))/365</f>
        <v>#N/A</v>
      </c>
      <c r="O332" s="50">
        <f>(C332-VLOOKUP(K332,Riders!$A$2:$C$3501,2,FALSE))/365</f>
        <v>30.772602739726029</v>
      </c>
      <c r="P332" s="29">
        <v>1</v>
      </c>
      <c r="Q332" s="104">
        <f t="shared" si="36"/>
        <v>276.97500000000002</v>
      </c>
      <c r="R332" s="104">
        <f t="shared" si="37"/>
        <v>22.631</v>
      </c>
      <c r="S332" s="104">
        <f t="shared" si="38"/>
        <v>71.279999999999987</v>
      </c>
      <c r="T332" s="104">
        <f t="shared" si="39"/>
        <v>67.500999999999991</v>
      </c>
      <c r="U332" s="104">
        <f t="shared" si="40"/>
        <v>68.726000000000028</v>
      </c>
      <c r="V332" s="104">
        <f t="shared" si="41"/>
        <v>69.468000000000018</v>
      </c>
      <c r="W332">
        <v>14.32</v>
      </c>
      <c r="X332">
        <v>8.3109999999999999</v>
      </c>
      <c r="Y332">
        <v>7.9499999999999993</v>
      </c>
      <c r="Z332">
        <v>7.9869999999999983</v>
      </c>
      <c r="AA332">
        <v>8.1910000000000025</v>
      </c>
      <c r="AB332">
        <v>8.0450000000000017</v>
      </c>
      <c r="AC332">
        <v>8.097999999999999</v>
      </c>
      <c r="AD332">
        <v>8.3779999999999859</v>
      </c>
      <c r="AE332">
        <v>8.3440000000000225</v>
      </c>
      <c r="AF332">
        <v>8.1079999999999899</v>
      </c>
      <c r="AG332">
        <v>8.4680000000000035</v>
      </c>
      <c r="AH332">
        <v>8.4279999999999973</v>
      </c>
      <c r="AI332">
        <v>8.5630000000000024</v>
      </c>
      <c r="AJ332">
        <v>8.5180000000000007</v>
      </c>
      <c r="AK332">
        <v>8.4659999999999798</v>
      </c>
      <c r="AL332">
        <v>8.6059999999999945</v>
      </c>
      <c r="AM332">
        <v>8.731000000000023</v>
      </c>
      <c r="AN332">
        <v>8.464999999999975</v>
      </c>
      <c r="AO332">
        <v>8.4630000000000507</v>
      </c>
      <c r="AP332">
        <v>8.6189999999999998</v>
      </c>
      <c r="AQ332">
        <v>8.5120000000000005</v>
      </c>
      <c r="AR332">
        <v>8.742999999999995</v>
      </c>
      <c r="AS332">
        <v>8.5739999999999839</v>
      </c>
      <c r="AT332">
        <v>8.6189999999999998</v>
      </c>
      <c r="AU332">
        <v>8.657999999999987</v>
      </c>
      <c r="AV332">
        <v>8.929000000000002</v>
      </c>
      <c r="AW332">
        <v>8.7569999999999766</v>
      </c>
      <c r="AX332">
        <v>8.7880000000000109</v>
      </c>
      <c r="AY332">
        <v>8.9089999999999918</v>
      </c>
      <c r="AZ332">
        <v>8.509000000000043</v>
      </c>
      <c r="BA332">
        <v>8.4339999999999691</v>
      </c>
      <c r="BB332">
        <v>8.4840000000000373</v>
      </c>
      <c r="BC332" s="105">
        <f t="shared" si="35"/>
        <v>51.990251827782288</v>
      </c>
    </row>
    <row r="333" spans="1:55" ht="15" thickBot="1" x14ac:dyDescent="0.35">
      <c r="A333" s="3" t="s">
        <v>93</v>
      </c>
      <c r="B333" s="3">
        <v>2020</v>
      </c>
      <c r="C333" s="19">
        <v>43854</v>
      </c>
      <c r="D333" s="3" t="s">
        <v>72</v>
      </c>
      <c r="E333" s="29" t="s">
        <v>454</v>
      </c>
      <c r="F333">
        <v>2</v>
      </c>
      <c r="G333" t="s">
        <v>51</v>
      </c>
      <c r="H333" t="s">
        <v>301</v>
      </c>
      <c r="I333" t="s">
        <v>236</v>
      </c>
      <c r="J333" t="s">
        <v>531</v>
      </c>
      <c r="K333" t="s">
        <v>532</v>
      </c>
      <c r="L333" s="50">
        <f>(C333-VLOOKUP(H333,Riders!$A$2:$C$3501,2,FALSE))/365</f>
        <v>29.884931506849316</v>
      </c>
      <c r="M333" s="50">
        <f>(C333-VLOOKUP(I333,Riders!$A$2:$C$3501,2,FALSE))/365</f>
        <v>24.221917808219178</v>
      </c>
      <c r="N333" s="50">
        <f>(C333-VLOOKUP(J333,Riders!$A$2:$C$3501,2,FALSE))/365</f>
        <v>19.397260273972602</v>
      </c>
      <c r="O333" s="50">
        <f>(C333-VLOOKUP(K333,Riders!$A$2:$C$3501,2,FALSE))/365</f>
        <v>27.246575342465754</v>
      </c>
      <c r="P333" s="29">
        <v>1</v>
      </c>
      <c r="Q333" s="104">
        <f t="shared" si="36"/>
        <v>263.30500000000001</v>
      </c>
      <c r="R333" s="104">
        <f t="shared" si="37"/>
        <v>22.869</v>
      </c>
      <c r="S333" s="104">
        <f t="shared" si="38"/>
        <v>69.899000000000001</v>
      </c>
      <c r="T333" s="104">
        <f t="shared" si="39"/>
        <v>64.167000000000002</v>
      </c>
      <c r="U333" s="104">
        <f t="shared" si="40"/>
        <v>63.977000000000004</v>
      </c>
      <c r="V333" s="104">
        <f t="shared" si="41"/>
        <v>65.262</v>
      </c>
      <c r="W333">
        <v>14.3</v>
      </c>
      <c r="X333">
        <v>8.5689999999999991</v>
      </c>
      <c r="Y333">
        <v>8.1120000000000019</v>
      </c>
      <c r="Z333">
        <v>8.0039999999999978</v>
      </c>
      <c r="AA333">
        <v>7.7779999999999987</v>
      </c>
      <c r="AB333">
        <v>7.6810000000000045</v>
      </c>
      <c r="AC333">
        <v>7.7990000000000066</v>
      </c>
      <c r="AD333">
        <v>7.6559999999999917</v>
      </c>
      <c r="AE333">
        <v>7.6700000000000017</v>
      </c>
      <c r="AF333">
        <v>7.8930000000000007</v>
      </c>
      <c r="AG333">
        <v>7.8569999999999993</v>
      </c>
      <c r="AH333">
        <v>7.9040000000000106</v>
      </c>
      <c r="AI333">
        <v>8.1509999999999962</v>
      </c>
      <c r="AJ333">
        <v>8.1959999999999837</v>
      </c>
      <c r="AK333">
        <v>8.3720000000000141</v>
      </c>
      <c r="AL333">
        <v>8.1239999999999952</v>
      </c>
      <c r="AM333">
        <v>7.9550000000000125</v>
      </c>
      <c r="AN333">
        <v>7.8889999999999816</v>
      </c>
      <c r="AO333">
        <v>8.0470000000000255</v>
      </c>
      <c r="AP333">
        <v>7.9089999999999634</v>
      </c>
      <c r="AQ333">
        <v>7.9259999999999877</v>
      </c>
      <c r="AR333">
        <v>7.9630000000000507</v>
      </c>
      <c r="AS333">
        <v>8.1659999999999968</v>
      </c>
      <c r="AT333">
        <v>8.1219999999999857</v>
      </c>
      <c r="AU333">
        <v>8.2520000000000095</v>
      </c>
      <c r="AV333">
        <v>8.3969999999999629</v>
      </c>
      <c r="AW333">
        <v>8.0550000000000068</v>
      </c>
      <c r="AX333">
        <v>7.9909999999999854</v>
      </c>
      <c r="AY333">
        <v>7.9510000000000218</v>
      </c>
      <c r="AZ333">
        <v>8.1430000000000007</v>
      </c>
      <c r="BA333">
        <v>8.0759999999999934</v>
      </c>
      <c r="BB333">
        <v>8.3970000000000198</v>
      </c>
      <c r="BC333" s="105">
        <f t="shared" si="35"/>
        <v>54.689428609407337</v>
      </c>
    </row>
    <row r="334" spans="1:55" ht="15" thickBot="1" x14ac:dyDescent="0.35">
      <c r="A334" s="3" t="s">
        <v>93</v>
      </c>
      <c r="B334" s="3">
        <v>2020</v>
      </c>
      <c r="C334" s="19">
        <v>43854</v>
      </c>
      <c r="D334" s="3" t="s">
        <v>72</v>
      </c>
      <c r="E334" s="29" t="s">
        <v>454</v>
      </c>
      <c r="F334">
        <v>2</v>
      </c>
      <c r="G334" t="s">
        <v>15</v>
      </c>
      <c r="H334" t="s">
        <v>505</v>
      </c>
      <c r="I334" t="s">
        <v>460</v>
      </c>
      <c r="J334" t="s">
        <v>337</v>
      </c>
      <c r="K334" t="s">
        <v>492</v>
      </c>
      <c r="L334" s="50">
        <f>(C334-VLOOKUP(H334,Riders!$A$2:$C$3501,2,FALSE))/365</f>
        <v>36.709589041095889</v>
      </c>
      <c r="M334" s="50">
        <f>(C334-VLOOKUP(I334,Riders!$A$2:$C$3501,2,FALSE))/365</f>
        <v>26.536986301369861</v>
      </c>
      <c r="N334" s="50">
        <f>(C334-VLOOKUP(J334,Riders!$A$2:$C$3501,2,FALSE))/365</f>
        <v>24.69041095890411</v>
      </c>
      <c r="O334" s="50">
        <f>(C334-VLOOKUP(K334,Riders!$A$2:$C$3501,2,FALSE))/365</f>
        <v>22.931506849315067</v>
      </c>
      <c r="P334" s="29">
        <v>2</v>
      </c>
      <c r="Q334" s="104">
        <f t="shared" si="36"/>
        <v>268.42900000000003</v>
      </c>
      <c r="R334" s="104">
        <f t="shared" si="37"/>
        <v>23.117999999999999</v>
      </c>
      <c r="S334" s="104">
        <f t="shared" si="38"/>
        <v>70.903999999999996</v>
      </c>
      <c r="T334" s="104">
        <f t="shared" si="39"/>
        <v>64.281000000000006</v>
      </c>
      <c r="U334" s="104">
        <f t="shared" si="40"/>
        <v>66.033999999999992</v>
      </c>
      <c r="V334" s="104">
        <f t="shared" si="41"/>
        <v>67.210000000000036</v>
      </c>
      <c r="W334">
        <v>14.53</v>
      </c>
      <c r="X334">
        <v>8.5879999999999992</v>
      </c>
      <c r="Y334">
        <v>8.1530000000000022</v>
      </c>
      <c r="Z334">
        <v>7.9480000000000004</v>
      </c>
      <c r="AA334">
        <v>8.0439999999999969</v>
      </c>
      <c r="AB334">
        <v>7.8800000000000026</v>
      </c>
      <c r="AC334">
        <v>7.8800000000000026</v>
      </c>
      <c r="AD334">
        <v>7.8809999999999931</v>
      </c>
      <c r="AE334">
        <v>8.0800000000000125</v>
      </c>
      <c r="AF334">
        <v>7.9479999999999791</v>
      </c>
      <c r="AG334">
        <v>7.974000000000018</v>
      </c>
      <c r="AH334">
        <v>8.0019999999999811</v>
      </c>
      <c r="AI334">
        <v>8.1570000000000107</v>
      </c>
      <c r="AJ334">
        <v>7.9909999999999997</v>
      </c>
      <c r="AK334">
        <v>8.0180000000000007</v>
      </c>
      <c r="AL334">
        <v>8.1110000000000042</v>
      </c>
      <c r="AM334">
        <v>8.5349999999999966</v>
      </c>
      <c r="AN334">
        <v>8.078000000000003</v>
      </c>
      <c r="AO334">
        <v>8.1659999999999968</v>
      </c>
      <c r="AP334">
        <v>8.0999999999999943</v>
      </c>
      <c r="AQ334">
        <v>8.2460000000000093</v>
      </c>
      <c r="AR334">
        <v>8.2479999999999905</v>
      </c>
      <c r="AS334">
        <v>8.4840000000000089</v>
      </c>
      <c r="AT334">
        <v>8.1769999999999925</v>
      </c>
      <c r="AU334">
        <v>8.3110000000000355</v>
      </c>
      <c r="AV334">
        <v>8.2939999999999827</v>
      </c>
      <c r="AW334">
        <v>8.4409999999999741</v>
      </c>
      <c r="AX334">
        <v>8.3070000000000164</v>
      </c>
      <c r="AY334">
        <v>8.3249999999999886</v>
      </c>
      <c r="AZ334">
        <v>8.5590000000000259</v>
      </c>
      <c r="BA334">
        <v>8.6220000000000141</v>
      </c>
      <c r="BB334">
        <v>8.3509999999999991</v>
      </c>
      <c r="BC334" s="105">
        <f t="shared" si="35"/>
        <v>53.64547049685391</v>
      </c>
    </row>
    <row r="335" spans="1:55" ht="15" thickBot="1" x14ac:dyDescent="0.35">
      <c r="A335" s="3" t="s">
        <v>93</v>
      </c>
      <c r="B335" s="3">
        <v>2020</v>
      </c>
      <c r="C335" s="19">
        <v>43854</v>
      </c>
      <c r="D335" s="3" t="s">
        <v>72</v>
      </c>
      <c r="E335" s="29" t="s">
        <v>454</v>
      </c>
      <c r="F335">
        <v>3</v>
      </c>
      <c r="G335" t="s">
        <v>17</v>
      </c>
      <c r="H335" t="s">
        <v>215</v>
      </c>
      <c r="I335" t="s">
        <v>327</v>
      </c>
      <c r="J335" t="s">
        <v>422</v>
      </c>
      <c r="K335" t="s">
        <v>530</v>
      </c>
      <c r="L335" s="50">
        <f>(C335-VLOOKUP(H335,Riders!$A$2:$C$3501,2,FALSE))/365</f>
        <v>21.046575342465754</v>
      </c>
      <c r="M335" s="50">
        <f>(C335-VLOOKUP(I335,Riders!$A$2:$C$3501,2,FALSE))/365</f>
        <v>27.306849315068494</v>
      </c>
      <c r="N335" s="50">
        <f>(C335-VLOOKUP(J335,Riders!$A$2:$C$3501,2,FALSE))/365</f>
        <v>20.767123287671232</v>
      </c>
      <c r="O335" s="50">
        <f>(C335-VLOOKUP(K335,Riders!$A$2:$C$3501,2,FALSE))/365</f>
        <v>20.010958904109589</v>
      </c>
      <c r="P335" s="29">
        <v>1</v>
      </c>
      <c r="Q335" s="104">
        <f t="shared" si="36"/>
        <v>262.822</v>
      </c>
      <c r="R335" s="104">
        <f t="shared" si="37"/>
        <v>22.324999999999999</v>
      </c>
      <c r="S335" s="104">
        <f t="shared" si="38"/>
        <v>69.311000000000007</v>
      </c>
      <c r="T335" s="104">
        <f t="shared" si="39"/>
        <v>64.063000000000017</v>
      </c>
      <c r="U335" s="104">
        <f t="shared" si="40"/>
        <v>64.405999999999949</v>
      </c>
      <c r="V335" s="104">
        <f t="shared" si="41"/>
        <v>65.04200000000003</v>
      </c>
      <c r="W335">
        <v>13.944000000000001</v>
      </c>
      <c r="X335">
        <v>8.3809999999999985</v>
      </c>
      <c r="Y335">
        <v>7.9439999999999991</v>
      </c>
      <c r="Z335">
        <v>7.8539999999999992</v>
      </c>
      <c r="AA335">
        <v>7.8599999999999994</v>
      </c>
      <c r="AB335">
        <v>7.7260000000000062</v>
      </c>
      <c r="AC335">
        <v>7.7660000000000053</v>
      </c>
      <c r="AD335">
        <v>7.8359999999999985</v>
      </c>
      <c r="AE335">
        <v>8.0039999999999907</v>
      </c>
      <c r="AF335">
        <v>7.8799999999999955</v>
      </c>
      <c r="AG335">
        <v>7.9130000000000251</v>
      </c>
      <c r="AH335">
        <v>7.9919999999999902</v>
      </c>
      <c r="AI335">
        <v>8.0679999999999836</v>
      </c>
      <c r="AJ335">
        <v>8.25</v>
      </c>
      <c r="AK335">
        <v>7.9570000000000078</v>
      </c>
      <c r="AL335">
        <v>7.9990000000000236</v>
      </c>
      <c r="AM335">
        <v>7.9889999999999759</v>
      </c>
      <c r="AN335">
        <v>8.0110000000000241</v>
      </c>
      <c r="AO335">
        <v>8.0909999999999798</v>
      </c>
      <c r="AP335">
        <v>8.2959999999999923</v>
      </c>
      <c r="AQ335">
        <v>8.0149999999999864</v>
      </c>
      <c r="AR335">
        <v>7.9890000000000327</v>
      </c>
      <c r="AS335">
        <v>7.9639999999999702</v>
      </c>
      <c r="AT335">
        <v>8.0509999999999877</v>
      </c>
      <c r="AU335">
        <v>7.91700000000003</v>
      </c>
      <c r="AV335">
        <v>7.9490000000000123</v>
      </c>
      <c r="AW335">
        <v>8.0649999999999977</v>
      </c>
      <c r="AX335">
        <v>8.2480000000000189</v>
      </c>
      <c r="AY335">
        <v>8.1279999999999575</v>
      </c>
      <c r="AZ335">
        <v>8.1760000000000161</v>
      </c>
      <c r="BA335">
        <v>8.3340000000000032</v>
      </c>
      <c r="BB335">
        <v>8.2249999999999943</v>
      </c>
      <c r="BC335" s="105">
        <f t="shared" si="35"/>
        <v>54.789933871593703</v>
      </c>
    </row>
    <row r="336" spans="1:55" ht="15" thickBot="1" x14ac:dyDescent="0.35">
      <c r="A336" s="3" t="s">
        <v>93</v>
      </c>
      <c r="B336" s="3">
        <v>2020</v>
      </c>
      <c r="C336" s="19">
        <v>43854</v>
      </c>
      <c r="D336" s="3" t="s">
        <v>72</v>
      </c>
      <c r="E336" s="29" t="s">
        <v>454</v>
      </c>
      <c r="F336">
        <v>3</v>
      </c>
      <c r="G336" t="s">
        <v>27</v>
      </c>
      <c r="H336" t="s">
        <v>312</v>
      </c>
      <c r="I336" t="s">
        <v>396</v>
      </c>
      <c r="J336" t="s">
        <v>537</v>
      </c>
      <c r="K336" t="s">
        <v>538</v>
      </c>
      <c r="L336" s="50">
        <f>(C336-VLOOKUP(H336,Riders!$A$2:$C$3501,2,FALSE))/365</f>
        <v>21.528767123287672</v>
      </c>
      <c r="M336" s="50">
        <f>(C336-VLOOKUP(I336,Riders!$A$2:$C$3501,2,FALSE))/365</f>
        <v>20.884931506849316</v>
      </c>
      <c r="N336" s="50">
        <f>(C336-VLOOKUP(J336,Riders!$A$2:$C$3501,2,FALSE))/365</f>
        <v>28.213698630136985</v>
      </c>
      <c r="O336" s="50">
        <f>(C336-VLOOKUP(K336,Riders!$A$2:$C$3501,2,FALSE))/365</f>
        <v>25.038356164383561</v>
      </c>
      <c r="P336" s="29">
        <v>2</v>
      </c>
      <c r="Q336" s="104">
        <f t="shared" si="36"/>
        <v>263.50099999999998</v>
      </c>
      <c r="R336" s="104">
        <f t="shared" si="37"/>
        <v>22.971</v>
      </c>
      <c r="S336" s="104">
        <f t="shared" si="38"/>
        <v>70.058999999999997</v>
      </c>
      <c r="T336" s="104">
        <f t="shared" si="39"/>
        <v>63.376000000000005</v>
      </c>
      <c r="U336" s="104">
        <f t="shared" si="40"/>
        <v>65.454000000000008</v>
      </c>
      <c r="V336" s="104">
        <f t="shared" si="41"/>
        <v>64.611999999999966</v>
      </c>
      <c r="W336">
        <v>14.512</v>
      </c>
      <c r="X336">
        <v>8.4589999999999996</v>
      </c>
      <c r="Y336">
        <v>7.9229999999999983</v>
      </c>
      <c r="Z336">
        <v>7.7910000000000039</v>
      </c>
      <c r="AA336">
        <v>7.9639999999999986</v>
      </c>
      <c r="AB336">
        <v>7.7879999999999967</v>
      </c>
      <c r="AC336">
        <v>7.7800000000000011</v>
      </c>
      <c r="AD336">
        <v>7.8419999999999987</v>
      </c>
      <c r="AE336">
        <v>7.9609999999999985</v>
      </c>
      <c r="AF336">
        <v>7.8379999999999939</v>
      </c>
      <c r="AG336">
        <v>7.8200000000000074</v>
      </c>
      <c r="AH336">
        <v>7.8190000000000026</v>
      </c>
      <c r="AI336">
        <v>8.0190000000000055</v>
      </c>
      <c r="AJ336">
        <v>7.921999999999997</v>
      </c>
      <c r="AK336">
        <v>7.9630000000000081</v>
      </c>
      <c r="AL336">
        <v>8.0339999999999918</v>
      </c>
      <c r="AM336">
        <v>8.2059999999999889</v>
      </c>
      <c r="AN336">
        <v>8.1049999999999898</v>
      </c>
      <c r="AO336">
        <v>8.2600000000000193</v>
      </c>
      <c r="AP336">
        <v>8.1630000000000109</v>
      </c>
      <c r="AQ336">
        <v>8.1849999999999739</v>
      </c>
      <c r="AR336">
        <v>8.2250000000000227</v>
      </c>
      <c r="AS336">
        <v>8.2969999999999686</v>
      </c>
      <c r="AT336">
        <v>8.0130000000000337</v>
      </c>
      <c r="AU336">
        <v>7.9239999999999782</v>
      </c>
      <c r="AV336">
        <v>8.0370000000000061</v>
      </c>
      <c r="AW336">
        <v>8.1109999999999616</v>
      </c>
      <c r="AX336">
        <v>8.07000000000005</v>
      </c>
      <c r="AY336">
        <v>8.1499999999999488</v>
      </c>
      <c r="AZ336">
        <v>8.0660000000000593</v>
      </c>
      <c r="BA336">
        <v>8.1100000000000421</v>
      </c>
      <c r="BB336">
        <v>8.1439999999999202</v>
      </c>
      <c r="BC336" s="105">
        <f t="shared" si="35"/>
        <v>54.648748961104516</v>
      </c>
    </row>
    <row r="337" spans="1:55" ht="15" thickBot="1" x14ac:dyDescent="0.35">
      <c r="A337" s="33" t="s">
        <v>93</v>
      </c>
      <c r="B337" s="33">
        <v>2020</v>
      </c>
      <c r="C337" s="9">
        <v>43854</v>
      </c>
      <c r="D337" s="33" t="s">
        <v>72</v>
      </c>
      <c r="E337" s="29" t="s">
        <v>454</v>
      </c>
      <c r="F337">
        <v>4</v>
      </c>
      <c r="G337" t="s">
        <v>67</v>
      </c>
      <c r="H337" t="s">
        <v>214</v>
      </c>
      <c r="I337" t="s">
        <v>520</v>
      </c>
      <c r="J337" t="s">
        <v>521</v>
      </c>
      <c r="K337" t="s">
        <v>271</v>
      </c>
      <c r="L337" s="50">
        <f>(C337-VLOOKUP(H337,Riders!$A$2:$C$3501,2,FALSE))/365</f>
        <v>25.101369863013698</v>
      </c>
      <c r="M337" s="50">
        <f>(C337-VLOOKUP(I337,Riders!$A$2:$C$3501,2,FALSE))/365</f>
        <v>23.076712328767123</v>
      </c>
      <c r="N337" s="50">
        <f>(C337-VLOOKUP(J337,Riders!$A$2:$C$3501,2,FALSE))/365</f>
        <v>22.435616438356163</v>
      </c>
      <c r="O337" s="50">
        <f>(C337-VLOOKUP(K337,Riders!$A$2:$C$3501,2,FALSE))/365</f>
        <v>25.602739726027398</v>
      </c>
      <c r="P337" s="29">
        <v>1</v>
      </c>
      <c r="Q337" s="104">
        <f t="shared" si="36"/>
        <v>258.78300000000002</v>
      </c>
      <c r="R337" s="104">
        <f t="shared" si="37"/>
        <v>22.577999999999999</v>
      </c>
      <c r="S337" s="104">
        <f t="shared" si="38"/>
        <v>68.437999999999988</v>
      </c>
      <c r="T337" s="104">
        <f t="shared" si="39"/>
        <v>62.739000000000033</v>
      </c>
      <c r="U337" s="104">
        <f t="shared" si="40"/>
        <v>63.431999999999988</v>
      </c>
      <c r="V337" s="104">
        <f t="shared" si="41"/>
        <v>64.174000000000007</v>
      </c>
      <c r="W337">
        <v>14.436999999999999</v>
      </c>
      <c r="X337">
        <v>8.141</v>
      </c>
      <c r="Y337">
        <v>7.9370000000000012</v>
      </c>
      <c r="Z337">
        <v>7.6300000000000026</v>
      </c>
      <c r="AA337">
        <v>7.7219999999999942</v>
      </c>
      <c r="AB337">
        <v>7.5180000000000007</v>
      </c>
      <c r="AC337">
        <v>7.5219999999999985</v>
      </c>
      <c r="AD337">
        <v>7.5309999999999917</v>
      </c>
      <c r="AE337">
        <v>7.7330000000000041</v>
      </c>
      <c r="AF337">
        <v>7.722999999999999</v>
      </c>
      <c r="AG337">
        <v>7.9260000000000161</v>
      </c>
      <c r="AH337">
        <v>7.7969999999999828</v>
      </c>
      <c r="AI337">
        <v>7.8829999999999956</v>
      </c>
      <c r="AJ337">
        <v>7.8239999999999981</v>
      </c>
      <c r="AK337">
        <v>7.9680000000000177</v>
      </c>
      <c r="AL337">
        <v>7.8850000000000193</v>
      </c>
      <c r="AM337">
        <v>7.8599999999999568</v>
      </c>
      <c r="AN337">
        <v>7.757000000000005</v>
      </c>
      <c r="AO337">
        <v>7.7950000000000159</v>
      </c>
      <c r="AP337">
        <v>7.8559999999999945</v>
      </c>
      <c r="AQ337">
        <v>7.9230000000000018</v>
      </c>
      <c r="AR337">
        <v>7.9950000000000045</v>
      </c>
      <c r="AS337">
        <v>8.0390000000000157</v>
      </c>
      <c r="AT337">
        <v>8.2069999999999936</v>
      </c>
      <c r="AU337">
        <v>8.0389999999999873</v>
      </c>
      <c r="AV337">
        <v>8.1329999999999814</v>
      </c>
      <c r="AW337">
        <v>7.8850000000000193</v>
      </c>
      <c r="AX337">
        <v>7.7940000000000396</v>
      </c>
      <c r="AY337">
        <v>7.9229999999999734</v>
      </c>
      <c r="AZ337">
        <v>7.9980000000000189</v>
      </c>
      <c r="BA337">
        <v>8.0729999999999791</v>
      </c>
      <c r="BB337">
        <v>8.3290000000000077</v>
      </c>
      <c r="BC337" s="105">
        <f t="shared" si="35"/>
        <v>55.645077149580921</v>
      </c>
    </row>
    <row r="338" spans="1:55" ht="15" thickBot="1" x14ac:dyDescent="0.35">
      <c r="A338" s="33" t="s">
        <v>93</v>
      </c>
      <c r="B338" s="33">
        <v>2020</v>
      </c>
      <c r="C338" s="9">
        <v>43854</v>
      </c>
      <c r="D338" s="33" t="s">
        <v>72</v>
      </c>
      <c r="E338" s="29" t="s">
        <v>454</v>
      </c>
      <c r="F338">
        <v>4</v>
      </c>
      <c r="G338" t="s">
        <v>56</v>
      </c>
      <c r="H338" t="s">
        <v>291</v>
      </c>
      <c r="I338" t="s">
        <v>267</v>
      </c>
      <c r="J338" t="s">
        <v>428</v>
      </c>
      <c r="K338" t="s">
        <v>427</v>
      </c>
      <c r="L338" s="50">
        <f>(C338-VLOOKUP(H338,Riders!$A$2:$C$3501,2,FALSE))/365</f>
        <v>18.772602739726029</v>
      </c>
      <c r="M338" s="50">
        <f>(C338-VLOOKUP(I338,Riders!$A$2:$C$3501,2,FALSE))/365</f>
        <v>21.082191780821919</v>
      </c>
      <c r="N338" s="50">
        <f>(C338-VLOOKUP(J338,Riders!$A$2:$C$3501,2,FALSE))/365</f>
        <v>30.243835616438357</v>
      </c>
      <c r="O338" s="50">
        <f>(C338-VLOOKUP(K338,Riders!$A$2:$C$3501,2,FALSE))/365</f>
        <v>25.745205479452054</v>
      </c>
      <c r="P338" s="29">
        <v>2</v>
      </c>
      <c r="Q338" s="104">
        <f t="shared" si="36"/>
        <v>266.38899999999995</v>
      </c>
      <c r="R338" s="104">
        <f t="shared" si="37"/>
        <v>23.481000000000002</v>
      </c>
      <c r="S338" s="104">
        <f t="shared" si="38"/>
        <v>70.338999999999999</v>
      </c>
      <c r="T338" s="104">
        <f t="shared" si="39"/>
        <v>63.873999999999995</v>
      </c>
      <c r="U338" s="104">
        <f t="shared" si="40"/>
        <v>65.078000000000003</v>
      </c>
      <c r="V338" s="104">
        <f t="shared" si="41"/>
        <v>67.097999999999956</v>
      </c>
      <c r="W338">
        <v>15.074</v>
      </c>
      <c r="X338">
        <v>8.4070000000000018</v>
      </c>
      <c r="Y338">
        <v>7.7399999999999984</v>
      </c>
      <c r="Z338">
        <v>7.6789999999999985</v>
      </c>
      <c r="AA338">
        <v>7.8290000000000006</v>
      </c>
      <c r="AB338">
        <v>7.7659999999999982</v>
      </c>
      <c r="AC338">
        <v>8.0100000000000051</v>
      </c>
      <c r="AD338">
        <v>7.8339999999999961</v>
      </c>
      <c r="AE338">
        <v>7.9000000000000057</v>
      </c>
      <c r="AF338">
        <v>8.0180000000000007</v>
      </c>
      <c r="AG338">
        <v>8.070999999999998</v>
      </c>
      <c r="AH338">
        <v>8.0609999999999928</v>
      </c>
      <c r="AI338">
        <v>7.9619999999999891</v>
      </c>
      <c r="AJ338">
        <v>7.9120000000000346</v>
      </c>
      <c r="AK338">
        <v>8.089999999999975</v>
      </c>
      <c r="AL338">
        <v>7.8599999999999994</v>
      </c>
      <c r="AM338">
        <v>7.8440000000000225</v>
      </c>
      <c r="AN338">
        <v>8.0079999999999814</v>
      </c>
      <c r="AO338">
        <v>8.085000000000008</v>
      </c>
      <c r="AP338">
        <v>8.1150000000000091</v>
      </c>
      <c r="AQ338">
        <v>8.3070000000000164</v>
      </c>
      <c r="AR338">
        <v>8.2179999999999609</v>
      </c>
      <c r="AS338">
        <v>8.2259999999999991</v>
      </c>
      <c r="AT338">
        <v>8.2750000000000057</v>
      </c>
      <c r="AU338">
        <v>8.4739999999999895</v>
      </c>
      <c r="AV338">
        <v>8.2210000000000036</v>
      </c>
      <c r="AW338">
        <v>8.195999999999998</v>
      </c>
      <c r="AX338">
        <v>8.2539999999999907</v>
      </c>
      <c r="AY338">
        <v>8.492999999999995</v>
      </c>
      <c r="AZ338">
        <v>8.4210000000000207</v>
      </c>
      <c r="BA338">
        <v>8.620000000000033</v>
      </c>
      <c r="BB338">
        <v>8.4189999999999259</v>
      </c>
      <c r="BC338" s="105">
        <f t="shared" si="35"/>
        <v>54.05628610790987</v>
      </c>
    </row>
    <row r="339" spans="1:55" ht="15" thickBot="1" x14ac:dyDescent="0.35">
      <c r="A339" s="33" t="s">
        <v>93</v>
      </c>
      <c r="B339" s="33">
        <v>2020</v>
      </c>
      <c r="C339" s="9">
        <v>43854</v>
      </c>
      <c r="D339" s="33" t="s">
        <v>72</v>
      </c>
      <c r="E339" s="29" t="s">
        <v>204</v>
      </c>
      <c r="F339" t="s">
        <v>205</v>
      </c>
      <c r="G339" t="s">
        <v>67</v>
      </c>
      <c r="H339" t="s">
        <v>214</v>
      </c>
      <c r="I339" t="s">
        <v>520</v>
      </c>
      <c r="J339" t="s">
        <v>521</v>
      </c>
      <c r="K339" t="s">
        <v>271</v>
      </c>
      <c r="L339" s="50">
        <f>(C339-VLOOKUP(H339,Riders!$A$2:$C$3501,2,FALSE))/365</f>
        <v>25.101369863013698</v>
      </c>
      <c r="M339" s="50">
        <f>(C339-VLOOKUP(I339,Riders!$A$2:$C$3501,2,FALSE))/365</f>
        <v>23.076712328767123</v>
      </c>
      <c r="N339" s="50">
        <f>(C339-VLOOKUP(J339,Riders!$A$2:$C$3501,2,FALSE))/365</f>
        <v>22.435616438356163</v>
      </c>
      <c r="O339" s="50">
        <f>(C339-VLOOKUP(K339,Riders!$A$2:$C$3501,2,FALSE))/365</f>
        <v>25.602739726027398</v>
      </c>
      <c r="P339" s="29">
        <v>1</v>
      </c>
      <c r="Q339" s="104" t="str">
        <f t="shared" si="36"/>
        <v/>
      </c>
      <c r="R339" s="104">
        <f t="shared" si="37"/>
        <v>22.094999999999999</v>
      </c>
      <c r="S339" s="104">
        <f t="shared" si="38"/>
        <v>68.237000000000009</v>
      </c>
      <c r="T339" s="104">
        <f t="shared" si="39"/>
        <v>62.402000000000001</v>
      </c>
      <c r="U339" s="104">
        <f t="shared" si="40"/>
        <v>61.806999999999988</v>
      </c>
      <c r="V339" s="104" t="str">
        <f t="shared" si="41"/>
        <v/>
      </c>
      <c r="W339">
        <v>14.145</v>
      </c>
      <c r="X339">
        <v>7.9499999999999993</v>
      </c>
      <c r="Y339">
        <v>7.7830000000000013</v>
      </c>
      <c r="Z339">
        <v>7.5829999999999984</v>
      </c>
      <c r="AA339">
        <v>7.7259999999999991</v>
      </c>
      <c r="AB339">
        <v>7.5830000000000055</v>
      </c>
      <c r="AC339">
        <v>7.6640000000000015</v>
      </c>
      <c r="AD339">
        <v>7.8030000000000044</v>
      </c>
      <c r="AE339">
        <v>7.6769999999999783</v>
      </c>
      <c r="AF339">
        <v>7.8790000000000191</v>
      </c>
      <c r="AG339">
        <v>7.7020000000000124</v>
      </c>
      <c r="AH339">
        <v>7.8639999999999901</v>
      </c>
      <c r="AI339">
        <v>7.7679999999999865</v>
      </c>
      <c r="AJ339">
        <v>7.9480000000000075</v>
      </c>
      <c r="AK339">
        <v>7.8050000000000068</v>
      </c>
      <c r="AL339">
        <v>7.7590000000000003</v>
      </c>
      <c r="AM339">
        <v>7.6619999999999777</v>
      </c>
      <c r="AN339">
        <v>7.6220000000000425</v>
      </c>
      <c r="AO339">
        <v>7.6589999999999634</v>
      </c>
      <c r="AP339">
        <v>7.8299999999999841</v>
      </c>
      <c r="AQ339">
        <v>7.7470000000000141</v>
      </c>
      <c r="AR339">
        <v>7.9680000000000177</v>
      </c>
      <c r="AS339">
        <v>7.688999999999993</v>
      </c>
      <c r="AT339">
        <v>7.6299999999999955</v>
      </c>
      <c r="AU339">
        <v>7.5010000000000048</v>
      </c>
      <c r="AV339">
        <v>7.5979999999999848</v>
      </c>
      <c r="AW339">
        <v>7.660000000000025</v>
      </c>
      <c r="AX339">
        <v>10.431000000000012</v>
      </c>
      <c r="AY339"/>
      <c r="AZ339"/>
      <c r="BA339"/>
      <c r="BB339"/>
      <c r="BC339" s="105" t="str">
        <f t="shared" si="35"/>
        <v/>
      </c>
    </row>
    <row r="340" spans="1:55" ht="15" thickBot="1" x14ac:dyDescent="0.35">
      <c r="A340" s="33" t="s">
        <v>93</v>
      </c>
      <c r="B340" s="33">
        <v>2020</v>
      </c>
      <c r="C340" s="9">
        <v>43854</v>
      </c>
      <c r="D340" s="33" t="s">
        <v>72</v>
      </c>
      <c r="E340" s="29" t="s">
        <v>204</v>
      </c>
      <c r="F340" t="s">
        <v>205</v>
      </c>
      <c r="G340" t="s">
        <v>17</v>
      </c>
      <c r="H340" t="s">
        <v>215</v>
      </c>
      <c r="I340" t="s">
        <v>327</v>
      </c>
      <c r="J340" t="s">
        <v>422</v>
      </c>
      <c r="K340" t="s">
        <v>530</v>
      </c>
      <c r="L340" s="50">
        <f>(C340-VLOOKUP(H340,Riders!$A$2:$C$3501,2,FALSE))/365</f>
        <v>21.046575342465754</v>
      </c>
      <c r="M340" s="50">
        <f>(C340-VLOOKUP(I340,Riders!$A$2:$C$3501,2,FALSE))/365</f>
        <v>27.306849315068494</v>
      </c>
      <c r="N340" s="50">
        <f>(C340-VLOOKUP(J340,Riders!$A$2:$C$3501,2,FALSE))/365</f>
        <v>20.767123287671232</v>
      </c>
      <c r="O340" s="50">
        <f>(C340-VLOOKUP(K340,Riders!$A$2:$C$3501,2,FALSE))/365</f>
        <v>20.010958904109589</v>
      </c>
      <c r="P340" s="29">
        <v>2</v>
      </c>
      <c r="Q340" s="104" t="str">
        <f t="shared" si="36"/>
        <v/>
      </c>
      <c r="R340" s="104">
        <f t="shared" si="37"/>
        <v>22.401</v>
      </c>
      <c r="S340" s="104">
        <f t="shared" si="38"/>
        <v>69.624000000000009</v>
      </c>
      <c r="T340" s="104">
        <f t="shared" si="39"/>
        <v>63.487999999999985</v>
      </c>
      <c r="U340" s="104">
        <f t="shared" si="40"/>
        <v>65.40900000000002</v>
      </c>
      <c r="V340" s="104" t="str">
        <f t="shared" si="41"/>
        <v/>
      </c>
      <c r="W340">
        <v>13.99</v>
      </c>
      <c r="X340">
        <v>8.4109999999999996</v>
      </c>
      <c r="Y340">
        <v>7.9310000000000009</v>
      </c>
      <c r="Z340">
        <v>7.8810000000000002</v>
      </c>
      <c r="AA340">
        <v>7.9720000000000013</v>
      </c>
      <c r="AB340">
        <v>7.769999999999996</v>
      </c>
      <c r="AC340">
        <v>7.8319999999999936</v>
      </c>
      <c r="AD340">
        <v>7.8370000000000175</v>
      </c>
      <c r="AE340">
        <v>7.9230000000000018</v>
      </c>
      <c r="AF340">
        <v>7.8079999999999785</v>
      </c>
      <c r="AG340">
        <v>7.8329999999999984</v>
      </c>
      <c r="AH340">
        <v>7.8740000000000094</v>
      </c>
      <c r="AI340">
        <v>8.0830000000000126</v>
      </c>
      <c r="AJ340">
        <v>7.9699999999999989</v>
      </c>
      <c r="AK340">
        <v>8.0110000000000099</v>
      </c>
      <c r="AL340">
        <v>7.9859999999999758</v>
      </c>
      <c r="AM340">
        <v>8.0579999999999927</v>
      </c>
      <c r="AN340">
        <v>8.2300000000000182</v>
      </c>
      <c r="AO340">
        <v>8.132000000000005</v>
      </c>
      <c r="AP340">
        <v>8.3789999999999907</v>
      </c>
      <c r="AQ340">
        <v>8.1289999999999907</v>
      </c>
      <c r="AR340">
        <v>8.0890000000000271</v>
      </c>
      <c r="AS340">
        <v>8.1429999999999723</v>
      </c>
      <c r="AT340">
        <v>8.2490000000000236</v>
      </c>
      <c r="AU340">
        <v>8.0989999999999895</v>
      </c>
      <c r="AV340">
        <v>8.2119999999999891</v>
      </c>
      <c r="AW340">
        <v>9.4830000000000041</v>
      </c>
      <c r="AX340"/>
      <c r="AY340"/>
      <c r="AZ340"/>
      <c r="BA340"/>
      <c r="BB340"/>
      <c r="BC340" s="105" t="str">
        <f t="shared" si="35"/>
        <v/>
      </c>
    </row>
    <row r="341" spans="1:55" ht="15" thickBot="1" x14ac:dyDescent="0.35">
      <c r="A341" s="33" t="s">
        <v>93</v>
      </c>
      <c r="B341" s="33">
        <v>2020</v>
      </c>
      <c r="C341" s="9">
        <v>43854</v>
      </c>
      <c r="D341" s="33" t="s">
        <v>72</v>
      </c>
      <c r="E341" s="29" t="s">
        <v>204</v>
      </c>
      <c r="F341" t="s">
        <v>206</v>
      </c>
      <c r="G341" t="s">
        <v>27</v>
      </c>
      <c r="H341" t="s">
        <v>312</v>
      </c>
      <c r="I341" t="s">
        <v>396</v>
      </c>
      <c r="J341" t="s">
        <v>537</v>
      </c>
      <c r="K341" t="s">
        <v>538</v>
      </c>
      <c r="L341" s="50">
        <f>(C341-VLOOKUP(H341,Riders!$A$2:$C$3501,2,FALSE))/365</f>
        <v>21.528767123287672</v>
      </c>
      <c r="M341" s="50">
        <f>(C341-VLOOKUP(I341,Riders!$A$2:$C$3501,2,FALSE))/365</f>
        <v>20.884931506849316</v>
      </c>
      <c r="N341" s="50">
        <f>(C341-VLOOKUP(J341,Riders!$A$2:$C$3501,2,FALSE))/365</f>
        <v>28.213698630136985</v>
      </c>
      <c r="O341" s="50">
        <f>(C341-VLOOKUP(K341,Riders!$A$2:$C$3501,2,FALSE))/365</f>
        <v>25.038356164383561</v>
      </c>
      <c r="P341" s="29">
        <v>3</v>
      </c>
      <c r="Q341" s="104">
        <f t="shared" si="36"/>
        <v>264.23399999999998</v>
      </c>
      <c r="R341" s="104">
        <f t="shared" si="37"/>
        <v>22.951000000000001</v>
      </c>
      <c r="S341" s="104">
        <f t="shared" si="38"/>
        <v>70.06</v>
      </c>
      <c r="T341" s="104">
        <f t="shared" si="39"/>
        <v>62.770999999999987</v>
      </c>
      <c r="U341" s="104">
        <f t="shared" si="40"/>
        <v>65.701000000000022</v>
      </c>
      <c r="V341" s="104">
        <f t="shared" si="41"/>
        <v>65.70199999999997</v>
      </c>
      <c r="W341">
        <v>14.492000000000001</v>
      </c>
      <c r="X341">
        <v>8.4589999999999996</v>
      </c>
      <c r="Y341">
        <v>7.972999999999999</v>
      </c>
      <c r="Z341">
        <v>7.8049999999999997</v>
      </c>
      <c r="AA341">
        <v>7.9519999999999982</v>
      </c>
      <c r="AB341">
        <v>7.7600000000000051</v>
      </c>
      <c r="AC341">
        <v>7.8109999999999999</v>
      </c>
      <c r="AD341">
        <v>7.8079999999999998</v>
      </c>
      <c r="AE341">
        <v>8.0039999999999907</v>
      </c>
      <c r="AF341">
        <v>7.7960000000000065</v>
      </c>
      <c r="AG341">
        <v>7.7659999999999911</v>
      </c>
      <c r="AH341">
        <v>7.8020000000000067</v>
      </c>
      <c r="AI341">
        <v>7.7540000000000049</v>
      </c>
      <c r="AJ341">
        <v>7.8939999999999912</v>
      </c>
      <c r="AK341">
        <v>7.8340000000000316</v>
      </c>
      <c r="AL341">
        <v>7.9209999999999638</v>
      </c>
      <c r="AM341">
        <v>8.0440000000000111</v>
      </c>
      <c r="AN341">
        <v>8.304000000000002</v>
      </c>
      <c r="AO341">
        <v>8.078000000000003</v>
      </c>
      <c r="AP341">
        <v>8.2379999999999711</v>
      </c>
      <c r="AQ341">
        <v>8.16700000000003</v>
      </c>
      <c r="AR341">
        <v>8.1269999999999811</v>
      </c>
      <c r="AS341">
        <v>8.36099999999999</v>
      </c>
      <c r="AT341">
        <v>8.3820000000000334</v>
      </c>
      <c r="AU341">
        <v>8.0240000000000009</v>
      </c>
      <c r="AV341">
        <v>8.0449999999999591</v>
      </c>
      <c r="AW341">
        <v>8.0710000000000264</v>
      </c>
      <c r="AX341">
        <v>8.2669999999999959</v>
      </c>
      <c r="AY341">
        <v>8.2669999999999959</v>
      </c>
      <c r="AZ341">
        <v>8.3130000000000166</v>
      </c>
      <c r="BA341">
        <v>8.5109999999999673</v>
      </c>
      <c r="BB341">
        <v>8.2040000000000077</v>
      </c>
      <c r="BC341" s="105">
        <f t="shared" si="35"/>
        <v>54.497150253184678</v>
      </c>
    </row>
    <row r="342" spans="1:55" ht="15" thickBot="1" x14ac:dyDescent="0.35">
      <c r="A342" s="33" t="s">
        <v>93</v>
      </c>
      <c r="B342" s="33">
        <v>2020</v>
      </c>
      <c r="C342" s="9">
        <v>43854</v>
      </c>
      <c r="D342" s="33" t="s">
        <v>72</v>
      </c>
      <c r="E342" s="29" t="s">
        <v>204</v>
      </c>
      <c r="F342" t="s">
        <v>206</v>
      </c>
      <c r="G342" t="s">
        <v>51</v>
      </c>
      <c r="H342" t="s">
        <v>301</v>
      </c>
      <c r="I342" t="s">
        <v>236</v>
      </c>
      <c r="J342" t="s">
        <v>531</v>
      </c>
      <c r="K342" t="s">
        <v>532</v>
      </c>
      <c r="L342" s="50">
        <f>(C342-VLOOKUP(H342,Riders!$A$2:$C$3501,2,FALSE))/365</f>
        <v>29.884931506849316</v>
      </c>
      <c r="M342" s="50">
        <f>(C342-VLOOKUP(I342,Riders!$A$2:$C$3501,2,FALSE))/365</f>
        <v>24.221917808219178</v>
      </c>
      <c r="N342" s="50">
        <f>(C342-VLOOKUP(J342,Riders!$A$2:$C$3501,2,FALSE))/365</f>
        <v>19.397260273972602</v>
      </c>
      <c r="O342" s="50">
        <f>(C342-VLOOKUP(K342,Riders!$A$2:$C$3501,2,FALSE))/365</f>
        <v>27.246575342465754</v>
      </c>
      <c r="P342" s="29">
        <v>4</v>
      </c>
      <c r="Q342" s="104">
        <f t="shared" si="36"/>
        <v>265.64099999999996</v>
      </c>
      <c r="R342" s="104">
        <f t="shared" si="37"/>
        <v>22.646000000000001</v>
      </c>
      <c r="S342" s="104">
        <f t="shared" si="38"/>
        <v>70.001999999999995</v>
      </c>
      <c r="T342" s="104">
        <f t="shared" si="39"/>
        <v>64.459999999999994</v>
      </c>
      <c r="U342" s="104">
        <f t="shared" si="40"/>
        <v>64.993000000000023</v>
      </c>
      <c r="V342" s="104">
        <f t="shared" si="41"/>
        <v>66.18599999999995</v>
      </c>
      <c r="W342">
        <v>14.095000000000001</v>
      </c>
      <c r="X342">
        <v>8.5510000000000002</v>
      </c>
      <c r="Y342">
        <v>8.125</v>
      </c>
      <c r="Z342">
        <v>8</v>
      </c>
      <c r="AA342">
        <v>7.8329999999999984</v>
      </c>
      <c r="AB342">
        <v>7.7620000000000005</v>
      </c>
      <c r="AC342">
        <v>7.8789999999999907</v>
      </c>
      <c r="AD342">
        <v>7.757000000000005</v>
      </c>
      <c r="AE342">
        <v>7.7890000000000157</v>
      </c>
      <c r="AF342">
        <v>8.0210000000000008</v>
      </c>
      <c r="AG342">
        <v>7.9039999999999964</v>
      </c>
      <c r="AH342">
        <v>8.1169999999999902</v>
      </c>
      <c r="AI342">
        <v>8.3029999999999831</v>
      </c>
      <c r="AJ342">
        <v>8.2870000000000346</v>
      </c>
      <c r="AK342">
        <v>8.063999999999993</v>
      </c>
      <c r="AL342">
        <v>7.9749999999999801</v>
      </c>
      <c r="AM342">
        <v>8.157999999999987</v>
      </c>
      <c r="AN342">
        <v>8.0340000000000202</v>
      </c>
      <c r="AO342">
        <v>8.0769999999999982</v>
      </c>
      <c r="AP342">
        <v>8.0999999999999943</v>
      </c>
      <c r="AQ342">
        <v>8.2770000000000437</v>
      </c>
      <c r="AR342">
        <v>8.0439999999999543</v>
      </c>
      <c r="AS342">
        <v>8.0770000000000266</v>
      </c>
      <c r="AT342">
        <v>8.2259999999999991</v>
      </c>
      <c r="AU342">
        <v>8.0289999999999964</v>
      </c>
      <c r="AV342">
        <v>8.1069999999999709</v>
      </c>
      <c r="AW342">
        <v>8.2740000000000293</v>
      </c>
      <c r="AX342">
        <v>8.3310000000000173</v>
      </c>
      <c r="AY342">
        <v>8.5880000000000223</v>
      </c>
      <c r="AZ342">
        <v>8.302999999999912</v>
      </c>
      <c r="BA342">
        <v>8.2260000000000275</v>
      </c>
      <c r="BB342">
        <v>8.3279999999999745</v>
      </c>
      <c r="BC342" s="105">
        <f t="shared" si="35"/>
        <v>54.208499440974855</v>
      </c>
    </row>
    <row r="343" spans="1:55" ht="15" thickBot="1" x14ac:dyDescent="0.35">
      <c r="A343" s="33" t="s">
        <v>93</v>
      </c>
      <c r="B343" s="33">
        <v>2020</v>
      </c>
      <c r="C343" s="9">
        <v>43853</v>
      </c>
      <c r="D343" s="33" t="s">
        <v>72</v>
      </c>
      <c r="E343" s="29" t="s">
        <v>379</v>
      </c>
      <c r="F343" s="51" t="s">
        <v>379</v>
      </c>
      <c r="G343" t="s">
        <v>67</v>
      </c>
      <c r="H343" t="s">
        <v>214</v>
      </c>
      <c r="I343" t="s">
        <v>520</v>
      </c>
      <c r="J343" t="s">
        <v>521</v>
      </c>
      <c r="K343" t="s">
        <v>271</v>
      </c>
      <c r="L343" s="50">
        <f>(C343-VLOOKUP(H343,Riders!$A$2:$C$3501,2,FALSE))/365</f>
        <v>25.098630136986301</v>
      </c>
      <c r="M343" s="50">
        <f>(C343-VLOOKUP(I343,Riders!$A$2:$C$3501,2,FALSE))/365</f>
        <v>23.073972602739726</v>
      </c>
      <c r="N343" s="50">
        <f>(C343-VLOOKUP(J343,Riders!$A$2:$C$3501,2,FALSE))/365</f>
        <v>22.432876712328767</v>
      </c>
      <c r="O343" s="50">
        <f>(C343-VLOOKUP(K343,Riders!$A$2:$C$3501,2,FALSE))/365</f>
        <v>25.6</v>
      </c>
      <c r="P343" s="29">
        <v>1</v>
      </c>
      <c r="Q343" s="104">
        <f t="shared" si="36"/>
        <v>261.47199999999998</v>
      </c>
      <c r="R343" s="104">
        <f t="shared" si="37"/>
        <v>22.308</v>
      </c>
      <c r="S343" s="104">
        <f t="shared" si="38"/>
        <v>68.680000000000007</v>
      </c>
      <c r="T343" s="104">
        <f t="shared" si="39"/>
        <v>62.018000000000001</v>
      </c>
      <c r="U343" s="104">
        <f t="shared" si="40"/>
        <v>63.723999999999961</v>
      </c>
      <c r="V343" s="104">
        <f t="shared" si="41"/>
        <v>67.050000000000011</v>
      </c>
      <c r="W343">
        <v>14.172000000000001</v>
      </c>
      <c r="X343">
        <v>8.1359999999999992</v>
      </c>
      <c r="Y343">
        <v>7.6879999999999988</v>
      </c>
      <c r="Z343">
        <v>7.7740000000000045</v>
      </c>
      <c r="AA343">
        <v>7.5949999999999989</v>
      </c>
      <c r="AB343">
        <v>7.8099999999999952</v>
      </c>
      <c r="AC343">
        <v>7.7460000000000093</v>
      </c>
      <c r="AD343">
        <v>7.7590000000000003</v>
      </c>
      <c r="AE343">
        <v>7.8670000000000044</v>
      </c>
      <c r="AF343">
        <v>7.6880000000000024</v>
      </c>
      <c r="AG343">
        <v>7.6529999999999916</v>
      </c>
      <c r="AH343">
        <v>7.617999999999995</v>
      </c>
      <c r="AI343">
        <v>7.7390000000000043</v>
      </c>
      <c r="AJ343">
        <v>7.7149999999999892</v>
      </c>
      <c r="AK343">
        <v>7.7870000000000203</v>
      </c>
      <c r="AL343">
        <v>7.9509999999999934</v>
      </c>
      <c r="AM343">
        <v>7.9049999999999727</v>
      </c>
      <c r="AN343">
        <v>8.0180000000000291</v>
      </c>
      <c r="AO343">
        <v>8.2370000000000232</v>
      </c>
      <c r="AP343">
        <v>8.0509999999999877</v>
      </c>
      <c r="AQ343">
        <v>7.9879999999999995</v>
      </c>
      <c r="AR343">
        <v>7.8529999999999518</v>
      </c>
      <c r="AS343">
        <v>7.8340000000000316</v>
      </c>
      <c r="AT343">
        <v>7.8379999999999654</v>
      </c>
      <c r="AU343">
        <v>7.8610000000000184</v>
      </c>
      <c r="AV343">
        <v>7.9870000000000232</v>
      </c>
      <c r="AW343">
        <v>8.0649999999999977</v>
      </c>
      <c r="AX343">
        <v>8.228999999999985</v>
      </c>
      <c r="AY343">
        <v>8.4180000000000064</v>
      </c>
      <c r="AZ343">
        <v>8.6459999999999866</v>
      </c>
      <c r="BA343">
        <v>8.8309999999999889</v>
      </c>
      <c r="BB343">
        <v>9.0130000000000052</v>
      </c>
      <c r="BC343" s="105">
        <f t="shared" ref="BC343:BC406" si="42">IF(COUNT(W343:BB343)=32,3.6*4000/Q343,"")</f>
        <v>55.072818504467023</v>
      </c>
    </row>
    <row r="344" spans="1:55" ht="15" thickBot="1" x14ac:dyDescent="0.35">
      <c r="A344" s="33" t="s">
        <v>93</v>
      </c>
      <c r="B344" s="33">
        <v>2020</v>
      </c>
      <c r="C344" s="9">
        <v>43853</v>
      </c>
      <c r="D344" s="33" t="s">
        <v>72</v>
      </c>
      <c r="E344" s="29" t="s">
        <v>379</v>
      </c>
      <c r="F344" s="51" t="s">
        <v>379</v>
      </c>
      <c r="G344" t="s">
        <v>27</v>
      </c>
      <c r="H344" t="s">
        <v>312</v>
      </c>
      <c r="I344" t="s">
        <v>396</v>
      </c>
      <c r="J344" t="s">
        <v>537</v>
      </c>
      <c r="K344" t="s">
        <v>538</v>
      </c>
      <c r="L344" s="50">
        <f>(C344-VLOOKUP(H344,Riders!$A$2:$C$3501,2,FALSE))/365</f>
        <v>21.526027397260275</v>
      </c>
      <c r="M344" s="50">
        <f>(C344-VLOOKUP(I344,Riders!$A$2:$C$3501,2,FALSE))/365</f>
        <v>20.882191780821916</v>
      </c>
      <c r="N344" s="50">
        <f>(C344-VLOOKUP(J344,Riders!$A$2:$C$3501,2,FALSE))/365</f>
        <v>28.210958904109589</v>
      </c>
      <c r="O344" s="50">
        <f>(C344-VLOOKUP(K344,Riders!$A$2:$C$3501,2,FALSE))/365</f>
        <v>25.035616438356165</v>
      </c>
      <c r="P344" s="29">
        <v>2</v>
      </c>
      <c r="Q344" s="104">
        <f t="shared" si="36"/>
        <v>263.25200000000007</v>
      </c>
      <c r="R344" s="104">
        <f t="shared" si="37"/>
        <v>22.824999999999999</v>
      </c>
      <c r="S344" s="104">
        <f t="shared" si="38"/>
        <v>70.176999999999992</v>
      </c>
      <c r="T344" s="104">
        <f t="shared" si="39"/>
        <v>64.010000000000019</v>
      </c>
      <c r="U344" s="104">
        <f t="shared" si="40"/>
        <v>64.855999999999966</v>
      </c>
      <c r="V344" s="104">
        <f t="shared" si="41"/>
        <v>64.209000000000088</v>
      </c>
      <c r="W344">
        <v>14.452999999999999</v>
      </c>
      <c r="X344">
        <v>8.3719999999999999</v>
      </c>
      <c r="Y344">
        <v>7.8900000000000006</v>
      </c>
      <c r="Z344">
        <v>7.7840000000000025</v>
      </c>
      <c r="AA344">
        <v>7.9699999999999989</v>
      </c>
      <c r="AB344">
        <v>7.8599999999999994</v>
      </c>
      <c r="AC344">
        <v>7.9209999999999994</v>
      </c>
      <c r="AD344">
        <v>7.9269999999999925</v>
      </c>
      <c r="AE344">
        <v>8.0820000000000221</v>
      </c>
      <c r="AF344">
        <v>7.9579999999999842</v>
      </c>
      <c r="AG344">
        <v>7.9200000000000159</v>
      </c>
      <c r="AH344">
        <v>7.9289999999999878</v>
      </c>
      <c r="AI344">
        <v>8.0609999999999928</v>
      </c>
      <c r="AJ344">
        <v>8.0339999999999918</v>
      </c>
      <c r="AK344">
        <v>7.9969999999999999</v>
      </c>
      <c r="AL344">
        <v>8.0290000000000248</v>
      </c>
      <c r="AM344">
        <v>8.1939999999999884</v>
      </c>
      <c r="AN344">
        <v>8.1069999999999709</v>
      </c>
      <c r="AO344">
        <v>8.266000000000048</v>
      </c>
      <c r="AP344">
        <v>8.1839999999999975</v>
      </c>
      <c r="AQ344">
        <v>8.0879999999999939</v>
      </c>
      <c r="AR344">
        <v>8.0120000000000005</v>
      </c>
      <c r="AS344">
        <v>8.1089999999999804</v>
      </c>
      <c r="AT344">
        <v>7.8959999999999866</v>
      </c>
      <c r="AU344">
        <v>7.9900000000000091</v>
      </c>
      <c r="AV344">
        <v>7.9429999999999836</v>
      </c>
      <c r="AW344">
        <v>7.9399999999999977</v>
      </c>
      <c r="AX344">
        <v>8.1080000000000325</v>
      </c>
      <c r="AY344">
        <v>7.9759999999999707</v>
      </c>
      <c r="AZ344">
        <v>8.0529999999999973</v>
      </c>
      <c r="BA344">
        <v>8.0880000000000223</v>
      </c>
      <c r="BB344">
        <v>8.1110000000000753</v>
      </c>
      <c r="BC344" s="105">
        <f t="shared" si="42"/>
        <v>54.700439122969613</v>
      </c>
    </row>
    <row r="345" spans="1:55" ht="15" thickBot="1" x14ac:dyDescent="0.35">
      <c r="A345" s="33" t="s">
        <v>93</v>
      </c>
      <c r="B345" s="33">
        <v>2020</v>
      </c>
      <c r="C345" s="9">
        <v>43853</v>
      </c>
      <c r="D345" s="33" t="s">
        <v>72</v>
      </c>
      <c r="E345" s="29" t="s">
        <v>379</v>
      </c>
      <c r="F345" s="51" t="s">
        <v>379</v>
      </c>
      <c r="G345" t="s">
        <v>17</v>
      </c>
      <c r="H345" t="s">
        <v>215</v>
      </c>
      <c r="I345" t="s">
        <v>327</v>
      </c>
      <c r="J345" t="s">
        <v>422</v>
      </c>
      <c r="K345" t="s">
        <v>530</v>
      </c>
      <c r="L345" s="50">
        <f>(C345-VLOOKUP(H345,Riders!$A$2:$C$3501,2,FALSE))/365</f>
        <v>21.043835616438358</v>
      </c>
      <c r="M345" s="50">
        <f>(C345-VLOOKUP(I345,Riders!$A$2:$C$3501,2,FALSE))/365</f>
        <v>27.304109589041097</v>
      </c>
      <c r="N345" s="50">
        <f>(C345-VLOOKUP(J345,Riders!$A$2:$C$3501,2,FALSE))/365</f>
        <v>20.764383561643836</v>
      </c>
      <c r="O345" s="50">
        <f>(C345-VLOOKUP(K345,Riders!$A$2:$C$3501,2,FALSE))/365</f>
        <v>20.008219178082193</v>
      </c>
      <c r="P345" s="29">
        <v>3</v>
      </c>
      <c r="Q345" s="104">
        <f t="shared" si="36"/>
        <v>264.81200000000001</v>
      </c>
      <c r="R345" s="104">
        <f t="shared" si="37"/>
        <v>23.003</v>
      </c>
      <c r="S345" s="104">
        <f t="shared" si="38"/>
        <v>70.792000000000002</v>
      </c>
      <c r="T345" s="104">
        <f t="shared" si="39"/>
        <v>63.564999999999998</v>
      </c>
      <c r="U345" s="104">
        <f t="shared" si="40"/>
        <v>65.104000000000013</v>
      </c>
      <c r="V345" s="104">
        <f t="shared" si="41"/>
        <v>65.350999999999999</v>
      </c>
      <c r="W345">
        <v>14.411</v>
      </c>
      <c r="X345">
        <v>8.5920000000000005</v>
      </c>
      <c r="Y345">
        <v>8.1439999999999984</v>
      </c>
      <c r="Z345">
        <v>8.0420000000000016</v>
      </c>
      <c r="AA345">
        <v>8.0489999999999995</v>
      </c>
      <c r="AB345">
        <v>7.8460000000000036</v>
      </c>
      <c r="AC345">
        <v>7.8419999999999916</v>
      </c>
      <c r="AD345">
        <v>7.8660000000000068</v>
      </c>
      <c r="AE345">
        <v>7.9750000000000085</v>
      </c>
      <c r="AF345">
        <v>7.8649999999999949</v>
      </c>
      <c r="AG345">
        <v>7.8430000000000035</v>
      </c>
      <c r="AH345">
        <v>7.9350000000000023</v>
      </c>
      <c r="AI345">
        <v>7.9829999999999899</v>
      </c>
      <c r="AJ345">
        <v>8.1410000000000053</v>
      </c>
      <c r="AK345">
        <v>7.929000000000002</v>
      </c>
      <c r="AL345">
        <v>7.8939999999999912</v>
      </c>
      <c r="AM345">
        <v>7.9160000000000252</v>
      </c>
      <c r="AN345">
        <v>7.9449999999999648</v>
      </c>
      <c r="AO345">
        <v>8.0470000000000255</v>
      </c>
      <c r="AP345">
        <v>8.1209999999999809</v>
      </c>
      <c r="AQ345">
        <v>8.2919999999999732</v>
      </c>
      <c r="AR345">
        <v>8.2950000000000159</v>
      </c>
      <c r="AS345">
        <v>8.3800000000000523</v>
      </c>
      <c r="AT345">
        <v>8.1079999999999757</v>
      </c>
      <c r="AU345">
        <v>8.08299999999997</v>
      </c>
      <c r="AV345">
        <v>8.1350000000000193</v>
      </c>
      <c r="AW345">
        <v>8.1570000000000107</v>
      </c>
      <c r="AX345">
        <v>8.3449999999999704</v>
      </c>
      <c r="AY345">
        <v>8.0979999999999848</v>
      </c>
      <c r="AZ345">
        <v>8.0960000000000605</v>
      </c>
      <c r="BA345">
        <v>8.1639999999999588</v>
      </c>
      <c r="BB345">
        <v>8.2730000000000246</v>
      </c>
      <c r="BC345" s="105">
        <f t="shared" si="42"/>
        <v>54.378200383668414</v>
      </c>
    </row>
    <row r="346" spans="1:55" ht="15" thickBot="1" x14ac:dyDescent="0.35">
      <c r="A346" s="33" t="s">
        <v>93</v>
      </c>
      <c r="B346" s="33">
        <v>2020</v>
      </c>
      <c r="C346" s="9">
        <v>43853</v>
      </c>
      <c r="D346" s="33" t="s">
        <v>72</v>
      </c>
      <c r="E346" s="29" t="s">
        <v>379</v>
      </c>
      <c r="F346" s="51" t="s">
        <v>379</v>
      </c>
      <c r="G346" t="s">
        <v>56</v>
      </c>
      <c r="H346" t="s">
        <v>291</v>
      </c>
      <c r="I346" t="s">
        <v>267</v>
      </c>
      <c r="J346" t="s">
        <v>428</v>
      </c>
      <c r="K346" t="s">
        <v>427</v>
      </c>
      <c r="L346" s="50">
        <f>(C346-VLOOKUP(H346,Riders!$A$2:$C$3501,2,FALSE))/365</f>
        <v>18.769863013698629</v>
      </c>
      <c r="M346" s="50">
        <f>(C346-VLOOKUP(I346,Riders!$A$2:$C$3501,2,FALSE))/365</f>
        <v>21.079452054794519</v>
      </c>
      <c r="N346" s="50">
        <f>(C346-VLOOKUP(J346,Riders!$A$2:$C$3501,2,FALSE))/365</f>
        <v>30.241095890410961</v>
      </c>
      <c r="O346" s="50">
        <f>(C346-VLOOKUP(K346,Riders!$A$2:$C$3501,2,FALSE))/365</f>
        <v>25.742465753424657</v>
      </c>
      <c r="P346" s="29">
        <v>4</v>
      </c>
      <c r="Q346" s="104">
        <f t="shared" si="36"/>
        <v>266.40499999999997</v>
      </c>
      <c r="R346" s="104">
        <f t="shared" si="37"/>
        <v>24</v>
      </c>
      <c r="S346" s="104">
        <f t="shared" si="38"/>
        <v>72.474000000000004</v>
      </c>
      <c r="T346" s="104">
        <f t="shared" si="39"/>
        <v>63.069000000000003</v>
      </c>
      <c r="U346" s="104">
        <f t="shared" si="40"/>
        <v>64.862999999999971</v>
      </c>
      <c r="V346" s="104">
        <f t="shared" si="41"/>
        <v>65.998999999999995</v>
      </c>
      <c r="W346">
        <v>15.079000000000001</v>
      </c>
      <c r="X346">
        <v>8.9209999999999994</v>
      </c>
      <c r="Y346">
        <v>8.3320000000000007</v>
      </c>
      <c r="Z346">
        <v>8.1379999999999981</v>
      </c>
      <c r="AA346">
        <v>8.1570000000000036</v>
      </c>
      <c r="AB346">
        <v>7.972999999999999</v>
      </c>
      <c r="AC346">
        <v>7.9059999999999988</v>
      </c>
      <c r="AD346">
        <v>7.9680000000000035</v>
      </c>
      <c r="AE346">
        <v>7.8169999999999931</v>
      </c>
      <c r="AF346">
        <v>7.8239999999999981</v>
      </c>
      <c r="AG346">
        <v>7.8530000000000229</v>
      </c>
      <c r="AH346">
        <v>7.8719999999999715</v>
      </c>
      <c r="AI346">
        <v>8.097999999999999</v>
      </c>
      <c r="AJ346">
        <v>7.9340000000000259</v>
      </c>
      <c r="AK346">
        <v>7.8410000000000082</v>
      </c>
      <c r="AL346">
        <v>7.8299999999999841</v>
      </c>
      <c r="AM346">
        <v>8.0449999999999591</v>
      </c>
      <c r="AN346">
        <v>7.9510000000000502</v>
      </c>
      <c r="AO346">
        <v>7.9539999999999793</v>
      </c>
      <c r="AP346">
        <v>8.1640000000000157</v>
      </c>
      <c r="AQ346">
        <v>8.0769999999999982</v>
      </c>
      <c r="AR346">
        <v>8.1179999999999666</v>
      </c>
      <c r="AS346">
        <v>8.3540000000000134</v>
      </c>
      <c r="AT346">
        <v>8.1999999999999886</v>
      </c>
      <c r="AU346">
        <v>8.245000000000033</v>
      </c>
      <c r="AV346">
        <v>8.2849999999999682</v>
      </c>
      <c r="AW346">
        <v>8.4300000000000068</v>
      </c>
      <c r="AX346">
        <v>8.2600000000000193</v>
      </c>
      <c r="AY346">
        <v>8.1140000000000043</v>
      </c>
      <c r="AZ346">
        <v>8.1769999999999641</v>
      </c>
      <c r="BA346">
        <v>8.2309999999999945</v>
      </c>
      <c r="BB346">
        <v>8.257000000000005</v>
      </c>
      <c r="BC346" s="105">
        <f t="shared" si="42"/>
        <v>54.053039545053586</v>
      </c>
    </row>
    <row r="347" spans="1:55" ht="15" thickBot="1" x14ac:dyDescent="0.35">
      <c r="A347" s="33" t="s">
        <v>93</v>
      </c>
      <c r="B347" s="33">
        <v>2020</v>
      </c>
      <c r="C347" s="9">
        <v>43853</v>
      </c>
      <c r="D347" s="33" t="s">
        <v>72</v>
      </c>
      <c r="E347" s="29" t="s">
        <v>379</v>
      </c>
      <c r="F347" s="51" t="s">
        <v>379</v>
      </c>
      <c r="G347" t="s">
        <v>51</v>
      </c>
      <c r="H347" t="s">
        <v>301</v>
      </c>
      <c r="I347" t="s">
        <v>236</v>
      </c>
      <c r="J347" t="s">
        <v>531</v>
      </c>
      <c r="K347" t="s">
        <v>258</v>
      </c>
      <c r="L347" s="50">
        <f>(C347-VLOOKUP(H347,Riders!$A$2:$C$3501,2,FALSE))/365</f>
        <v>29.882191780821916</v>
      </c>
      <c r="M347" s="50">
        <f>(C347-VLOOKUP(I347,Riders!$A$2:$C$3501,2,FALSE))/365</f>
        <v>24.219178082191782</v>
      </c>
      <c r="N347" s="50">
        <f>(C347-VLOOKUP(J347,Riders!$A$2:$C$3501,2,FALSE))/365</f>
        <v>19.394520547945206</v>
      </c>
      <c r="O347" s="50">
        <f>(C347-VLOOKUP(K347,Riders!$A$2:$C$3501,2,FALSE))/365</f>
        <v>17.975342465753425</v>
      </c>
      <c r="P347" s="29">
        <v>5</v>
      </c>
      <c r="Q347" s="104">
        <f t="shared" si="36"/>
        <v>268.08</v>
      </c>
      <c r="R347" s="104">
        <f t="shared" si="37"/>
        <v>23.094999999999999</v>
      </c>
      <c r="S347" s="104">
        <f t="shared" si="38"/>
        <v>71.365000000000009</v>
      </c>
      <c r="T347" s="104">
        <f t="shared" si="39"/>
        <v>64.430999999999983</v>
      </c>
      <c r="U347" s="104">
        <f t="shared" si="40"/>
        <v>65.572000000000003</v>
      </c>
      <c r="V347" s="104">
        <f t="shared" si="41"/>
        <v>66.711999999999989</v>
      </c>
      <c r="W347">
        <v>14.545</v>
      </c>
      <c r="X347">
        <v>8.5499999999999989</v>
      </c>
      <c r="Y347">
        <v>7.9660000000000011</v>
      </c>
      <c r="Z347">
        <v>7.8419999999999987</v>
      </c>
      <c r="AA347">
        <v>8.0760000000000005</v>
      </c>
      <c r="AB347">
        <v>8.0919999999999987</v>
      </c>
      <c r="AC347">
        <v>8.2050000000000054</v>
      </c>
      <c r="AD347">
        <v>8.0890000000000057</v>
      </c>
      <c r="AE347">
        <v>7.9839999999999947</v>
      </c>
      <c r="AF347">
        <v>7.8960000000000008</v>
      </c>
      <c r="AG347">
        <v>8.0650000000000119</v>
      </c>
      <c r="AH347">
        <v>8.0249999999999773</v>
      </c>
      <c r="AI347">
        <v>8.0940000000000083</v>
      </c>
      <c r="AJ347">
        <v>8.313999999999993</v>
      </c>
      <c r="AK347">
        <v>8.0240000000000151</v>
      </c>
      <c r="AL347">
        <v>8.0289999999999822</v>
      </c>
      <c r="AM347">
        <v>8.0439999999999827</v>
      </c>
      <c r="AN347">
        <v>8.1210000000000377</v>
      </c>
      <c r="AO347">
        <v>8.4799999999999898</v>
      </c>
      <c r="AP347">
        <v>8.4320000000000164</v>
      </c>
      <c r="AQ347">
        <v>8.1239999999999668</v>
      </c>
      <c r="AR347">
        <v>8.1030000000000086</v>
      </c>
      <c r="AS347">
        <v>8.0320000000000107</v>
      </c>
      <c r="AT347">
        <v>8.23599999999999</v>
      </c>
      <c r="AU347">
        <v>8.2119999999999891</v>
      </c>
      <c r="AV347">
        <v>8.3509999999999991</v>
      </c>
      <c r="AW347">
        <v>8.6679999999999779</v>
      </c>
      <c r="AX347">
        <v>8.7440000000000282</v>
      </c>
      <c r="AY347">
        <v>8.3479999999999848</v>
      </c>
      <c r="AZ347">
        <v>8.1990000000000407</v>
      </c>
      <c r="BA347">
        <v>8.0759999999999934</v>
      </c>
      <c r="BB347">
        <v>8.1139999999999759</v>
      </c>
      <c r="BC347" s="105">
        <f t="shared" si="42"/>
        <v>53.715308863025967</v>
      </c>
    </row>
    <row r="348" spans="1:55" ht="15" thickBot="1" x14ac:dyDescent="0.35">
      <c r="A348" s="33" t="s">
        <v>93</v>
      </c>
      <c r="B348" s="33">
        <v>2020</v>
      </c>
      <c r="C348" s="9">
        <v>43853</v>
      </c>
      <c r="D348" s="33" t="s">
        <v>72</v>
      </c>
      <c r="E348" s="29" t="s">
        <v>379</v>
      </c>
      <c r="F348" s="51" t="s">
        <v>379</v>
      </c>
      <c r="G348" t="s">
        <v>15</v>
      </c>
      <c r="H348" t="s">
        <v>505</v>
      </c>
      <c r="I348" t="s">
        <v>460</v>
      </c>
      <c r="J348" t="s">
        <v>337</v>
      </c>
      <c r="K348" t="s">
        <v>492</v>
      </c>
      <c r="L348" s="50">
        <f>(C348-VLOOKUP(H348,Riders!$A$2:$C$3501,2,FALSE))/365</f>
        <v>36.706849315068496</v>
      </c>
      <c r="M348" s="50">
        <f>(C348-VLOOKUP(I348,Riders!$A$2:$C$3501,2,FALSE))/365</f>
        <v>26.534246575342465</v>
      </c>
      <c r="N348" s="50">
        <f>(C348-VLOOKUP(J348,Riders!$A$2:$C$3501,2,FALSE))/365</f>
        <v>24.687671232876713</v>
      </c>
      <c r="O348" s="50">
        <f>(C348-VLOOKUP(K348,Riders!$A$2:$C$3501,2,FALSE))/365</f>
        <v>22.92876712328767</v>
      </c>
      <c r="P348" s="29">
        <v>6</v>
      </c>
      <c r="Q348" s="104">
        <f t="shared" si="36"/>
        <v>271.46800000000002</v>
      </c>
      <c r="R348" s="104">
        <f t="shared" si="37"/>
        <v>23.331</v>
      </c>
      <c r="S348" s="104">
        <f t="shared" si="38"/>
        <v>71.686000000000007</v>
      </c>
      <c r="T348" s="104">
        <f t="shared" si="39"/>
        <v>64.833999999999975</v>
      </c>
      <c r="U348" s="104">
        <f t="shared" si="40"/>
        <v>65.408000000000015</v>
      </c>
      <c r="V348" s="104">
        <f t="shared" si="41"/>
        <v>69.54000000000002</v>
      </c>
      <c r="W348">
        <v>14.696</v>
      </c>
      <c r="X348">
        <v>8.6349999999999998</v>
      </c>
      <c r="Y348">
        <v>8.0749999999999993</v>
      </c>
      <c r="Z348">
        <v>7.8939999999999984</v>
      </c>
      <c r="AA348">
        <v>8.0740000000000052</v>
      </c>
      <c r="AB348">
        <v>8.0499999999999972</v>
      </c>
      <c r="AC348">
        <v>8.129000000000012</v>
      </c>
      <c r="AD348">
        <v>8.1329999999999956</v>
      </c>
      <c r="AE348">
        <v>8.3199999999999932</v>
      </c>
      <c r="AF348">
        <v>8.0879999999999939</v>
      </c>
      <c r="AG348">
        <v>8.012999999999991</v>
      </c>
      <c r="AH348">
        <v>7.9620000000000033</v>
      </c>
      <c r="AI348">
        <v>8.1180000000000092</v>
      </c>
      <c r="AJ348">
        <v>8.0250000000000057</v>
      </c>
      <c r="AK348">
        <v>8.090999999999994</v>
      </c>
      <c r="AL348">
        <v>8.2169999999999845</v>
      </c>
      <c r="AM348">
        <v>8.3870000000000005</v>
      </c>
      <c r="AN348">
        <v>8.2130000000000223</v>
      </c>
      <c r="AO348">
        <v>8.1829999999999927</v>
      </c>
      <c r="AP348">
        <v>8.146000000000015</v>
      </c>
      <c r="AQ348">
        <v>8.27800000000002</v>
      </c>
      <c r="AR348">
        <v>8.1019999999999754</v>
      </c>
      <c r="AS348">
        <v>8.0720000000000027</v>
      </c>
      <c r="AT348">
        <v>8.0269999999999868</v>
      </c>
      <c r="AU348">
        <v>8.2019999999999982</v>
      </c>
      <c r="AV348">
        <v>8.1040000000000418</v>
      </c>
      <c r="AW348">
        <v>8.1689999999999543</v>
      </c>
      <c r="AX348">
        <v>8.2129999999999939</v>
      </c>
      <c r="AY348">
        <v>8.450999999999965</v>
      </c>
      <c r="AZ348">
        <v>9.9180000000000348</v>
      </c>
      <c r="BA348">
        <v>9.1850000000000307</v>
      </c>
      <c r="BB348">
        <v>9.2980000000000018</v>
      </c>
      <c r="BC348" s="105">
        <f t="shared" si="42"/>
        <v>53.044926105470992</v>
      </c>
    </row>
    <row r="349" spans="1:55" ht="15" thickBot="1" x14ac:dyDescent="0.35">
      <c r="A349" s="33" t="s">
        <v>93</v>
      </c>
      <c r="B349" s="33">
        <v>2020</v>
      </c>
      <c r="C349" s="9">
        <v>43853</v>
      </c>
      <c r="D349" s="33" t="s">
        <v>72</v>
      </c>
      <c r="E349" s="29" t="s">
        <v>379</v>
      </c>
      <c r="F349" s="51" t="s">
        <v>379</v>
      </c>
      <c r="G349" t="s">
        <v>156</v>
      </c>
      <c r="H349" t="s">
        <v>539</v>
      </c>
      <c r="I349" t="s">
        <v>540</v>
      </c>
      <c r="J349" t="s">
        <v>541</v>
      </c>
      <c r="K349" t="s">
        <v>542</v>
      </c>
      <c r="L349" s="50">
        <f>(C349-VLOOKUP(H349,Riders!$A$2:$C$3501,2,FALSE))/365</f>
        <v>22.87945205479452</v>
      </c>
      <c r="M349" s="50">
        <f>(C349-VLOOKUP(I349,Riders!$A$2:$C$3501,2,FALSE))/365</f>
        <v>25.063013698630137</v>
      </c>
      <c r="N349" s="50" t="e">
        <f>(C349-VLOOKUP(J349,Riders!$A$2:$C$3501,2,FALSE))/365</f>
        <v>#N/A</v>
      </c>
      <c r="O349" s="50">
        <f>(C349-VLOOKUP(K349,Riders!$A$2:$C$3501,2,FALSE))/365</f>
        <v>30.769863013698629</v>
      </c>
      <c r="P349" s="29">
        <v>7</v>
      </c>
      <c r="Q349" s="104">
        <f t="shared" si="36"/>
        <v>280.02500000000003</v>
      </c>
      <c r="R349" s="104">
        <f t="shared" si="37"/>
        <v>23.484999999999999</v>
      </c>
      <c r="S349" s="104">
        <f t="shared" si="38"/>
        <v>71.971000000000018</v>
      </c>
      <c r="T349" s="104">
        <f t="shared" si="39"/>
        <v>66.287999999999997</v>
      </c>
      <c r="U349" s="104">
        <f t="shared" si="40"/>
        <v>69.760999999999996</v>
      </c>
      <c r="V349" s="104">
        <f t="shared" si="41"/>
        <v>72.005000000000024</v>
      </c>
      <c r="W349">
        <v>14.803000000000001</v>
      </c>
      <c r="X349">
        <v>8.6819999999999986</v>
      </c>
      <c r="Y349">
        <v>8.2160000000000011</v>
      </c>
      <c r="Z349">
        <v>8.2239999999999966</v>
      </c>
      <c r="AA349">
        <v>7.9420000000000002</v>
      </c>
      <c r="AB349">
        <v>7.9540000000000006</v>
      </c>
      <c r="AC349">
        <v>8.100999999999992</v>
      </c>
      <c r="AD349">
        <v>8.0490000000000279</v>
      </c>
      <c r="AE349">
        <v>8.1069999999999851</v>
      </c>
      <c r="AF349">
        <v>8.2130000000000081</v>
      </c>
      <c r="AG349">
        <v>8.353999999999985</v>
      </c>
      <c r="AH349">
        <v>8.0390000000000015</v>
      </c>
      <c r="AI349">
        <v>8.105000000000004</v>
      </c>
      <c r="AJ349">
        <v>8.1440000000000055</v>
      </c>
      <c r="AK349">
        <v>8.5050000000000097</v>
      </c>
      <c r="AL349">
        <v>8.820999999999998</v>
      </c>
      <c r="AM349">
        <v>9.1309999999999718</v>
      </c>
      <c r="AN349">
        <v>8.7360000000000184</v>
      </c>
      <c r="AO349">
        <v>8.636999999999972</v>
      </c>
      <c r="AP349">
        <v>8.5720000000000596</v>
      </c>
      <c r="AQ349">
        <v>8.4979999999999905</v>
      </c>
      <c r="AR349">
        <v>8.6449999999999818</v>
      </c>
      <c r="AS349">
        <v>8.6180000000000234</v>
      </c>
      <c r="AT349">
        <v>8.9239999999999782</v>
      </c>
      <c r="AU349">
        <v>9.1299999999999955</v>
      </c>
      <c r="AV349">
        <v>8.896000000000015</v>
      </c>
      <c r="AW349">
        <v>8.9899999999999807</v>
      </c>
      <c r="AX349">
        <v>9.3269999999999982</v>
      </c>
      <c r="AY349">
        <v>9.0080000000000098</v>
      </c>
      <c r="AZ349">
        <v>8.9229999999999734</v>
      </c>
      <c r="BA349">
        <v>8.7810000000000059</v>
      </c>
      <c r="BB349">
        <v>8.9500000000000455</v>
      </c>
      <c r="BC349" s="105">
        <f t="shared" si="42"/>
        <v>51.423980001785552</v>
      </c>
    </row>
    <row r="350" spans="1:55" ht="15" thickBot="1" x14ac:dyDescent="0.35">
      <c r="A350" s="30" t="s">
        <v>149</v>
      </c>
      <c r="B350" s="30">
        <v>2019</v>
      </c>
      <c r="C350" s="49">
        <v>43812</v>
      </c>
      <c r="D350" s="30" t="s">
        <v>72</v>
      </c>
      <c r="E350" s="29" t="s">
        <v>379</v>
      </c>
      <c r="F350" s="47" t="s">
        <v>379</v>
      </c>
      <c r="G350" t="s">
        <v>29</v>
      </c>
      <c r="H350" t="s">
        <v>304</v>
      </c>
      <c r="I350" t="s">
        <v>416</v>
      </c>
      <c r="J350" t="s">
        <v>217</v>
      </c>
      <c r="K350" t="s">
        <v>335</v>
      </c>
      <c r="L350" s="50">
        <f>(C350-VLOOKUP(H350,Riders!$A$2:$C$3501,2,FALSE))/365</f>
        <v>23.035616438356165</v>
      </c>
      <c r="M350" s="50">
        <f>(C350-VLOOKUP(I350,Riders!$A$2:$C$3501,2,FALSE))/365</f>
        <v>22.12054794520548</v>
      </c>
      <c r="N350" s="50">
        <f>(C350-VLOOKUP(J350,Riders!$A$2:$C$3501,2,FALSE))/365</f>
        <v>21.704109589041096</v>
      </c>
      <c r="O350" s="50">
        <f>(C350-VLOOKUP(K350,Riders!$A$2:$C$3501,2,FALSE))/365</f>
        <v>25.06027397260274</v>
      </c>
      <c r="P350" s="29">
        <v>1</v>
      </c>
      <c r="Q350" s="104">
        <f t="shared" si="36"/>
        <v>256.57299999999998</v>
      </c>
      <c r="R350" s="104">
        <f t="shared" si="37"/>
        <v>22.558</v>
      </c>
      <c r="S350" s="104">
        <f t="shared" si="38"/>
        <v>68.941999999999993</v>
      </c>
      <c r="T350" s="104">
        <f t="shared" si="39"/>
        <v>61.624000000000009</v>
      </c>
      <c r="U350" s="104">
        <f t="shared" si="40"/>
        <v>62.061999999999983</v>
      </c>
      <c r="V350" s="104">
        <f t="shared" si="41"/>
        <v>63.944999999999993</v>
      </c>
      <c r="W350">
        <v>14.433</v>
      </c>
      <c r="X350">
        <v>8.125</v>
      </c>
      <c r="Y350">
        <v>7.7540000000000013</v>
      </c>
      <c r="Z350">
        <v>7.6279999999999966</v>
      </c>
      <c r="AA350">
        <v>7.6370000000000005</v>
      </c>
      <c r="AB350">
        <v>7.6890000000000001</v>
      </c>
      <c r="AC350">
        <v>7.7250000000000156</v>
      </c>
      <c r="AD350">
        <v>7.9509999999999792</v>
      </c>
      <c r="AE350">
        <v>7.652000000000001</v>
      </c>
      <c r="AF350">
        <v>7.6760000000000019</v>
      </c>
      <c r="AG350">
        <v>7.7339999999999947</v>
      </c>
      <c r="AH350">
        <v>7.8299999999999983</v>
      </c>
      <c r="AI350">
        <v>7.6890000000000214</v>
      </c>
      <c r="AJ350">
        <v>7.6979999999999791</v>
      </c>
      <c r="AK350">
        <v>7.7070000000000078</v>
      </c>
      <c r="AL350">
        <v>7.6380000000000052</v>
      </c>
      <c r="AM350">
        <v>7.8300000000000125</v>
      </c>
      <c r="AN350">
        <v>7.6789999999999736</v>
      </c>
      <c r="AO350">
        <v>7.7950000000000159</v>
      </c>
      <c r="AP350">
        <v>7.8059999999999832</v>
      </c>
      <c r="AQ350">
        <v>7.7519999999999811</v>
      </c>
      <c r="AR350">
        <v>7.7420000000000471</v>
      </c>
      <c r="AS350">
        <v>7.7400000000000091</v>
      </c>
      <c r="AT350">
        <v>7.7179999999999609</v>
      </c>
      <c r="AU350">
        <v>7.9660000000000366</v>
      </c>
      <c r="AV350">
        <v>8.0049999999999955</v>
      </c>
      <c r="AW350">
        <v>7.978999999999985</v>
      </c>
      <c r="AX350">
        <v>8.0939999999999657</v>
      </c>
      <c r="AY350">
        <v>8.0660000000000593</v>
      </c>
      <c r="AZ350">
        <v>7.9980000000000189</v>
      </c>
      <c r="BA350">
        <v>7.9139999999999873</v>
      </c>
      <c r="BB350">
        <v>7.922999999999945</v>
      </c>
      <c r="BC350" s="105">
        <f t="shared" si="42"/>
        <v>56.124377857373929</v>
      </c>
    </row>
    <row r="351" spans="1:55" ht="15" thickBot="1" x14ac:dyDescent="0.35">
      <c r="A351" s="30" t="s">
        <v>149</v>
      </c>
      <c r="B351" s="30">
        <v>2019</v>
      </c>
      <c r="C351" s="49">
        <v>43812</v>
      </c>
      <c r="D351" s="30" t="s">
        <v>72</v>
      </c>
      <c r="E351" s="29" t="s">
        <v>379</v>
      </c>
      <c r="F351" s="47" t="s">
        <v>379</v>
      </c>
      <c r="G351" t="s">
        <v>36</v>
      </c>
      <c r="H351" t="s">
        <v>270</v>
      </c>
      <c r="I351" t="s">
        <v>528</v>
      </c>
      <c r="J351" t="s">
        <v>256</v>
      </c>
      <c r="K351" t="s">
        <v>425</v>
      </c>
      <c r="L351" s="50">
        <f>(C351-VLOOKUP(H351,Riders!$A$2:$C$3501,2,FALSE))/365</f>
        <v>25.243835616438357</v>
      </c>
      <c r="M351" s="50">
        <f>(C351-VLOOKUP(I351,Riders!$A$2:$C$3501,2,FALSE))/365</f>
        <v>29.334246575342465</v>
      </c>
      <c r="N351" s="50">
        <f>(C351-VLOOKUP(J351,Riders!$A$2:$C$3501,2,FALSE))/365</f>
        <v>23.805479452054794</v>
      </c>
      <c r="O351" s="50">
        <f>(C351-VLOOKUP(K351,Riders!$A$2:$C$3501,2,FALSE))/365</f>
        <v>20.446575342465753</v>
      </c>
      <c r="P351" s="29">
        <v>2</v>
      </c>
      <c r="Q351" s="104">
        <f t="shared" si="36"/>
        <v>256.77499999999998</v>
      </c>
      <c r="R351" s="104">
        <f t="shared" si="37"/>
        <v>22.524999999999999</v>
      </c>
      <c r="S351" s="104">
        <f t="shared" si="38"/>
        <v>68.339000000000013</v>
      </c>
      <c r="T351" s="104">
        <f t="shared" si="39"/>
        <v>61.602999999999994</v>
      </c>
      <c r="U351" s="104">
        <f t="shared" si="40"/>
        <v>63.380999999999972</v>
      </c>
      <c r="V351" s="104">
        <f t="shared" si="41"/>
        <v>63.451999999999998</v>
      </c>
      <c r="W351">
        <v>14.201000000000001</v>
      </c>
      <c r="X351">
        <v>8.3239999999999981</v>
      </c>
      <c r="Y351">
        <v>7.735000000000003</v>
      </c>
      <c r="Z351">
        <v>7.5109999999999992</v>
      </c>
      <c r="AA351">
        <v>7.5309999999999988</v>
      </c>
      <c r="AB351">
        <v>7.671999999999997</v>
      </c>
      <c r="AC351">
        <v>7.6239999999999952</v>
      </c>
      <c r="AD351">
        <v>7.741000000000021</v>
      </c>
      <c r="AE351">
        <v>7.8759999999999764</v>
      </c>
      <c r="AF351">
        <v>7.7700000000000102</v>
      </c>
      <c r="AG351">
        <v>7.7189999999999941</v>
      </c>
      <c r="AH351">
        <v>7.644999999999996</v>
      </c>
      <c r="AI351">
        <v>7.7010000000000076</v>
      </c>
      <c r="AJ351">
        <v>7.6069999999999993</v>
      </c>
      <c r="AK351">
        <v>7.6369999999999862</v>
      </c>
      <c r="AL351">
        <v>7.6480000000000246</v>
      </c>
      <c r="AM351">
        <v>7.7299999999999898</v>
      </c>
      <c r="AN351">
        <v>7.8199999999999932</v>
      </c>
      <c r="AO351">
        <v>7.77800000000002</v>
      </c>
      <c r="AP351">
        <v>7.8990000000000009</v>
      </c>
      <c r="AQ351">
        <v>7.8499999999999943</v>
      </c>
      <c r="AR351">
        <v>7.9190000000000111</v>
      </c>
      <c r="AS351">
        <v>8.1359999999999388</v>
      </c>
      <c r="AT351">
        <v>8.2490000000000236</v>
      </c>
      <c r="AU351">
        <v>8.0999999999999943</v>
      </c>
      <c r="AV351">
        <v>8.0499999999999829</v>
      </c>
      <c r="AW351">
        <v>8.2880000000000393</v>
      </c>
      <c r="AX351">
        <v>7.9550000000000125</v>
      </c>
      <c r="AY351">
        <v>7.7389999999999759</v>
      </c>
      <c r="AZ351">
        <v>7.6740000000000066</v>
      </c>
      <c r="BA351">
        <v>7.7330000000000041</v>
      </c>
      <c r="BB351">
        <v>7.9129999999999825</v>
      </c>
      <c r="BC351" s="105">
        <f t="shared" si="42"/>
        <v>56.080225878687571</v>
      </c>
    </row>
    <row r="352" spans="1:55" ht="15" thickBot="1" x14ac:dyDescent="0.35">
      <c r="A352" s="30" t="s">
        <v>149</v>
      </c>
      <c r="B352" s="30">
        <v>2019</v>
      </c>
      <c r="C352" s="49">
        <v>43812</v>
      </c>
      <c r="D352" s="30" t="s">
        <v>72</v>
      </c>
      <c r="E352" s="29" t="s">
        <v>379</v>
      </c>
      <c r="F352" s="47" t="s">
        <v>379</v>
      </c>
      <c r="G352" t="s">
        <v>67</v>
      </c>
      <c r="H352" t="s">
        <v>329</v>
      </c>
      <c r="I352" t="s">
        <v>214</v>
      </c>
      <c r="J352" t="s">
        <v>521</v>
      </c>
      <c r="K352" t="s">
        <v>271</v>
      </c>
      <c r="L352" s="50">
        <f>(C352-VLOOKUP(H352,Riders!$A$2:$C$3501,2,FALSE))/365</f>
        <v>33.093150684931508</v>
      </c>
      <c r="M352" s="50">
        <f>(C352-VLOOKUP(I352,Riders!$A$2:$C$3501,2,FALSE))/365</f>
        <v>24.986301369863014</v>
      </c>
      <c r="N352" s="50">
        <f>(C352-VLOOKUP(J352,Riders!$A$2:$C$3501,2,FALSE))/365</f>
        <v>22.32054794520548</v>
      </c>
      <c r="O352" s="50">
        <f>(C352-VLOOKUP(K352,Riders!$A$2:$C$3501,2,FALSE))/365</f>
        <v>25.487671232876714</v>
      </c>
      <c r="P352" s="29">
        <v>3</v>
      </c>
      <c r="Q352" s="104">
        <f t="shared" si="36"/>
        <v>259.37099999999998</v>
      </c>
      <c r="R352" s="104">
        <f t="shared" si="37"/>
        <v>22.094999999999999</v>
      </c>
      <c r="S352" s="104">
        <f t="shared" si="38"/>
        <v>69.262999999999991</v>
      </c>
      <c r="T352" s="104">
        <f t="shared" si="39"/>
        <v>62.895000000000024</v>
      </c>
      <c r="U352" s="104">
        <f t="shared" si="40"/>
        <v>63.797999999999973</v>
      </c>
      <c r="V352" s="104">
        <f t="shared" si="41"/>
        <v>63.414999999999992</v>
      </c>
      <c r="W352">
        <v>14.09</v>
      </c>
      <c r="X352">
        <v>8.004999999999999</v>
      </c>
      <c r="Y352">
        <v>8.0140000000000029</v>
      </c>
      <c r="Z352">
        <v>7.7479999999999976</v>
      </c>
      <c r="AA352">
        <v>7.7049999999999983</v>
      </c>
      <c r="AB352">
        <v>7.8109999999999999</v>
      </c>
      <c r="AC352">
        <v>7.8649999999999949</v>
      </c>
      <c r="AD352">
        <v>8.0249999999999986</v>
      </c>
      <c r="AE352">
        <v>7.8360000000000127</v>
      </c>
      <c r="AF352">
        <v>7.9610000000000127</v>
      </c>
      <c r="AG352">
        <v>7.7729999999999961</v>
      </c>
      <c r="AH352">
        <v>7.6879999999999882</v>
      </c>
      <c r="AI352">
        <v>7.9129999999999967</v>
      </c>
      <c r="AJ352">
        <v>7.8309999999999889</v>
      </c>
      <c r="AK352">
        <v>7.8610000000000184</v>
      </c>
      <c r="AL352">
        <v>8.0320000000000107</v>
      </c>
      <c r="AM352">
        <v>8.0090000000000146</v>
      </c>
      <c r="AN352">
        <v>8.0659999999999741</v>
      </c>
      <c r="AO352">
        <v>8.2439999999999714</v>
      </c>
      <c r="AP352">
        <v>7.9560000000000173</v>
      </c>
      <c r="AQ352">
        <v>7.936000000000007</v>
      </c>
      <c r="AR352">
        <v>8.0749999999999886</v>
      </c>
      <c r="AS352">
        <v>7.8239999999999839</v>
      </c>
      <c r="AT352">
        <v>7.6880000000000166</v>
      </c>
      <c r="AU352">
        <v>7.8050000000000352</v>
      </c>
      <c r="AV352">
        <v>7.8149999999999693</v>
      </c>
      <c r="AW352">
        <v>7.8160000000000025</v>
      </c>
      <c r="AX352">
        <v>7.8679999999999666</v>
      </c>
      <c r="AY352">
        <v>8.0000000000000284</v>
      </c>
      <c r="AZ352">
        <v>8.1150000000000091</v>
      </c>
      <c r="BA352">
        <v>8.0929999999999609</v>
      </c>
      <c r="BB352">
        <v>7.90300000000002</v>
      </c>
      <c r="BC352" s="105">
        <f t="shared" si="42"/>
        <v>55.518928484680252</v>
      </c>
    </row>
    <row r="353" spans="1:55" ht="15" thickBot="1" x14ac:dyDescent="0.35">
      <c r="A353" s="30" t="s">
        <v>149</v>
      </c>
      <c r="B353" s="30">
        <v>2019</v>
      </c>
      <c r="C353" s="49">
        <v>43812</v>
      </c>
      <c r="D353" s="30" t="s">
        <v>72</v>
      </c>
      <c r="E353" s="29" t="s">
        <v>379</v>
      </c>
      <c r="F353" s="47" t="s">
        <v>379</v>
      </c>
      <c r="G353" t="s">
        <v>27</v>
      </c>
      <c r="H353" t="s">
        <v>432</v>
      </c>
      <c r="I353" t="s">
        <v>523</v>
      </c>
      <c r="J353" t="s">
        <v>524</v>
      </c>
      <c r="K353" t="s">
        <v>525</v>
      </c>
      <c r="L353" s="50">
        <f>(C353-VLOOKUP(H353,Riders!$A$2:$C$3501,2,FALSE))/365</f>
        <v>24.715068493150685</v>
      </c>
      <c r="M353" s="50">
        <f>(C353-VLOOKUP(I353,Riders!$A$2:$C$3501,2,FALSE))/365</f>
        <v>27.449315068493149</v>
      </c>
      <c r="N353" s="50">
        <f>(C353-VLOOKUP(J353,Riders!$A$2:$C$3501,2,FALSE))/365</f>
        <v>28.484931506849314</v>
      </c>
      <c r="O353" s="50">
        <f>(C353-VLOOKUP(K353,Riders!$A$2:$C$3501,2,FALSE))/365</f>
        <v>30.778082191780822</v>
      </c>
      <c r="P353" s="29">
        <v>4</v>
      </c>
      <c r="Q353" s="104">
        <f t="shared" si="36"/>
        <v>260.09699999999998</v>
      </c>
      <c r="R353" s="104">
        <f t="shared" si="37"/>
        <v>22.510999999999999</v>
      </c>
      <c r="S353" s="104">
        <f t="shared" si="38"/>
        <v>68.7</v>
      </c>
      <c r="T353" s="104">
        <f t="shared" si="39"/>
        <v>63.105000000000032</v>
      </c>
      <c r="U353" s="104">
        <f t="shared" si="40"/>
        <v>63.692999999999984</v>
      </c>
      <c r="V353" s="104">
        <f t="shared" si="41"/>
        <v>64.598999999999961</v>
      </c>
      <c r="W353">
        <v>14.314</v>
      </c>
      <c r="X353">
        <v>8.1969999999999992</v>
      </c>
      <c r="Y353">
        <v>7.7160000000000011</v>
      </c>
      <c r="Z353">
        <v>7.5849999999999973</v>
      </c>
      <c r="AA353">
        <v>7.7259999999999991</v>
      </c>
      <c r="AB353">
        <v>7.632000000000005</v>
      </c>
      <c r="AC353">
        <v>7.6839999999999904</v>
      </c>
      <c r="AD353">
        <v>7.8460000000000107</v>
      </c>
      <c r="AE353">
        <v>7.8489999999999895</v>
      </c>
      <c r="AF353">
        <v>7.9380000000000166</v>
      </c>
      <c r="AG353">
        <v>7.97199999999998</v>
      </c>
      <c r="AH353">
        <v>8.0200000000000102</v>
      </c>
      <c r="AI353">
        <v>7.8450000000000131</v>
      </c>
      <c r="AJ353">
        <v>7.8269999999999982</v>
      </c>
      <c r="AK353">
        <v>7.7809999999999917</v>
      </c>
      <c r="AL353">
        <v>7.8730000000000331</v>
      </c>
      <c r="AM353">
        <v>8.0449999999999875</v>
      </c>
      <c r="AN353">
        <v>7.8349999999999511</v>
      </c>
      <c r="AO353">
        <v>7.8180000000000121</v>
      </c>
      <c r="AP353">
        <v>7.9280000000000257</v>
      </c>
      <c r="AQ353">
        <v>7.8910000000000196</v>
      </c>
      <c r="AR353">
        <v>7.9899999999999523</v>
      </c>
      <c r="AS353">
        <v>8.2330000000000325</v>
      </c>
      <c r="AT353">
        <v>7.953000000000003</v>
      </c>
      <c r="AU353">
        <v>7.9809999999999661</v>
      </c>
      <c r="AV353">
        <v>7.9050000000000296</v>
      </c>
      <c r="AW353">
        <v>8.0330000000000155</v>
      </c>
      <c r="AX353">
        <v>7.9259999999999877</v>
      </c>
      <c r="AY353">
        <v>8.0180000000000291</v>
      </c>
      <c r="AZ353">
        <v>8.1499999999999488</v>
      </c>
      <c r="BA353">
        <v>8.2590000000000146</v>
      </c>
      <c r="BB353">
        <v>8.3269999999999698</v>
      </c>
      <c r="BC353" s="105">
        <f t="shared" si="42"/>
        <v>55.363960368631709</v>
      </c>
    </row>
    <row r="354" spans="1:55" ht="15" thickBot="1" x14ac:dyDescent="0.35">
      <c r="A354" s="30" t="s">
        <v>149</v>
      </c>
      <c r="B354" s="30">
        <v>2019</v>
      </c>
      <c r="C354" s="49">
        <v>43812</v>
      </c>
      <c r="D354" s="30" t="s">
        <v>72</v>
      </c>
      <c r="E354" s="29" t="s">
        <v>379</v>
      </c>
      <c r="F354" s="47" t="s">
        <v>379</v>
      </c>
      <c r="G354" t="s">
        <v>17</v>
      </c>
      <c r="H354" t="s">
        <v>327</v>
      </c>
      <c r="I354" t="s">
        <v>423</v>
      </c>
      <c r="J354" t="s">
        <v>422</v>
      </c>
      <c r="K354" t="s">
        <v>530</v>
      </c>
      <c r="L354" s="50">
        <f>(C354-VLOOKUP(H354,Riders!$A$2:$C$3501,2,FALSE))/365</f>
        <v>27.19178082191781</v>
      </c>
      <c r="M354" s="50">
        <f>(C354-VLOOKUP(I354,Riders!$A$2:$C$3501,2,FALSE))/365</f>
        <v>22.065753424657533</v>
      </c>
      <c r="N354" s="50">
        <f>(C354-VLOOKUP(J354,Riders!$A$2:$C$3501,2,FALSE))/365</f>
        <v>20.652054794520549</v>
      </c>
      <c r="O354" s="50">
        <f>(C354-VLOOKUP(K354,Riders!$A$2:$C$3501,2,FALSE))/365</f>
        <v>19.895890410958906</v>
      </c>
      <c r="P354" s="29">
        <v>5</v>
      </c>
      <c r="Q354" s="104">
        <f t="shared" si="36"/>
        <v>261.14200000000005</v>
      </c>
      <c r="R354" s="104">
        <f t="shared" si="37"/>
        <v>22.763000000000002</v>
      </c>
      <c r="S354" s="104">
        <f t="shared" si="38"/>
        <v>70.436999999999998</v>
      </c>
      <c r="T354" s="104">
        <f t="shared" si="39"/>
        <v>62.954999999999998</v>
      </c>
      <c r="U354" s="104">
        <f t="shared" si="40"/>
        <v>63.813000000000017</v>
      </c>
      <c r="V354" s="104">
        <f t="shared" si="41"/>
        <v>63.93700000000004</v>
      </c>
      <c r="W354">
        <v>14.218</v>
      </c>
      <c r="X354">
        <v>8.5450000000000017</v>
      </c>
      <c r="Y354">
        <v>7.972999999999999</v>
      </c>
      <c r="Z354">
        <v>7.9209999999999958</v>
      </c>
      <c r="AA354">
        <v>8.0580000000000069</v>
      </c>
      <c r="AB354">
        <v>7.9899999999999949</v>
      </c>
      <c r="AC354">
        <v>7.8980000000000103</v>
      </c>
      <c r="AD354">
        <v>7.833999999999989</v>
      </c>
      <c r="AE354">
        <v>7.9909999999999997</v>
      </c>
      <c r="AF354">
        <v>7.8049999999999926</v>
      </c>
      <c r="AG354">
        <v>7.8310000000000173</v>
      </c>
      <c r="AH354">
        <v>7.8069999999999879</v>
      </c>
      <c r="AI354">
        <v>7.855000000000004</v>
      </c>
      <c r="AJ354">
        <v>7.9840000000000089</v>
      </c>
      <c r="AK354">
        <v>7.8519999999999754</v>
      </c>
      <c r="AL354">
        <v>7.8300000000000125</v>
      </c>
      <c r="AM354">
        <v>7.8370000000000175</v>
      </c>
      <c r="AN354">
        <v>7.8509999999999707</v>
      </c>
      <c r="AO354">
        <v>7.9190000000000111</v>
      </c>
      <c r="AP354">
        <v>7.9159999999999968</v>
      </c>
      <c r="AQ354">
        <v>8.1389999999999816</v>
      </c>
      <c r="AR354">
        <v>7.9960000000000093</v>
      </c>
      <c r="AS354">
        <v>8.146000000000015</v>
      </c>
      <c r="AT354">
        <v>8.0090000000000146</v>
      </c>
      <c r="AU354">
        <v>7.9959999999999809</v>
      </c>
      <c r="AV354">
        <v>7.9699999999999989</v>
      </c>
      <c r="AW354">
        <v>8.0910000000000082</v>
      </c>
      <c r="AX354">
        <v>7.8880000000000052</v>
      </c>
      <c r="AY354">
        <v>7.8739999999999952</v>
      </c>
      <c r="AZ354">
        <v>7.9269999999999925</v>
      </c>
      <c r="BA354">
        <v>8.1379999999999484</v>
      </c>
      <c r="BB354">
        <v>8.053000000000111</v>
      </c>
      <c r="BC354" s="105">
        <f t="shared" si="42"/>
        <v>55.142412940086224</v>
      </c>
    </row>
    <row r="355" spans="1:55" ht="15" thickBot="1" x14ac:dyDescent="0.35">
      <c r="A355" s="30" t="s">
        <v>149</v>
      </c>
      <c r="B355" s="30">
        <v>2019</v>
      </c>
      <c r="C355" s="49">
        <v>43812</v>
      </c>
      <c r="D355" s="30" t="s">
        <v>72</v>
      </c>
      <c r="E355" s="29" t="s">
        <v>379</v>
      </c>
      <c r="F355" s="47" t="s">
        <v>379</v>
      </c>
      <c r="G355" t="s">
        <v>53</v>
      </c>
      <c r="H355" t="s">
        <v>389</v>
      </c>
      <c r="I355" t="s">
        <v>316</v>
      </c>
      <c r="J355" t="s">
        <v>478</v>
      </c>
      <c r="K355" t="s">
        <v>227</v>
      </c>
      <c r="L355" s="50">
        <f>(C355-VLOOKUP(H355,Riders!$A$2:$C$3501,2,FALSE))/365</f>
        <v>20.117808219178084</v>
      </c>
      <c r="M355" s="50">
        <f>(C355-VLOOKUP(I355,Riders!$A$2:$C$3501,2,FALSE))/365</f>
        <v>18.975342465753425</v>
      </c>
      <c r="N355" s="50">
        <f>(C355-VLOOKUP(J355,Riders!$A$2:$C$3501,2,FALSE))/365</f>
        <v>22.852054794520548</v>
      </c>
      <c r="O355" s="50">
        <f>(C355-VLOOKUP(K355,Riders!$A$2:$C$3501,2,FALSE))/365</f>
        <v>21.805479452054794</v>
      </c>
      <c r="P355" s="29">
        <v>6</v>
      </c>
      <c r="Q355" s="104">
        <f t="shared" si="36"/>
        <v>265.00700000000001</v>
      </c>
      <c r="R355" s="104">
        <f t="shared" si="37"/>
        <v>23.003</v>
      </c>
      <c r="S355" s="104">
        <f t="shared" si="38"/>
        <v>71.481999999999999</v>
      </c>
      <c r="T355" s="104">
        <f t="shared" si="39"/>
        <v>63.575999999999993</v>
      </c>
      <c r="U355" s="104">
        <f t="shared" si="40"/>
        <v>64.081000000000017</v>
      </c>
      <c r="V355" s="104">
        <f t="shared" si="41"/>
        <v>65.867999999999995</v>
      </c>
      <c r="W355">
        <v>14.298</v>
      </c>
      <c r="X355">
        <v>8.7050000000000001</v>
      </c>
      <c r="Y355">
        <v>8.2010000000000005</v>
      </c>
      <c r="Z355">
        <v>8.054000000000002</v>
      </c>
      <c r="AA355">
        <v>8.0269999999999939</v>
      </c>
      <c r="AB355">
        <v>7.9400000000000048</v>
      </c>
      <c r="AC355">
        <v>8.0429999999999993</v>
      </c>
      <c r="AD355">
        <v>8.2139999999999986</v>
      </c>
      <c r="AE355">
        <v>8.0279999999999916</v>
      </c>
      <c r="AF355">
        <v>7.9820000000000135</v>
      </c>
      <c r="AG355">
        <v>7.9550000000000125</v>
      </c>
      <c r="AH355">
        <v>8.0789999999999793</v>
      </c>
      <c r="AI355">
        <v>7.8699999999999903</v>
      </c>
      <c r="AJ355">
        <v>7.7790000000000248</v>
      </c>
      <c r="AK355">
        <v>7.8569999999999851</v>
      </c>
      <c r="AL355">
        <v>8.0259999999999962</v>
      </c>
      <c r="AM355">
        <v>7.849000000000018</v>
      </c>
      <c r="AN355">
        <v>7.9920000000000186</v>
      </c>
      <c r="AO355">
        <v>8.0779999999999745</v>
      </c>
      <c r="AP355">
        <v>8.2499999999999716</v>
      </c>
      <c r="AQ355">
        <v>7.9620000000000175</v>
      </c>
      <c r="AR355">
        <v>7.8570000000000277</v>
      </c>
      <c r="AS355">
        <v>8.0420000000000016</v>
      </c>
      <c r="AT355">
        <v>8.0509999999999877</v>
      </c>
      <c r="AU355">
        <v>8.0169999999999959</v>
      </c>
      <c r="AV355">
        <v>8.1409999999999627</v>
      </c>
      <c r="AW355">
        <v>8.1840000000000259</v>
      </c>
      <c r="AX355">
        <v>8.4190000000000111</v>
      </c>
      <c r="AY355">
        <v>8.1429999999999723</v>
      </c>
      <c r="AZ355">
        <v>8.1870000000000402</v>
      </c>
      <c r="BA355">
        <v>8.2749999999999204</v>
      </c>
      <c r="BB355">
        <v>8.5020000000000664</v>
      </c>
      <c r="BC355" s="105">
        <f t="shared" si="42"/>
        <v>54.338187293165838</v>
      </c>
    </row>
    <row r="356" spans="1:55" ht="15" thickBot="1" x14ac:dyDescent="0.35">
      <c r="A356" s="30" t="s">
        <v>149</v>
      </c>
      <c r="B356" s="30">
        <v>2019</v>
      </c>
      <c r="C356" s="49">
        <v>43812</v>
      </c>
      <c r="D356" s="30" t="s">
        <v>72</v>
      </c>
      <c r="E356" s="29" t="s">
        <v>379</v>
      </c>
      <c r="F356" s="47" t="s">
        <v>379</v>
      </c>
      <c r="G356" t="s">
        <v>15</v>
      </c>
      <c r="H356" t="s">
        <v>505</v>
      </c>
      <c r="I356" t="s">
        <v>544</v>
      </c>
      <c r="J356" t="s">
        <v>440</v>
      </c>
      <c r="K356" t="s">
        <v>492</v>
      </c>
      <c r="L356" s="50">
        <f>(C356-VLOOKUP(H356,Riders!$A$2:$C$3501,2,FALSE))/365</f>
        <v>36.594520547945208</v>
      </c>
      <c r="M356" s="50">
        <f>(C356-VLOOKUP(I356,Riders!$A$2:$C$3501,2,FALSE))/365</f>
        <v>19.772602739726029</v>
      </c>
      <c r="N356" s="50">
        <f>(C356-VLOOKUP(J356,Riders!$A$2:$C$3501,2,FALSE))/365</f>
        <v>19.090410958904108</v>
      </c>
      <c r="O356" s="50">
        <f>(C356-VLOOKUP(K356,Riders!$A$2:$C$3501,2,FALSE))/365</f>
        <v>22.816438356164383</v>
      </c>
      <c r="P356" s="29">
        <v>7</v>
      </c>
      <c r="Q356" s="104">
        <f t="shared" si="36"/>
        <v>266.149</v>
      </c>
      <c r="R356" s="104">
        <f t="shared" si="37"/>
        <v>23.253</v>
      </c>
      <c r="S356" s="104">
        <f t="shared" si="38"/>
        <v>71.182000000000016</v>
      </c>
      <c r="T356" s="104">
        <f t="shared" si="39"/>
        <v>64.818999999999988</v>
      </c>
      <c r="U356" s="104">
        <f t="shared" si="40"/>
        <v>64.823999999999984</v>
      </c>
      <c r="V356" s="104">
        <f t="shared" si="41"/>
        <v>65.324000000000012</v>
      </c>
      <c r="W356">
        <v>14.566000000000001</v>
      </c>
      <c r="X356">
        <v>8.6869999999999994</v>
      </c>
      <c r="Y356">
        <v>7.9460000000000015</v>
      </c>
      <c r="Z356">
        <v>7.9370000000000012</v>
      </c>
      <c r="AA356">
        <v>7.8789999999999978</v>
      </c>
      <c r="AB356">
        <v>7.9069999999999965</v>
      </c>
      <c r="AC356">
        <v>8.1370000000000076</v>
      </c>
      <c r="AD356">
        <v>8.1230000000000118</v>
      </c>
      <c r="AE356">
        <v>8.11</v>
      </c>
      <c r="AF356">
        <v>8.1949999999999932</v>
      </c>
      <c r="AG356">
        <v>8.0439999999999969</v>
      </c>
      <c r="AH356">
        <v>7.9969999999999999</v>
      </c>
      <c r="AI356">
        <v>8.0429999999999779</v>
      </c>
      <c r="AJ356">
        <v>8.076000000000036</v>
      </c>
      <c r="AK356">
        <v>8.1159999999999712</v>
      </c>
      <c r="AL356">
        <v>8.2380000000000138</v>
      </c>
      <c r="AM356">
        <v>8.0660000000000025</v>
      </c>
      <c r="AN356">
        <v>8.1970000000000027</v>
      </c>
      <c r="AO356">
        <v>8.1149999999999807</v>
      </c>
      <c r="AP356">
        <v>8.0840000000000316</v>
      </c>
      <c r="AQ356">
        <v>8.1090000000000089</v>
      </c>
      <c r="AR356">
        <v>8.1169999999999618</v>
      </c>
      <c r="AS356">
        <v>8.1160000000000423</v>
      </c>
      <c r="AT356">
        <v>8.0199999999999534</v>
      </c>
      <c r="AU356">
        <v>8.1450000000000102</v>
      </c>
      <c r="AV356">
        <v>8.0950000000000273</v>
      </c>
      <c r="AW356">
        <v>8.2699999999999818</v>
      </c>
      <c r="AX356">
        <v>8.078000000000003</v>
      </c>
      <c r="AY356">
        <v>8.0569999999999595</v>
      </c>
      <c r="AZ356">
        <v>8.1250000000000284</v>
      </c>
      <c r="BA356">
        <v>8.1899999999999693</v>
      </c>
      <c r="BB356">
        <v>8.3640000000000327</v>
      </c>
      <c r="BC356" s="105">
        <f t="shared" si="42"/>
        <v>54.105031392190092</v>
      </c>
    </row>
    <row r="357" spans="1:55" ht="15" thickBot="1" x14ac:dyDescent="0.35">
      <c r="A357" s="1" t="s">
        <v>149</v>
      </c>
      <c r="B357" s="1">
        <v>2019</v>
      </c>
      <c r="C357" s="2">
        <v>43812</v>
      </c>
      <c r="D357" s="1" t="s">
        <v>72</v>
      </c>
      <c r="E357" s="29" t="s">
        <v>379</v>
      </c>
      <c r="F357" s="47" t="s">
        <v>379</v>
      </c>
      <c r="G357" t="s">
        <v>47</v>
      </c>
      <c r="H357" t="s">
        <v>268</v>
      </c>
      <c r="I357" t="s">
        <v>279</v>
      </c>
      <c r="J357" t="s">
        <v>533</v>
      </c>
      <c r="K357" t="s">
        <v>534</v>
      </c>
      <c r="L357" s="50">
        <f>(C357-VLOOKUP(H357,Riders!$A$2:$C$3501,2,FALSE))/365</f>
        <v>22.947945205479453</v>
      </c>
      <c r="M357" s="50">
        <f>(C357-VLOOKUP(I357,Riders!$A$2:$C$3501,2,FALSE))/365</f>
        <v>23.575342465753426</v>
      </c>
      <c r="N357" s="50">
        <f>(C357-VLOOKUP(J357,Riders!$A$2:$C$3501,2,FALSE))/365</f>
        <v>30.345205479452055</v>
      </c>
      <c r="O357" s="50">
        <f>(C357-VLOOKUP(K357,Riders!$A$2:$C$3501,2,FALSE))/365</f>
        <v>23.978082191780821</v>
      </c>
      <c r="P357" s="29">
        <v>8</v>
      </c>
      <c r="Q357" s="104">
        <f t="shared" si="36"/>
        <v>266.63799999999998</v>
      </c>
      <c r="R357" s="104">
        <f t="shared" si="37"/>
        <v>22.800999999999998</v>
      </c>
      <c r="S357" s="104">
        <f t="shared" si="38"/>
        <v>70.927000000000007</v>
      </c>
      <c r="T357" s="104">
        <f t="shared" si="39"/>
        <v>65.054999999999964</v>
      </c>
      <c r="U357" s="104">
        <f t="shared" si="40"/>
        <v>65.06800000000004</v>
      </c>
      <c r="V357" s="104">
        <f t="shared" si="41"/>
        <v>65.587999999999965</v>
      </c>
      <c r="W357">
        <v>14.478999999999999</v>
      </c>
      <c r="X357">
        <v>8.3219999999999992</v>
      </c>
      <c r="Y357">
        <v>8.032</v>
      </c>
      <c r="Z357">
        <v>7.9149999999999991</v>
      </c>
      <c r="AA357">
        <v>8.1060000000000016</v>
      </c>
      <c r="AB357">
        <v>7.972999999999999</v>
      </c>
      <c r="AC357">
        <v>8.1289999999999978</v>
      </c>
      <c r="AD357">
        <v>7.9710000000000107</v>
      </c>
      <c r="AE357">
        <v>8.1319999999999908</v>
      </c>
      <c r="AF357">
        <v>8.0050000000000097</v>
      </c>
      <c r="AG357">
        <v>8.0959999999999752</v>
      </c>
      <c r="AH357">
        <v>8.0290000000000106</v>
      </c>
      <c r="AI357">
        <v>8.2650000000000006</v>
      </c>
      <c r="AJ357">
        <v>8.2560000000000002</v>
      </c>
      <c r="AK357">
        <v>8.0609999999999928</v>
      </c>
      <c r="AL357">
        <v>8.2109999999999843</v>
      </c>
      <c r="AM357">
        <v>8.0480000000000302</v>
      </c>
      <c r="AN357">
        <v>8.2080000000000268</v>
      </c>
      <c r="AO357">
        <v>8.1899999999999409</v>
      </c>
      <c r="AP357">
        <v>8.3650000000000091</v>
      </c>
      <c r="AQ357">
        <v>8.0960000000000321</v>
      </c>
      <c r="AR357">
        <v>8.0169999999999675</v>
      </c>
      <c r="AS357">
        <v>8.0150000000000148</v>
      </c>
      <c r="AT357">
        <v>8.1290000000000191</v>
      </c>
      <c r="AU357">
        <v>7.9529999999999745</v>
      </c>
      <c r="AV357">
        <v>8.179000000000002</v>
      </c>
      <c r="AW357">
        <v>8.2160000000000082</v>
      </c>
      <c r="AX357">
        <v>8.3520000000000323</v>
      </c>
      <c r="AY357">
        <v>8.17999999999995</v>
      </c>
      <c r="AZ357">
        <v>8.4190000000000111</v>
      </c>
      <c r="BA357">
        <v>8.1259999999999764</v>
      </c>
      <c r="BB357">
        <v>8.1630000000000109</v>
      </c>
      <c r="BC357" s="105">
        <f t="shared" si="42"/>
        <v>54.005805624104596</v>
      </c>
    </row>
    <row r="358" spans="1:55" ht="15" thickBot="1" x14ac:dyDescent="0.35">
      <c r="A358" s="1" t="s">
        <v>149</v>
      </c>
      <c r="B358" s="1">
        <v>2019</v>
      </c>
      <c r="C358" s="2">
        <v>43812</v>
      </c>
      <c r="D358" s="1" t="s">
        <v>72</v>
      </c>
      <c r="E358" s="29" t="s">
        <v>379</v>
      </c>
      <c r="F358" s="47" t="s">
        <v>379</v>
      </c>
      <c r="G358" t="s">
        <v>156</v>
      </c>
      <c r="H358" t="s">
        <v>539</v>
      </c>
      <c r="I358" t="s">
        <v>540</v>
      </c>
      <c r="J358" t="s">
        <v>542</v>
      </c>
      <c r="K358" t="s">
        <v>545</v>
      </c>
      <c r="L358" s="50">
        <f>(C358-VLOOKUP(H358,Riders!$A$2:$C$3501,2,FALSE))/365</f>
        <v>22.767123287671232</v>
      </c>
      <c r="M358" s="50">
        <f>(C358-VLOOKUP(I358,Riders!$A$2:$C$3501,2,FALSE))/365</f>
        <v>24.950684931506849</v>
      </c>
      <c r="N358" s="50">
        <f>(C358-VLOOKUP(J358,Riders!$A$2:$C$3501,2,FALSE))/365</f>
        <v>30.657534246575342</v>
      </c>
      <c r="O358" s="50">
        <f>(C358-VLOOKUP(K358,Riders!$A$2:$C$3501,2,FALSE))/365</f>
        <v>29.742465753424657</v>
      </c>
      <c r="P358" s="29">
        <v>9</v>
      </c>
      <c r="Q358" s="104">
        <f t="shared" si="36"/>
        <v>269.50799999999998</v>
      </c>
      <c r="R358" s="104">
        <f t="shared" si="37"/>
        <v>22.940999999999999</v>
      </c>
      <c r="S358" s="104">
        <f t="shared" si="38"/>
        <v>70.929000000000002</v>
      </c>
      <c r="T358" s="104">
        <f t="shared" si="39"/>
        <v>64.739000000000004</v>
      </c>
      <c r="U358" s="104">
        <f t="shared" si="40"/>
        <v>66.957999999999998</v>
      </c>
      <c r="V358" s="104">
        <f t="shared" si="41"/>
        <v>66.881999999999977</v>
      </c>
      <c r="W358">
        <v>14.395</v>
      </c>
      <c r="X358">
        <v>8.5459999999999994</v>
      </c>
      <c r="Y358">
        <v>8.2230000000000025</v>
      </c>
      <c r="Z358">
        <v>7.9969999999999999</v>
      </c>
      <c r="AA358">
        <v>7.9690000000000012</v>
      </c>
      <c r="AB358">
        <v>8.0499999999999972</v>
      </c>
      <c r="AC358">
        <v>7.8759999999999977</v>
      </c>
      <c r="AD358">
        <v>7.8730000000000047</v>
      </c>
      <c r="AE358">
        <v>8.0180000000000007</v>
      </c>
      <c r="AF358">
        <v>7.9590000000000032</v>
      </c>
      <c r="AG358">
        <v>8.0330000000000155</v>
      </c>
      <c r="AH358">
        <v>8.2159999999999798</v>
      </c>
      <c r="AI358">
        <v>8.0310000000000059</v>
      </c>
      <c r="AJ358">
        <v>8.1329999999999956</v>
      </c>
      <c r="AK358">
        <v>8.1380000000000052</v>
      </c>
      <c r="AL358">
        <v>8.2109999999999985</v>
      </c>
      <c r="AM358">
        <v>8.342000000000013</v>
      </c>
      <c r="AN358">
        <v>8.09699999999998</v>
      </c>
      <c r="AO358">
        <v>8.0889999999999986</v>
      </c>
      <c r="AP358">
        <v>8.1749999999999829</v>
      </c>
      <c r="AQ358">
        <v>8.4380000000000166</v>
      </c>
      <c r="AR358">
        <v>8.4869999999999948</v>
      </c>
      <c r="AS358">
        <v>8.8010000000000446</v>
      </c>
      <c r="AT358">
        <v>8.5289999999999679</v>
      </c>
      <c r="AU358">
        <v>8.5270000000000152</v>
      </c>
      <c r="AV358">
        <v>8.34699999999998</v>
      </c>
      <c r="AW358">
        <v>8.2940000000000111</v>
      </c>
      <c r="AX358">
        <v>8.2519999999999527</v>
      </c>
      <c r="AY358">
        <v>8.2450000000000045</v>
      </c>
      <c r="AZ358">
        <v>8.3090000000000259</v>
      </c>
      <c r="BA358">
        <v>8.4209999999999638</v>
      </c>
      <c r="BB358">
        <v>8.4870000000000232</v>
      </c>
      <c r="BC358" s="105">
        <f t="shared" si="42"/>
        <v>53.430695934814551</v>
      </c>
    </row>
    <row r="359" spans="1:55" ht="15" thickBot="1" x14ac:dyDescent="0.35">
      <c r="A359" s="1" t="s">
        <v>149</v>
      </c>
      <c r="B359" s="1">
        <v>2019</v>
      </c>
      <c r="C359" s="2">
        <v>43812</v>
      </c>
      <c r="D359" s="1" t="s">
        <v>72</v>
      </c>
      <c r="E359" s="29" t="s">
        <v>379</v>
      </c>
      <c r="F359" s="4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50">
        <f>(C359-VLOOKUP(H359,Riders!$A$2:$C$3501,2,FALSE))/365</f>
        <v>22.410958904109588</v>
      </c>
      <c r="M359" s="50">
        <f>(C359-VLOOKUP(I359,Riders!$A$2:$C$3501,2,FALSE))/365</f>
        <v>22.854794520547944</v>
      </c>
      <c r="N359" s="50">
        <f>(C359-VLOOKUP(J359,Riders!$A$2:$C$3501,2,FALSE))/365</f>
        <v>28.591780821917808</v>
      </c>
      <c r="O359" s="50">
        <f>(C359-VLOOKUP(K359,Riders!$A$2:$C$3501,2,FALSE))/365</f>
        <v>26.926027397260274</v>
      </c>
      <c r="P359" s="29">
        <v>10</v>
      </c>
      <c r="Q359" s="104">
        <f t="shared" si="36"/>
        <v>270.39800000000002</v>
      </c>
      <c r="R359" s="104">
        <f t="shared" si="37"/>
        <v>23.161000000000001</v>
      </c>
      <c r="S359" s="104">
        <f t="shared" si="38"/>
        <v>71.836999999999989</v>
      </c>
      <c r="T359" s="104">
        <f t="shared" si="39"/>
        <v>65.547000000000025</v>
      </c>
      <c r="U359" s="104">
        <f t="shared" si="40"/>
        <v>66.128999999999991</v>
      </c>
      <c r="V359" s="104">
        <f t="shared" si="41"/>
        <v>66.885000000000019</v>
      </c>
      <c r="W359">
        <v>14.552</v>
      </c>
      <c r="X359">
        <v>8.6090000000000018</v>
      </c>
      <c r="Y359">
        <v>8.1539999999999999</v>
      </c>
      <c r="Z359">
        <v>8.1249999999999964</v>
      </c>
      <c r="AA359">
        <v>8.0860000000000056</v>
      </c>
      <c r="AB359">
        <v>8.195999999999998</v>
      </c>
      <c r="AC359">
        <v>8.0760000000000005</v>
      </c>
      <c r="AD359">
        <v>8.0389999999999873</v>
      </c>
      <c r="AE359">
        <v>8.1940000000000026</v>
      </c>
      <c r="AF359">
        <v>8.0859999999999985</v>
      </c>
      <c r="AG359">
        <v>8.1410000000000196</v>
      </c>
      <c r="AH359">
        <v>8.1370000000000005</v>
      </c>
      <c r="AI359">
        <v>8.2919999999999874</v>
      </c>
      <c r="AJ359">
        <v>8.1200000000000045</v>
      </c>
      <c r="AK359">
        <v>8.3370000000000033</v>
      </c>
      <c r="AL359">
        <v>8.2400000000000091</v>
      </c>
      <c r="AM359">
        <v>8.2620000000000005</v>
      </c>
      <c r="AN359">
        <v>8.3739999999999952</v>
      </c>
      <c r="AO359">
        <v>8.2129999999999939</v>
      </c>
      <c r="AP359">
        <v>8.2230000000000132</v>
      </c>
      <c r="AQ359">
        <v>8.2629999999999768</v>
      </c>
      <c r="AR359">
        <v>8.3769999999999811</v>
      </c>
      <c r="AS359">
        <v>8.1520000000000152</v>
      </c>
      <c r="AT359">
        <v>8.2650000000000148</v>
      </c>
      <c r="AU359">
        <v>8.3130000000000166</v>
      </c>
      <c r="AV359">
        <v>8.4159999999999684</v>
      </c>
      <c r="AW359">
        <v>8.2339999999999804</v>
      </c>
      <c r="AX359">
        <v>8.1520000000000152</v>
      </c>
      <c r="AY359">
        <v>8.1980000000000643</v>
      </c>
      <c r="AZ359">
        <v>8.4799999999999329</v>
      </c>
      <c r="BA359">
        <v>8.3740000000000236</v>
      </c>
      <c r="BB359">
        <v>8.7180000000000177</v>
      </c>
      <c r="BC359" s="105">
        <f t="shared" si="42"/>
        <v>53.254831766507145</v>
      </c>
    </row>
    <row r="360" spans="1:55" ht="15" thickBot="1" x14ac:dyDescent="0.35">
      <c r="A360" s="1" t="s">
        <v>149</v>
      </c>
      <c r="B360" s="1">
        <v>2019</v>
      </c>
      <c r="C360" s="2">
        <v>43812</v>
      </c>
      <c r="D360" s="1" t="s">
        <v>72</v>
      </c>
      <c r="E360" s="29" t="s">
        <v>379</v>
      </c>
      <c r="F360" s="47" t="s">
        <v>379</v>
      </c>
      <c r="G360" t="s">
        <v>172</v>
      </c>
      <c r="H360" t="s">
        <v>535</v>
      </c>
      <c r="I360" t="s">
        <v>293</v>
      </c>
      <c r="J360" t="s">
        <v>333</v>
      </c>
      <c r="K360" t="s">
        <v>536</v>
      </c>
      <c r="L360" s="50">
        <f>(C360-VLOOKUP(H360,Riders!$A$2:$C$3501,2,FALSE))/365</f>
        <v>25.186301369863013</v>
      </c>
      <c r="M360" s="50">
        <f>(C360-VLOOKUP(I360,Riders!$A$2:$C$3501,2,FALSE))/365</f>
        <v>20.463013698630139</v>
      </c>
      <c r="N360" s="50">
        <f>(C360-VLOOKUP(J360,Riders!$A$2:$C$3501,2,FALSE))/365</f>
        <v>25.372602739726027</v>
      </c>
      <c r="O360" s="50" t="e">
        <f>(C360-VLOOKUP(K360,Riders!$A$2:$C$3501,2,FALSE))/365</f>
        <v>#N/A</v>
      </c>
      <c r="P360" s="29">
        <v>11</v>
      </c>
      <c r="Q360" s="104">
        <f t="shared" si="36"/>
        <v>276.346</v>
      </c>
      <c r="R360" s="104">
        <f t="shared" si="37"/>
        <v>23.33</v>
      </c>
      <c r="S360" s="104">
        <f t="shared" si="38"/>
        <v>72.015999999999991</v>
      </c>
      <c r="T360" s="104">
        <f t="shared" si="39"/>
        <v>65.491000000000014</v>
      </c>
      <c r="U360" s="104">
        <f t="shared" si="40"/>
        <v>67.541999999999973</v>
      </c>
      <c r="V360" s="104">
        <f t="shared" si="41"/>
        <v>71.297000000000025</v>
      </c>
      <c r="W360">
        <v>14.755000000000001</v>
      </c>
      <c r="X360">
        <v>8.5749999999999975</v>
      </c>
      <c r="Y360">
        <v>8.2590000000000003</v>
      </c>
      <c r="Z360">
        <v>8.0010000000000048</v>
      </c>
      <c r="AA360">
        <v>8.1439999999999984</v>
      </c>
      <c r="AB360">
        <v>8.0509999999999948</v>
      </c>
      <c r="AC360">
        <v>8.2130000000000081</v>
      </c>
      <c r="AD360">
        <v>8.0179999999999865</v>
      </c>
      <c r="AE360">
        <v>8.1480000000000103</v>
      </c>
      <c r="AF360">
        <v>8.1410000000000053</v>
      </c>
      <c r="AG360">
        <v>8.3220000000000027</v>
      </c>
      <c r="AH360">
        <v>8.0709999999999837</v>
      </c>
      <c r="AI360">
        <v>8.2650000000000006</v>
      </c>
      <c r="AJ360">
        <v>8.1850000000000023</v>
      </c>
      <c r="AK360">
        <v>8.3199999999999932</v>
      </c>
      <c r="AL360">
        <v>8.0390000000000157</v>
      </c>
      <c r="AM360">
        <v>8.2209999999999752</v>
      </c>
      <c r="AN360">
        <v>8.3910000000000196</v>
      </c>
      <c r="AO360">
        <v>8.1690000000000111</v>
      </c>
      <c r="AP360">
        <v>8.6869999999999834</v>
      </c>
      <c r="AQ360">
        <v>8.7430000000000234</v>
      </c>
      <c r="AR360">
        <v>8.3509999999999707</v>
      </c>
      <c r="AS360">
        <v>8.384000000000043</v>
      </c>
      <c r="AT360">
        <v>8.5959999999999468</v>
      </c>
      <c r="AU360">
        <v>8.9860000000000468</v>
      </c>
      <c r="AV360">
        <v>8.9759999999999707</v>
      </c>
      <c r="AW360">
        <v>9.0620000000000118</v>
      </c>
      <c r="AX360">
        <v>8.6870000000000402</v>
      </c>
      <c r="AY360">
        <v>8.6779999999999688</v>
      </c>
      <c r="AZ360">
        <v>8.8470000000000084</v>
      </c>
      <c r="BA360">
        <v>9.1059999999999377</v>
      </c>
      <c r="BB360">
        <v>8.9550000000000409</v>
      </c>
      <c r="BC360" s="105">
        <f t="shared" si="42"/>
        <v>52.108588508608776</v>
      </c>
    </row>
    <row r="361" spans="1:55" ht="15" thickBot="1" x14ac:dyDescent="0.35">
      <c r="A361" s="1" t="s">
        <v>149</v>
      </c>
      <c r="B361" s="1">
        <v>2019</v>
      </c>
      <c r="C361" s="2">
        <v>43812</v>
      </c>
      <c r="D361" s="1" t="s">
        <v>72</v>
      </c>
      <c r="E361" s="29" t="s">
        <v>454</v>
      </c>
      <c r="F361">
        <v>1</v>
      </c>
      <c r="G361" t="s">
        <v>53</v>
      </c>
      <c r="H361" t="s">
        <v>389</v>
      </c>
      <c r="I361" t="s">
        <v>316</v>
      </c>
      <c r="J361" t="s">
        <v>478</v>
      </c>
      <c r="K361" t="s">
        <v>227</v>
      </c>
      <c r="L361" s="50">
        <f>(C361-VLOOKUP(H361,Riders!$A$2:$C$3501,2,FALSE))/365</f>
        <v>20.117808219178084</v>
      </c>
      <c r="M361" s="50">
        <f>(C361-VLOOKUP(I361,Riders!$A$2:$C$3501,2,FALSE))/365</f>
        <v>18.975342465753425</v>
      </c>
      <c r="N361" s="50">
        <f>(C361-VLOOKUP(J361,Riders!$A$2:$C$3501,2,FALSE))/365</f>
        <v>22.852054794520548</v>
      </c>
      <c r="O361" s="50">
        <f>(C361-VLOOKUP(K361,Riders!$A$2:$C$3501,2,FALSE))/365</f>
        <v>21.805479452054794</v>
      </c>
      <c r="P361" s="29">
        <v>1</v>
      </c>
      <c r="Q361" s="104">
        <f t="shared" si="36"/>
        <v>261.39400000000001</v>
      </c>
      <c r="R361" s="104">
        <f t="shared" si="37"/>
        <v>23.007000000000001</v>
      </c>
      <c r="S361" s="104">
        <f t="shared" si="38"/>
        <v>70.944999999999993</v>
      </c>
      <c r="T361" s="104">
        <f t="shared" si="39"/>
        <v>63.34</v>
      </c>
      <c r="U361" s="104">
        <f t="shared" si="40"/>
        <v>63.364000000000004</v>
      </c>
      <c r="V361" s="104">
        <f t="shared" si="41"/>
        <v>63.745000000000005</v>
      </c>
      <c r="W361">
        <v>14.384</v>
      </c>
      <c r="X361">
        <v>8.6230000000000011</v>
      </c>
      <c r="Y361">
        <v>8.1089999999999982</v>
      </c>
      <c r="Z361">
        <v>7.9680000000000035</v>
      </c>
      <c r="AA361">
        <v>7.9529999999999959</v>
      </c>
      <c r="AB361">
        <v>7.8770000000000024</v>
      </c>
      <c r="AC361">
        <v>7.9269999999999996</v>
      </c>
      <c r="AD361">
        <v>8.1039999999999921</v>
      </c>
      <c r="AE361">
        <v>7.9570000000000078</v>
      </c>
      <c r="AF361">
        <v>7.9429999999999978</v>
      </c>
      <c r="AG361">
        <v>7.951999999999984</v>
      </c>
      <c r="AH361">
        <v>8.1010000000000133</v>
      </c>
      <c r="AI361">
        <v>7.8780000000000143</v>
      </c>
      <c r="AJ361">
        <v>7.833999999999989</v>
      </c>
      <c r="AK361">
        <v>7.8359999999999843</v>
      </c>
      <c r="AL361">
        <v>7.8390000000000128</v>
      </c>
      <c r="AM361">
        <v>7.9380000000000166</v>
      </c>
      <c r="AN361">
        <v>7.8439999999999657</v>
      </c>
      <c r="AO361">
        <v>7.9780000000000086</v>
      </c>
      <c r="AP361">
        <v>7.9299999999999784</v>
      </c>
      <c r="AQ361">
        <v>8.1130000000000564</v>
      </c>
      <c r="AR361">
        <v>7.8829999999999529</v>
      </c>
      <c r="AS361">
        <v>7.8430000000000177</v>
      </c>
      <c r="AT361">
        <v>7.835000000000008</v>
      </c>
      <c r="AU361">
        <v>7.9839999999999804</v>
      </c>
      <c r="AV361">
        <v>7.8780000000000143</v>
      </c>
      <c r="AW361">
        <v>7.8599999999999852</v>
      </c>
      <c r="AX361">
        <v>7.9150000000000205</v>
      </c>
      <c r="AY361">
        <v>8.078000000000003</v>
      </c>
      <c r="AZ361">
        <v>8.0999999999999659</v>
      </c>
      <c r="BA361">
        <v>8.1069999999999993</v>
      </c>
      <c r="BB361">
        <v>7.8230000000000359</v>
      </c>
      <c r="BC361" s="105">
        <f t="shared" si="42"/>
        <v>55.089252239913691</v>
      </c>
    </row>
    <row r="362" spans="1:55" ht="15" thickBot="1" x14ac:dyDescent="0.35">
      <c r="A362" s="1" t="s">
        <v>149</v>
      </c>
      <c r="B362" s="1">
        <v>2019</v>
      </c>
      <c r="C362" s="2">
        <v>43812</v>
      </c>
      <c r="D362" s="1" t="s">
        <v>72</v>
      </c>
      <c r="E362" s="29" t="s">
        <v>454</v>
      </c>
      <c r="F362">
        <v>1</v>
      </c>
      <c r="G362" t="s">
        <v>15</v>
      </c>
      <c r="H362" t="s">
        <v>505</v>
      </c>
      <c r="I362" t="s">
        <v>544</v>
      </c>
      <c r="J362" t="s">
        <v>440</v>
      </c>
      <c r="K362" t="s">
        <v>492</v>
      </c>
      <c r="L362" s="50">
        <f>(C362-VLOOKUP(H362,Riders!$A$2:$C$3501,2,FALSE))/365</f>
        <v>36.594520547945208</v>
      </c>
      <c r="M362" s="50">
        <f>(C362-VLOOKUP(I362,Riders!$A$2:$C$3501,2,FALSE))/365</f>
        <v>19.772602739726029</v>
      </c>
      <c r="N362" s="50">
        <f>(C362-VLOOKUP(J362,Riders!$A$2:$C$3501,2,FALSE))/365</f>
        <v>19.090410958904108</v>
      </c>
      <c r="O362" s="50">
        <f>(C362-VLOOKUP(K362,Riders!$A$2:$C$3501,2,FALSE))/365</f>
        <v>22.816438356164383</v>
      </c>
      <c r="P362" s="29">
        <v>2</v>
      </c>
      <c r="Q362" s="104">
        <f t="shared" si="36"/>
        <v>265.43</v>
      </c>
      <c r="R362" s="104">
        <f t="shared" si="37"/>
        <v>23.222000000000001</v>
      </c>
      <c r="S362" s="104">
        <f t="shared" si="38"/>
        <v>70.448000000000008</v>
      </c>
      <c r="T362" s="104">
        <f t="shared" si="39"/>
        <v>63.753999999999991</v>
      </c>
      <c r="U362" s="104">
        <f t="shared" si="40"/>
        <v>64.543999999999983</v>
      </c>
      <c r="V362" s="104">
        <f t="shared" si="41"/>
        <v>66.684000000000026</v>
      </c>
      <c r="W362">
        <v>14.504</v>
      </c>
      <c r="X362">
        <v>8.7180000000000017</v>
      </c>
      <c r="Y362">
        <v>8.0129999999999981</v>
      </c>
      <c r="Z362">
        <v>7.777000000000001</v>
      </c>
      <c r="AA362">
        <v>7.8459999999999965</v>
      </c>
      <c r="AB362">
        <v>7.7740000000000009</v>
      </c>
      <c r="AC362">
        <v>7.8589999999999947</v>
      </c>
      <c r="AD362">
        <v>7.9570000000000149</v>
      </c>
      <c r="AE362">
        <v>8.076999999999984</v>
      </c>
      <c r="AF362">
        <v>7.9500000000000171</v>
      </c>
      <c r="AG362">
        <v>7.9150000000000063</v>
      </c>
      <c r="AH362">
        <v>8.078000000000003</v>
      </c>
      <c r="AI362">
        <v>7.9239999999999924</v>
      </c>
      <c r="AJ362">
        <v>7.8999999999999915</v>
      </c>
      <c r="AK362">
        <v>7.9299999999999926</v>
      </c>
      <c r="AL362">
        <v>7.980000000000004</v>
      </c>
      <c r="AM362">
        <v>8.0340000000000202</v>
      </c>
      <c r="AN362">
        <v>8.1779999999999973</v>
      </c>
      <c r="AO362">
        <v>8.0009999999999764</v>
      </c>
      <c r="AP362">
        <v>8.1520000000000152</v>
      </c>
      <c r="AQ362">
        <v>8.0300000000000011</v>
      </c>
      <c r="AR362">
        <v>8.0589999999999975</v>
      </c>
      <c r="AS362">
        <v>8.0660000000000025</v>
      </c>
      <c r="AT362">
        <v>8.0239999999999725</v>
      </c>
      <c r="AU362">
        <v>8.0220000000000198</v>
      </c>
      <c r="AV362">
        <v>8.0919999999999845</v>
      </c>
      <c r="AW362">
        <v>7.9369999999999834</v>
      </c>
      <c r="AX362">
        <v>8.2090000000000316</v>
      </c>
      <c r="AY362">
        <v>8.3780000000000143</v>
      </c>
      <c r="AZ362">
        <v>8.5039999999999623</v>
      </c>
      <c r="BA362">
        <v>8.6310000000000286</v>
      </c>
      <c r="BB362">
        <v>8.9110000000000014</v>
      </c>
      <c r="BC362" s="105">
        <f t="shared" si="42"/>
        <v>54.251591756772029</v>
      </c>
    </row>
    <row r="363" spans="1:55" ht="15" thickBot="1" x14ac:dyDescent="0.35">
      <c r="A363" s="1" t="s">
        <v>149</v>
      </c>
      <c r="B363" s="1">
        <v>2019</v>
      </c>
      <c r="C363" s="2">
        <v>43812</v>
      </c>
      <c r="D363" s="1" t="s">
        <v>72</v>
      </c>
      <c r="E363" s="29" t="s">
        <v>454</v>
      </c>
      <c r="F363">
        <v>2</v>
      </c>
      <c r="G363" t="s">
        <v>17</v>
      </c>
      <c r="H363" t="s">
        <v>215</v>
      </c>
      <c r="I363" t="s">
        <v>327</v>
      </c>
      <c r="J363" t="s">
        <v>422</v>
      </c>
      <c r="K363" t="s">
        <v>530</v>
      </c>
      <c r="L363" s="50">
        <f>(C363-VLOOKUP(H363,Riders!$A$2:$C$3501,2,FALSE))/365</f>
        <v>20.931506849315067</v>
      </c>
      <c r="M363" s="50">
        <f>(C363-VLOOKUP(I363,Riders!$A$2:$C$3501,2,FALSE))/365</f>
        <v>27.19178082191781</v>
      </c>
      <c r="N363" s="50">
        <f>(C363-VLOOKUP(J363,Riders!$A$2:$C$3501,2,FALSE))/365</f>
        <v>20.652054794520549</v>
      </c>
      <c r="O363" s="50">
        <f>(C363-VLOOKUP(K363,Riders!$A$2:$C$3501,2,FALSE))/365</f>
        <v>19.895890410958906</v>
      </c>
      <c r="P363" s="29">
        <v>1</v>
      </c>
      <c r="Q363" s="104">
        <f t="shared" si="36"/>
        <v>257.53300000000002</v>
      </c>
      <c r="R363" s="104">
        <f t="shared" si="37"/>
        <v>21.905000000000001</v>
      </c>
      <c r="S363" s="104">
        <f t="shared" si="38"/>
        <v>68.249000000000009</v>
      </c>
      <c r="T363" s="104">
        <f t="shared" si="39"/>
        <v>62.594999999999985</v>
      </c>
      <c r="U363" s="104">
        <f t="shared" si="40"/>
        <v>62.478000000000009</v>
      </c>
      <c r="V363" s="104">
        <f t="shared" si="41"/>
        <v>64.211000000000013</v>
      </c>
      <c r="W363">
        <v>13.768000000000001</v>
      </c>
      <c r="X363">
        <v>8.1370000000000005</v>
      </c>
      <c r="Y363">
        <v>7.7369999999999983</v>
      </c>
      <c r="Z363">
        <v>7.573000000000004</v>
      </c>
      <c r="AA363">
        <v>7.7219999999999942</v>
      </c>
      <c r="AB363">
        <v>7.661999999999999</v>
      </c>
      <c r="AC363">
        <v>7.7770000000000081</v>
      </c>
      <c r="AD363">
        <v>7.8730000000000047</v>
      </c>
      <c r="AE363">
        <v>8.0120000000000005</v>
      </c>
      <c r="AF363">
        <v>7.7789999999999964</v>
      </c>
      <c r="AG363">
        <v>7.7600000000000051</v>
      </c>
      <c r="AH363">
        <v>7.7889999999999731</v>
      </c>
      <c r="AI363">
        <v>7.8170000000000215</v>
      </c>
      <c r="AJ363">
        <v>7.907999999999987</v>
      </c>
      <c r="AK363">
        <v>7.7900000000000063</v>
      </c>
      <c r="AL363">
        <v>7.7399999999999949</v>
      </c>
      <c r="AM363">
        <v>7.7400000000000091</v>
      </c>
      <c r="AN363">
        <v>7.7609999999999957</v>
      </c>
      <c r="AO363">
        <v>7.813999999999993</v>
      </c>
      <c r="AP363">
        <v>7.8569999999999993</v>
      </c>
      <c r="AQ363">
        <v>7.9569999999999936</v>
      </c>
      <c r="AR363">
        <v>7.7809999999999775</v>
      </c>
      <c r="AS363">
        <v>7.8070000000000448</v>
      </c>
      <c r="AT363">
        <v>7.7609999999999957</v>
      </c>
      <c r="AU363">
        <v>7.7190000000000225</v>
      </c>
      <c r="AV363">
        <v>7.6009999999999707</v>
      </c>
      <c r="AW363">
        <v>7.98599999999999</v>
      </c>
      <c r="AX363">
        <v>7.9320000000000164</v>
      </c>
      <c r="AY363">
        <v>7.992999999999995</v>
      </c>
      <c r="AZ363">
        <v>8.1879999999999598</v>
      </c>
      <c r="BA363">
        <v>8.2840000000000487</v>
      </c>
      <c r="BB363">
        <v>8.5080000000000098</v>
      </c>
      <c r="BC363" s="105">
        <f t="shared" si="42"/>
        <v>55.915164270210028</v>
      </c>
    </row>
    <row r="364" spans="1:55" ht="15" thickBot="1" x14ac:dyDescent="0.35">
      <c r="A364" s="1" t="s">
        <v>149</v>
      </c>
      <c r="B364" s="1">
        <v>2019</v>
      </c>
      <c r="C364" s="2">
        <v>43812</v>
      </c>
      <c r="D364" s="1" t="s">
        <v>72</v>
      </c>
      <c r="E364" s="29" t="s">
        <v>454</v>
      </c>
      <c r="F364">
        <v>2</v>
      </c>
      <c r="G364" t="s">
        <v>47</v>
      </c>
      <c r="H364" t="s">
        <v>268</v>
      </c>
      <c r="I364" t="s">
        <v>279</v>
      </c>
      <c r="J364" t="s">
        <v>533</v>
      </c>
      <c r="K364" t="s">
        <v>534</v>
      </c>
      <c r="L364" s="50">
        <f>(C364-VLOOKUP(H364,Riders!$A$2:$C$3501,2,FALSE))/365</f>
        <v>22.947945205479453</v>
      </c>
      <c r="M364" s="50">
        <f>(C364-VLOOKUP(I364,Riders!$A$2:$C$3501,2,FALSE))/365</f>
        <v>23.575342465753426</v>
      </c>
      <c r="N364" s="50">
        <f>(C364-VLOOKUP(J364,Riders!$A$2:$C$3501,2,FALSE))/365</f>
        <v>30.345205479452055</v>
      </c>
      <c r="O364" s="50">
        <f>(C364-VLOOKUP(K364,Riders!$A$2:$C$3501,2,FALSE))/365</f>
        <v>23.978082191780821</v>
      </c>
      <c r="P364" s="29">
        <v>2</v>
      </c>
      <c r="Q364" s="104">
        <f t="shared" si="36"/>
        <v>266.06799999999998</v>
      </c>
      <c r="R364" s="104">
        <f t="shared" si="37"/>
        <v>22.937000000000001</v>
      </c>
      <c r="S364" s="104">
        <f t="shared" si="38"/>
        <v>70.781000000000006</v>
      </c>
      <c r="T364" s="104">
        <f t="shared" si="39"/>
        <v>63.995000000000005</v>
      </c>
      <c r="U364" s="104">
        <f t="shared" si="40"/>
        <v>65.525000000000006</v>
      </c>
      <c r="V364" s="104">
        <f t="shared" si="41"/>
        <v>65.766999999999967</v>
      </c>
      <c r="W364">
        <v>14.689</v>
      </c>
      <c r="X364">
        <v>8.2480000000000011</v>
      </c>
      <c r="Y364">
        <v>7.9559999999999995</v>
      </c>
      <c r="Z364">
        <v>7.7759999999999962</v>
      </c>
      <c r="AA364">
        <v>7.9969999999999999</v>
      </c>
      <c r="AB364">
        <v>7.9950000000000045</v>
      </c>
      <c r="AC364">
        <v>8.134999999999998</v>
      </c>
      <c r="AD364">
        <v>7.9850000000000065</v>
      </c>
      <c r="AE364">
        <v>7.9119999999999919</v>
      </c>
      <c r="AF364">
        <v>8.0349999999999966</v>
      </c>
      <c r="AG364">
        <v>7.849000000000018</v>
      </c>
      <c r="AH364">
        <v>7.9899999999999949</v>
      </c>
      <c r="AI364">
        <v>7.873999999999981</v>
      </c>
      <c r="AJ364">
        <v>8.1370000000000147</v>
      </c>
      <c r="AK364">
        <v>8.1849999999999739</v>
      </c>
      <c r="AL364">
        <v>8.0130000000000337</v>
      </c>
      <c r="AM364">
        <v>8.132000000000005</v>
      </c>
      <c r="AN364">
        <v>8.0439999999999827</v>
      </c>
      <c r="AO364">
        <v>8.0900000000000034</v>
      </c>
      <c r="AP364">
        <v>8.2490000000000236</v>
      </c>
      <c r="AQ364">
        <v>8.0339999999999634</v>
      </c>
      <c r="AR364">
        <v>8.3569999999999993</v>
      </c>
      <c r="AS364">
        <v>8.252000000000038</v>
      </c>
      <c r="AT364">
        <v>8.3669999999999902</v>
      </c>
      <c r="AU364">
        <v>8.0549999999999784</v>
      </c>
      <c r="AV364">
        <v>8.1499999999999773</v>
      </c>
      <c r="AW364">
        <v>8.2080000000000268</v>
      </c>
      <c r="AX364">
        <v>8.2259999999999991</v>
      </c>
      <c r="AY364">
        <v>8.2730000000000246</v>
      </c>
      <c r="AZ364">
        <v>8.2510000000000048</v>
      </c>
      <c r="BA364">
        <v>8.5679999999999552</v>
      </c>
      <c r="BB364">
        <v>8.0360000000000014</v>
      </c>
      <c r="BC364" s="105">
        <f t="shared" si="42"/>
        <v>54.121502773727023</v>
      </c>
    </row>
    <row r="365" spans="1:55" ht="15" thickBot="1" x14ac:dyDescent="0.35">
      <c r="A365" s="1" t="s">
        <v>149</v>
      </c>
      <c r="B365" s="1">
        <v>2019</v>
      </c>
      <c r="C365" s="2">
        <v>43812</v>
      </c>
      <c r="D365" s="1" t="s">
        <v>72</v>
      </c>
      <c r="E365" s="29" t="s">
        <v>454</v>
      </c>
      <c r="F365">
        <v>3</v>
      </c>
      <c r="G365" t="s">
        <v>36</v>
      </c>
      <c r="H365" t="s">
        <v>270</v>
      </c>
      <c r="I365" t="s">
        <v>315</v>
      </c>
      <c r="J365" t="s">
        <v>256</v>
      </c>
      <c r="K365" t="s">
        <v>425</v>
      </c>
      <c r="L365" s="50">
        <f>(C365-VLOOKUP(H365,Riders!$A$2:$C$3501,2,FALSE))/365</f>
        <v>25.243835616438357</v>
      </c>
      <c r="M365" s="50">
        <f>(C365-VLOOKUP(I365,Riders!$A$2:$C$3501,2,FALSE))/365</f>
        <v>28.021917808219179</v>
      </c>
      <c r="N365" s="50">
        <f>(C365-VLOOKUP(J365,Riders!$A$2:$C$3501,2,FALSE))/365</f>
        <v>23.805479452054794</v>
      </c>
      <c r="O365" s="50">
        <f>(C365-VLOOKUP(K365,Riders!$A$2:$C$3501,2,FALSE))/365</f>
        <v>20.446575342465753</v>
      </c>
      <c r="P365" s="29">
        <v>1</v>
      </c>
      <c r="Q365" s="104">
        <f t="shared" si="36"/>
        <v>252.88899999999998</v>
      </c>
      <c r="R365" s="104">
        <f t="shared" si="37"/>
        <v>22.228000000000002</v>
      </c>
      <c r="S365" s="104">
        <f t="shared" si="38"/>
        <v>68.216000000000008</v>
      </c>
      <c r="T365" s="104">
        <f t="shared" si="39"/>
        <v>61.36699999999999</v>
      </c>
      <c r="U365" s="104">
        <f t="shared" si="40"/>
        <v>61.084000000000003</v>
      </c>
      <c r="V365" s="104">
        <f t="shared" si="41"/>
        <v>62.22199999999998</v>
      </c>
      <c r="W365">
        <v>14.148</v>
      </c>
      <c r="X365">
        <v>8.0800000000000018</v>
      </c>
      <c r="Y365">
        <v>7.7389999999999972</v>
      </c>
      <c r="Z365">
        <v>7.6360000000000028</v>
      </c>
      <c r="AA365">
        <v>7.7049999999999983</v>
      </c>
      <c r="AB365">
        <v>7.6300000000000026</v>
      </c>
      <c r="AC365">
        <v>7.6389999999999958</v>
      </c>
      <c r="AD365">
        <v>7.63900000000001</v>
      </c>
      <c r="AE365">
        <v>7.7459999999999951</v>
      </c>
      <c r="AF365">
        <v>7.6340000000000003</v>
      </c>
      <c r="AG365">
        <v>7.6559999999999917</v>
      </c>
      <c r="AH365">
        <v>7.6670000000000016</v>
      </c>
      <c r="AI365">
        <v>7.7680000000000007</v>
      </c>
      <c r="AJ365">
        <v>7.6749999999999829</v>
      </c>
      <c r="AK365">
        <v>7.6490000000000293</v>
      </c>
      <c r="AL365">
        <v>7.5719999999999885</v>
      </c>
      <c r="AM365">
        <v>7.5959999999999752</v>
      </c>
      <c r="AN365">
        <v>7.77800000000002</v>
      </c>
      <c r="AO365">
        <v>7.7140000000000271</v>
      </c>
      <c r="AP365">
        <v>7.7359999999999616</v>
      </c>
      <c r="AQ365">
        <v>7.5929999999999893</v>
      </c>
      <c r="AR365">
        <v>7.5570000000000448</v>
      </c>
      <c r="AS365">
        <v>7.575999999999965</v>
      </c>
      <c r="AT365">
        <v>7.5340000000000202</v>
      </c>
      <c r="AU365">
        <v>7.6330000000000098</v>
      </c>
      <c r="AV365">
        <v>7.6519999999999584</v>
      </c>
      <c r="AW365">
        <v>7.7600000000000477</v>
      </c>
      <c r="AX365">
        <v>7.8929999999999723</v>
      </c>
      <c r="AY365">
        <v>7.9780000000000086</v>
      </c>
      <c r="AZ365">
        <v>7.6890000000000214</v>
      </c>
      <c r="BA365">
        <v>7.7389999999999191</v>
      </c>
      <c r="BB365">
        <v>7.8780000000000427</v>
      </c>
      <c r="BC365" s="105">
        <f t="shared" si="42"/>
        <v>56.941978496494514</v>
      </c>
    </row>
    <row r="366" spans="1:55" ht="15" thickBot="1" x14ac:dyDescent="0.35">
      <c r="A366" s="1" t="s">
        <v>149</v>
      </c>
      <c r="B366" s="1">
        <v>2019</v>
      </c>
      <c r="C366" s="2">
        <v>43812</v>
      </c>
      <c r="D366" s="1" t="s">
        <v>72</v>
      </c>
      <c r="E366" s="29" t="s">
        <v>454</v>
      </c>
      <c r="F366">
        <v>3</v>
      </c>
      <c r="G366" t="s">
        <v>67</v>
      </c>
      <c r="H366" t="s">
        <v>329</v>
      </c>
      <c r="I366" t="s">
        <v>214</v>
      </c>
      <c r="J366" t="s">
        <v>521</v>
      </c>
      <c r="K366" t="s">
        <v>271</v>
      </c>
      <c r="L366" s="50">
        <f>(C366-VLOOKUP(H366,Riders!$A$2:$C$3501,2,FALSE))/365</f>
        <v>33.093150684931508</v>
      </c>
      <c r="M366" s="50">
        <f>(C366-VLOOKUP(I366,Riders!$A$2:$C$3501,2,FALSE))/365</f>
        <v>24.986301369863014</v>
      </c>
      <c r="N366" s="50">
        <f>(C366-VLOOKUP(J366,Riders!$A$2:$C$3501,2,FALSE))/365</f>
        <v>22.32054794520548</v>
      </c>
      <c r="O366" s="50">
        <f>(C366-VLOOKUP(K366,Riders!$A$2:$C$3501,2,FALSE))/365</f>
        <v>25.487671232876714</v>
      </c>
      <c r="P366" s="29">
        <v>2</v>
      </c>
      <c r="Q366" s="104">
        <f t="shared" si="36"/>
        <v>255.62300000000002</v>
      </c>
      <c r="R366" s="104">
        <f t="shared" si="37"/>
        <v>22.263999999999999</v>
      </c>
      <c r="S366" s="104">
        <f t="shared" si="38"/>
        <v>68.400000000000006</v>
      </c>
      <c r="T366" s="104">
        <f t="shared" si="39"/>
        <v>61.59699999999998</v>
      </c>
      <c r="U366" s="104">
        <f t="shared" si="40"/>
        <v>62.710000000000008</v>
      </c>
      <c r="V366" s="104">
        <f t="shared" si="41"/>
        <v>62.916000000000025</v>
      </c>
      <c r="W366">
        <v>14.157</v>
      </c>
      <c r="X366">
        <v>8.1069999999999993</v>
      </c>
      <c r="Y366">
        <v>7.9250000000000007</v>
      </c>
      <c r="Z366">
        <v>7.5399999999999991</v>
      </c>
      <c r="AA366">
        <v>7.4810000000000016</v>
      </c>
      <c r="AB366">
        <v>7.634999999999998</v>
      </c>
      <c r="AC366">
        <v>7.6749999999999972</v>
      </c>
      <c r="AD366">
        <v>7.8800000000000097</v>
      </c>
      <c r="AE366">
        <v>7.6529999999999916</v>
      </c>
      <c r="AF366">
        <v>7.8130000000000024</v>
      </c>
      <c r="AG366">
        <v>7.6689999999999969</v>
      </c>
      <c r="AH366">
        <v>7.6130000000000138</v>
      </c>
      <c r="AI366">
        <v>7.7709999999999866</v>
      </c>
      <c r="AJ366">
        <v>7.6430000000000007</v>
      </c>
      <c r="AK366">
        <v>7.632000000000005</v>
      </c>
      <c r="AL366">
        <v>7.8029999999999831</v>
      </c>
      <c r="AM366">
        <v>7.8060000000000116</v>
      </c>
      <c r="AN366">
        <v>7.9970000000000141</v>
      </c>
      <c r="AO366">
        <v>7.7929999999999779</v>
      </c>
      <c r="AP366">
        <v>7.8510000000000275</v>
      </c>
      <c r="AQ366">
        <v>7.9910000000000139</v>
      </c>
      <c r="AR366">
        <v>7.7659999999999627</v>
      </c>
      <c r="AS366">
        <v>7.6839999999999975</v>
      </c>
      <c r="AT366">
        <v>7.8220000000000027</v>
      </c>
      <c r="AU366">
        <v>7.6999999999999886</v>
      </c>
      <c r="AV366">
        <v>7.7570000000000334</v>
      </c>
      <c r="AW366">
        <v>7.7920000000000016</v>
      </c>
      <c r="AX366">
        <v>7.9339999999999691</v>
      </c>
      <c r="AY366">
        <v>7.900999999999982</v>
      </c>
      <c r="AZ366">
        <v>8.1650000000000489</v>
      </c>
      <c r="BA366">
        <v>7.9969999999999857</v>
      </c>
      <c r="BB366">
        <v>7.6700000000000159</v>
      </c>
      <c r="BC366" s="105">
        <f t="shared" si="42"/>
        <v>56.332959084276453</v>
      </c>
    </row>
    <row r="367" spans="1:55" ht="15" thickBot="1" x14ac:dyDescent="0.35">
      <c r="A367" s="1" t="s">
        <v>149</v>
      </c>
      <c r="B367" s="1">
        <v>2019</v>
      </c>
      <c r="C367" s="2">
        <v>43812</v>
      </c>
      <c r="D367" s="1" t="s">
        <v>72</v>
      </c>
      <c r="E367" s="29" t="s">
        <v>454</v>
      </c>
      <c r="F367">
        <v>4</v>
      </c>
      <c r="G367" t="s">
        <v>29</v>
      </c>
      <c r="H367" t="s">
        <v>322</v>
      </c>
      <c r="I367" t="s">
        <v>304</v>
      </c>
      <c r="J367" t="s">
        <v>416</v>
      </c>
      <c r="K367" t="s">
        <v>335</v>
      </c>
      <c r="L367" s="50">
        <f>(C367-VLOOKUP(H367,Riders!$A$2:$C$3501,2,FALSE))/365</f>
        <v>31.917808219178081</v>
      </c>
      <c r="M367" s="50">
        <f>(C367-VLOOKUP(I367,Riders!$A$2:$C$3501,2,FALSE))/365</f>
        <v>23.035616438356165</v>
      </c>
      <c r="N367" s="50">
        <f>(C367-VLOOKUP(J367,Riders!$A$2:$C$3501,2,FALSE))/365</f>
        <v>22.12054794520548</v>
      </c>
      <c r="O367" s="50">
        <f>(C367-VLOOKUP(K367,Riders!$A$2:$C$3501,2,FALSE))/365</f>
        <v>25.06027397260274</v>
      </c>
      <c r="P367" s="29">
        <v>1</v>
      </c>
      <c r="Q367" s="104">
        <f t="shared" si="36"/>
        <v>253.94200000000001</v>
      </c>
      <c r="R367" s="104">
        <f t="shared" si="37"/>
        <v>22.811</v>
      </c>
      <c r="S367" s="104">
        <f t="shared" si="38"/>
        <v>68.926999999999992</v>
      </c>
      <c r="T367" s="104">
        <f t="shared" si="39"/>
        <v>60.859000000000009</v>
      </c>
      <c r="U367" s="104">
        <f t="shared" si="40"/>
        <v>61.849000000000018</v>
      </c>
      <c r="V367" s="104">
        <f t="shared" si="41"/>
        <v>62.306999999999988</v>
      </c>
      <c r="W367">
        <v>14.484999999999999</v>
      </c>
      <c r="X367">
        <v>8.3260000000000005</v>
      </c>
      <c r="Y367">
        <v>7.7860000000000014</v>
      </c>
      <c r="Z367">
        <v>7.705999999999996</v>
      </c>
      <c r="AA367">
        <v>7.7580000000000027</v>
      </c>
      <c r="AB367">
        <v>7.6210000000000022</v>
      </c>
      <c r="AC367">
        <v>7.5899999999999963</v>
      </c>
      <c r="AD367">
        <v>7.654999999999994</v>
      </c>
      <c r="AE367">
        <v>7.561000000000007</v>
      </c>
      <c r="AF367">
        <v>7.5660000000000025</v>
      </c>
      <c r="AG367">
        <v>7.6079999999999757</v>
      </c>
      <c r="AH367">
        <v>7.7210000000000178</v>
      </c>
      <c r="AI367">
        <v>7.5940000000000083</v>
      </c>
      <c r="AJ367">
        <v>7.6169999999999902</v>
      </c>
      <c r="AK367">
        <v>7.626000000000019</v>
      </c>
      <c r="AL367">
        <v>7.5659999999999883</v>
      </c>
      <c r="AM367">
        <v>7.72199999999998</v>
      </c>
      <c r="AN367">
        <v>7.6560000000000343</v>
      </c>
      <c r="AO367">
        <v>7.6409999999999627</v>
      </c>
      <c r="AP367">
        <v>7.7910000000000252</v>
      </c>
      <c r="AQ367">
        <v>7.700999999999965</v>
      </c>
      <c r="AR367">
        <v>7.7240000000000464</v>
      </c>
      <c r="AS367">
        <v>7.7369999999999948</v>
      </c>
      <c r="AT367">
        <v>7.8770000000000095</v>
      </c>
      <c r="AU367">
        <v>7.9909999999999854</v>
      </c>
      <c r="AV367">
        <v>7.6260000000000048</v>
      </c>
      <c r="AW367">
        <v>7.5769999999999982</v>
      </c>
      <c r="AX367">
        <v>7.5730000000000075</v>
      </c>
      <c r="AY367">
        <v>7.7859999999999445</v>
      </c>
      <c r="AZ367">
        <v>7.9920000000000471</v>
      </c>
      <c r="BA367">
        <v>7.8969999999999914</v>
      </c>
      <c r="BB367">
        <v>7.8650000000000091</v>
      </c>
      <c r="BC367" s="105">
        <f t="shared" si="42"/>
        <v>56.705861968480988</v>
      </c>
    </row>
    <row r="368" spans="1:55" ht="15" thickBot="1" x14ac:dyDescent="0.35">
      <c r="A368" s="1" t="s">
        <v>149</v>
      </c>
      <c r="B368" s="1">
        <v>2019</v>
      </c>
      <c r="C368" s="2">
        <v>43812</v>
      </c>
      <c r="D368" s="1" t="s">
        <v>72</v>
      </c>
      <c r="E368" s="29" t="s">
        <v>454</v>
      </c>
      <c r="F368">
        <v>4</v>
      </c>
      <c r="G368" t="s">
        <v>27</v>
      </c>
      <c r="H368" t="s">
        <v>307</v>
      </c>
      <c r="I368" t="s">
        <v>523</v>
      </c>
      <c r="J368" t="s">
        <v>524</v>
      </c>
      <c r="K368" t="s">
        <v>525</v>
      </c>
      <c r="L368" s="50">
        <f>(C368-VLOOKUP(H368,Riders!$A$2:$C$3501,2,FALSE))/365</f>
        <v>26.550684931506851</v>
      </c>
      <c r="M368" s="50">
        <f>(C368-VLOOKUP(I368,Riders!$A$2:$C$3501,2,FALSE))/365</f>
        <v>27.449315068493149</v>
      </c>
      <c r="N368" s="50">
        <f>(C368-VLOOKUP(J368,Riders!$A$2:$C$3501,2,FALSE))/365</f>
        <v>28.484931506849314</v>
      </c>
      <c r="O368" s="50">
        <f>(C368-VLOOKUP(K368,Riders!$A$2:$C$3501,2,FALSE))/365</f>
        <v>30.778082191780822</v>
      </c>
      <c r="P368" s="29">
        <v>2</v>
      </c>
      <c r="Q368" s="104">
        <f t="shared" si="36"/>
        <v>256.19800000000004</v>
      </c>
      <c r="R368" s="104">
        <f t="shared" si="37"/>
        <v>22.567</v>
      </c>
      <c r="S368" s="104">
        <f t="shared" si="38"/>
        <v>69.191000000000003</v>
      </c>
      <c r="T368" s="104">
        <f t="shared" si="39"/>
        <v>60.891999999999996</v>
      </c>
      <c r="U368" s="104">
        <f t="shared" si="40"/>
        <v>62.242000000000019</v>
      </c>
      <c r="V368" s="104">
        <f t="shared" si="41"/>
        <v>63.873000000000019</v>
      </c>
      <c r="W368">
        <v>14.423</v>
      </c>
      <c r="X368">
        <v>8.1440000000000001</v>
      </c>
      <c r="Y368">
        <v>7.754999999999999</v>
      </c>
      <c r="Z368">
        <v>7.6840000000000011</v>
      </c>
      <c r="AA368">
        <v>7.8230000000000004</v>
      </c>
      <c r="AB368">
        <v>7.7409999999999997</v>
      </c>
      <c r="AC368">
        <v>7.781000000000013</v>
      </c>
      <c r="AD368">
        <v>7.8399999999999892</v>
      </c>
      <c r="AE368">
        <v>7.6839999999999975</v>
      </c>
      <c r="AF368">
        <v>7.6049999999999898</v>
      </c>
      <c r="AG368">
        <v>7.5060000000000144</v>
      </c>
      <c r="AH368">
        <v>7.6069999999999993</v>
      </c>
      <c r="AI368">
        <v>7.5019999999999953</v>
      </c>
      <c r="AJ368">
        <v>7.5789999999999935</v>
      </c>
      <c r="AK368">
        <v>7.6170000000000329</v>
      </c>
      <c r="AL368">
        <v>7.7919999999999732</v>
      </c>
      <c r="AM368">
        <v>7.6739999999999782</v>
      </c>
      <c r="AN368">
        <v>7.6770000000000209</v>
      </c>
      <c r="AO368">
        <v>7.8729999999999905</v>
      </c>
      <c r="AP368">
        <v>7.7400000000000091</v>
      </c>
      <c r="AQ368">
        <v>7.8270000000000266</v>
      </c>
      <c r="AR368">
        <v>7.9119999999999777</v>
      </c>
      <c r="AS368">
        <v>7.8189999999999884</v>
      </c>
      <c r="AT368">
        <v>7.7200000000000273</v>
      </c>
      <c r="AU368">
        <v>7.8769999999999811</v>
      </c>
      <c r="AV368">
        <v>7.974000000000018</v>
      </c>
      <c r="AW368">
        <v>7.8869999999999436</v>
      </c>
      <c r="AX368">
        <v>8.0490000000000634</v>
      </c>
      <c r="AY368">
        <v>7.9169999999999732</v>
      </c>
      <c r="AZ368">
        <v>8.0689999999999884</v>
      </c>
      <c r="BA368">
        <v>8.021000000000015</v>
      </c>
      <c r="BB368">
        <v>8.0790000000000362</v>
      </c>
      <c r="BC368" s="105">
        <f t="shared" si="42"/>
        <v>56.206527763682772</v>
      </c>
    </row>
    <row r="369" spans="1:55" ht="15" thickBot="1" x14ac:dyDescent="0.35">
      <c r="A369" s="1" t="s">
        <v>149</v>
      </c>
      <c r="B369" s="1">
        <v>2019</v>
      </c>
      <c r="C369" s="2">
        <v>43812</v>
      </c>
      <c r="D369" s="1" t="s">
        <v>72</v>
      </c>
      <c r="E369" s="29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50">
        <f>(C369-VLOOKUP(H369,Riders!$A$2:$C$3501,2,FALSE))/365</f>
        <v>25.243835616438357</v>
      </c>
      <c r="M369" s="50">
        <f>(C369-VLOOKUP(I369,Riders!$A$2:$C$3501,2,FALSE))/365</f>
        <v>28.021917808219179</v>
      </c>
      <c r="N369" s="50">
        <f>(C369-VLOOKUP(J369,Riders!$A$2:$C$3501,2,FALSE))/365</f>
        <v>29.334246575342465</v>
      </c>
      <c r="O369" s="50">
        <f>(C369-VLOOKUP(K369,Riders!$A$2:$C$3501,2,FALSE))/365</f>
        <v>20.446575342465753</v>
      </c>
      <c r="P369" s="29">
        <v>1</v>
      </c>
      <c r="Q369" s="104">
        <f t="shared" si="36"/>
        <v>253.23699999999999</v>
      </c>
      <c r="R369" s="104">
        <f t="shared" si="37"/>
        <v>22.032</v>
      </c>
      <c r="S369" s="104">
        <f t="shared" si="38"/>
        <v>67.889999999999986</v>
      </c>
      <c r="T369" s="104">
        <f t="shared" si="39"/>
        <v>60.861000000000018</v>
      </c>
      <c r="U369" s="104">
        <f t="shared" si="40"/>
        <v>60.887</v>
      </c>
      <c r="V369" s="104">
        <f t="shared" si="41"/>
        <v>63.59899999999999</v>
      </c>
      <c r="W369">
        <v>13.936999999999999</v>
      </c>
      <c r="X369">
        <v>8.0950000000000006</v>
      </c>
      <c r="Y369">
        <v>7.7020000000000017</v>
      </c>
      <c r="Z369">
        <v>7.6400000000000006</v>
      </c>
      <c r="AA369">
        <v>7.6359999999999957</v>
      </c>
      <c r="AB369">
        <v>7.6990000000000052</v>
      </c>
      <c r="AC369">
        <v>7.6010000000000062</v>
      </c>
      <c r="AD369">
        <v>7.579999999999977</v>
      </c>
      <c r="AE369">
        <v>7.6920000000000073</v>
      </c>
      <c r="AF369">
        <v>7.5700000000000074</v>
      </c>
      <c r="AG369">
        <v>7.5690000000000026</v>
      </c>
      <c r="AH369">
        <v>7.585000000000008</v>
      </c>
      <c r="AI369">
        <v>7.7099999999999937</v>
      </c>
      <c r="AJ369">
        <v>7.5859999999999985</v>
      </c>
      <c r="AK369">
        <v>7.5809999999999889</v>
      </c>
      <c r="AL369">
        <v>7.5680000000000121</v>
      </c>
      <c r="AM369">
        <v>7.5869999999999891</v>
      </c>
      <c r="AN369">
        <v>7.6749999999999829</v>
      </c>
      <c r="AO369">
        <v>7.563999999999993</v>
      </c>
      <c r="AP369">
        <v>7.7030000000000314</v>
      </c>
      <c r="AQ369">
        <v>7.5659999999999741</v>
      </c>
      <c r="AR369">
        <v>7.5410000000000537</v>
      </c>
      <c r="AS369">
        <v>7.61099999999999</v>
      </c>
      <c r="AT369">
        <v>7.6399999999999864</v>
      </c>
      <c r="AU369">
        <v>7.7839999999999918</v>
      </c>
      <c r="AV369">
        <v>7.7690000000000055</v>
      </c>
      <c r="AW369">
        <v>7.8619999999999948</v>
      </c>
      <c r="AX369">
        <v>8.0630000000000166</v>
      </c>
      <c r="AY369">
        <v>7.9960000000000093</v>
      </c>
      <c r="AZ369">
        <v>8.1659999999999968</v>
      </c>
      <c r="BA369">
        <v>8.0289999999999964</v>
      </c>
      <c r="BB369">
        <v>7.9299999999999784</v>
      </c>
      <c r="BC369" s="105">
        <f t="shared" si="42"/>
        <v>56.863728444105718</v>
      </c>
    </row>
    <row r="370" spans="1:55" ht="15" thickBot="1" x14ac:dyDescent="0.35">
      <c r="A370" s="1" t="s">
        <v>149</v>
      </c>
      <c r="B370" s="1">
        <v>2019</v>
      </c>
      <c r="C370" s="2">
        <v>43812</v>
      </c>
      <c r="D370" s="1" t="s">
        <v>72</v>
      </c>
      <c r="E370" s="29" t="s">
        <v>204</v>
      </c>
      <c r="F370" t="s">
        <v>205</v>
      </c>
      <c r="G370" t="s">
        <v>29</v>
      </c>
      <c r="H370" t="s">
        <v>322</v>
      </c>
      <c r="I370" t="s">
        <v>304</v>
      </c>
      <c r="J370" t="s">
        <v>416</v>
      </c>
      <c r="K370" t="s">
        <v>335</v>
      </c>
      <c r="L370" s="50">
        <f>(C370-VLOOKUP(H370,Riders!$A$2:$C$3501,2,FALSE))/365</f>
        <v>31.917808219178081</v>
      </c>
      <c r="M370" s="50">
        <f>(C370-VLOOKUP(I370,Riders!$A$2:$C$3501,2,FALSE))/365</f>
        <v>23.035616438356165</v>
      </c>
      <c r="N370" s="50">
        <f>(C370-VLOOKUP(J370,Riders!$A$2:$C$3501,2,FALSE))/365</f>
        <v>22.12054794520548</v>
      </c>
      <c r="O370" s="50">
        <f>(C370-VLOOKUP(K370,Riders!$A$2:$C$3501,2,FALSE))/365</f>
        <v>25.06027397260274</v>
      </c>
      <c r="P370" s="29">
        <v>2</v>
      </c>
      <c r="Q370" s="104">
        <f t="shared" si="36"/>
        <v>253.55299999999997</v>
      </c>
      <c r="R370" s="104">
        <f t="shared" si="37"/>
        <v>22.163</v>
      </c>
      <c r="S370" s="104">
        <f t="shared" si="38"/>
        <v>67.766999999999996</v>
      </c>
      <c r="T370" s="104">
        <f t="shared" si="39"/>
        <v>60.950000000000017</v>
      </c>
      <c r="U370" s="104">
        <f t="shared" si="40"/>
        <v>61.932999999999993</v>
      </c>
      <c r="V370" s="104">
        <f t="shared" si="41"/>
        <v>62.902999999999963</v>
      </c>
      <c r="W370">
        <v>14.180999999999999</v>
      </c>
      <c r="X370">
        <v>7.9820000000000011</v>
      </c>
      <c r="Y370">
        <v>7.6400000000000006</v>
      </c>
      <c r="Z370">
        <v>7.4760000000000026</v>
      </c>
      <c r="AA370">
        <v>7.6239999999999952</v>
      </c>
      <c r="AB370">
        <v>7.5320000000000036</v>
      </c>
      <c r="AC370">
        <v>7.6149999999999878</v>
      </c>
      <c r="AD370">
        <v>7.7170000000000059</v>
      </c>
      <c r="AE370">
        <v>7.6389999999999958</v>
      </c>
      <c r="AF370">
        <v>7.686000000000007</v>
      </c>
      <c r="AG370">
        <v>7.6009999999999991</v>
      </c>
      <c r="AH370">
        <v>7.6559999999999917</v>
      </c>
      <c r="AI370">
        <v>7.5390000000000015</v>
      </c>
      <c r="AJ370">
        <v>7.5540000000000163</v>
      </c>
      <c r="AK370">
        <v>7.6259999999999906</v>
      </c>
      <c r="AL370">
        <v>7.6490000000000151</v>
      </c>
      <c r="AM370">
        <v>7.7599999999999909</v>
      </c>
      <c r="AN370">
        <v>7.6849999999999739</v>
      </c>
      <c r="AO370">
        <v>7.7980000000000302</v>
      </c>
      <c r="AP370">
        <v>7.6879999999999882</v>
      </c>
      <c r="AQ370">
        <v>7.6990000000000123</v>
      </c>
      <c r="AR370">
        <v>7.8509999999999991</v>
      </c>
      <c r="AS370">
        <v>7.6939999999999884</v>
      </c>
      <c r="AT370">
        <v>7.7580000000000098</v>
      </c>
      <c r="AU370">
        <v>7.8109999999999786</v>
      </c>
      <c r="AV370">
        <v>7.9440000000000452</v>
      </c>
      <c r="AW370">
        <v>7.7729999999999677</v>
      </c>
      <c r="AX370">
        <v>7.8439999999999941</v>
      </c>
      <c r="AY370">
        <v>7.8949999999999818</v>
      </c>
      <c r="AZ370">
        <v>8.0490000000000634</v>
      </c>
      <c r="BA370">
        <v>7.7619999999999436</v>
      </c>
      <c r="BB370">
        <v>7.8249999999999886</v>
      </c>
      <c r="BC370" s="105">
        <f t="shared" si="42"/>
        <v>56.792859875450112</v>
      </c>
    </row>
    <row r="371" spans="1:55" ht="15" thickBot="1" x14ac:dyDescent="0.3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204</v>
      </c>
      <c r="F371" t="s">
        <v>206</v>
      </c>
      <c r="G371" t="s">
        <v>27</v>
      </c>
      <c r="H371" t="s">
        <v>307</v>
      </c>
      <c r="I371" t="s">
        <v>523</v>
      </c>
      <c r="J371" t="s">
        <v>524</v>
      </c>
      <c r="K371" t="s">
        <v>525</v>
      </c>
      <c r="L371" s="50">
        <f>(C371-VLOOKUP(H371,Riders!$A$2:$C$3501,2,FALSE))/365</f>
        <v>26.550684931506851</v>
      </c>
      <c r="M371" s="50">
        <f>(C371-VLOOKUP(I371,Riders!$A$2:$C$3501,2,FALSE))/365</f>
        <v>27.449315068493149</v>
      </c>
      <c r="N371" s="50">
        <f>(C371-VLOOKUP(J371,Riders!$A$2:$C$3501,2,FALSE))/365</f>
        <v>28.484931506849314</v>
      </c>
      <c r="O371" s="50">
        <f>(C371-VLOOKUP(K371,Riders!$A$2:$C$3501,2,FALSE))/365</f>
        <v>30.778082191780822</v>
      </c>
      <c r="P371" s="29">
        <v>3</v>
      </c>
      <c r="Q371" s="104">
        <f t="shared" si="36"/>
        <v>257.50899999999996</v>
      </c>
      <c r="R371" s="104">
        <f t="shared" si="37"/>
        <v>22.58</v>
      </c>
      <c r="S371" s="104">
        <f t="shared" si="38"/>
        <v>69.288000000000011</v>
      </c>
      <c r="T371" s="104">
        <f t="shared" si="39"/>
        <v>62.529999999999973</v>
      </c>
      <c r="U371" s="104">
        <f t="shared" si="40"/>
        <v>62.195000000000022</v>
      </c>
      <c r="V371" s="104">
        <f t="shared" si="41"/>
        <v>63.495999999999952</v>
      </c>
      <c r="W371">
        <v>14.398</v>
      </c>
      <c r="X371">
        <v>8.1819999999999986</v>
      </c>
      <c r="Y371">
        <v>7.8410000000000011</v>
      </c>
      <c r="Z371">
        <v>7.7539999999999978</v>
      </c>
      <c r="AA371">
        <v>7.730000000000004</v>
      </c>
      <c r="AB371">
        <v>7.8599999999999994</v>
      </c>
      <c r="AC371">
        <v>7.7959999999999994</v>
      </c>
      <c r="AD371">
        <v>7.727000000000011</v>
      </c>
      <c r="AE371">
        <v>7.7139999999999986</v>
      </c>
      <c r="AF371">
        <v>7.8549999999999756</v>
      </c>
      <c r="AG371">
        <v>7.8360000000000127</v>
      </c>
      <c r="AH371">
        <v>7.8589999999999947</v>
      </c>
      <c r="AI371">
        <v>7.8570000000000135</v>
      </c>
      <c r="AJ371">
        <v>7.828000000000003</v>
      </c>
      <c r="AK371">
        <v>7.7999999999999829</v>
      </c>
      <c r="AL371">
        <v>7.7809999999999917</v>
      </c>
      <c r="AM371">
        <v>7.8730000000000189</v>
      </c>
      <c r="AN371">
        <v>7.6769999999999925</v>
      </c>
      <c r="AO371">
        <v>7.6310000000000002</v>
      </c>
      <c r="AP371">
        <v>7.6659999999999968</v>
      </c>
      <c r="AQ371">
        <v>7.7400000000000091</v>
      </c>
      <c r="AR371">
        <v>7.7709999999999582</v>
      </c>
      <c r="AS371">
        <v>7.8440000000000509</v>
      </c>
      <c r="AT371">
        <v>7.992999999999995</v>
      </c>
      <c r="AU371">
        <v>7.8540000000000134</v>
      </c>
      <c r="AV371">
        <v>7.8339999999999748</v>
      </c>
      <c r="AW371">
        <v>7.9539999999999793</v>
      </c>
      <c r="AX371">
        <v>7.9940000000000282</v>
      </c>
      <c r="AY371">
        <v>7.9770000000000039</v>
      </c>
      <c r="AZ371">
        <v>8.0260000000000389</v>
      </c>
      <c r="BA371">
        <v>7.867999999999995</v>
      </c>
      <c r="BB371">
        <v>7.9889999999999191</v>
      </c>
      <c r="BC371" s="105">
        <f t="shared" si="42"/>
        <v>55.920375598522782</v>
      </c>
    </row>
    <row r="372" spans="1:55" ht="15" thickBot="1" x14ac:dyDescent="0.3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204</v>
      </c>
      <c r="F372" t="s">
        <v>206</v>
      </c>
      <c r="G372" t="s">
        <v>67</v>
      </c>
      <c r="H372" t="s">
        <v>329</v>
      </c>
      <c r="I372" t="s">
        <v>549</v>
      </c>
      <c r="J372" t="s">
        <v>521</v>
      </c>
      <c r="K372" t="s">
        <v>271</v>
      </c>
      <c r="L372" s="50">
        <f>(C372-VLOOKUP(H372,Riders!$A$2:$C$3501,2,FALSE))/365</f>
        <v>33.093150684931508</v>
      </c>
      <c r="M372" s="50">
        <f>(C372-VLOOKUP(I372,Riders!$A$2:$C$3501,2,FALSE))/365</f>
        <v>27.358904109589041</v>
      </c>
      <c r="N372" s="50">
        <f>(C372-VLOOKUP(J372,Riders!$A$2:$C$3501,2,FALSE))/365</f>
        <v>22.32054794520548</v>
      </c>
      <c r="O372" s="50">
        <f>(C372-VLOOKUP(K372,Riders!$A$2:$C$3501,2,FALSE))/365</f>
        <v>25.487671232876714</v>
      </c>
      <c r="P372" s="29">
        <v>4</v>
      </c>
      <c r="Q372" s="104">
        <f t="shared" si="36"/>
        <v>261.54000000000002</v>
      </c>
      <c r="R372" s="104">
        <f t="shared" si="37"/>
        <v>22.388000000000002</v>
      </c>
      <c r="S372" s="104">
        <f t="shared" si="38"/>
        <v>68.956000000000003</v>
      </c>
      <c r="T372" s="104">
        <f t="shared" si="39"/>
        <v>63.652999999999977</v>
      </c>
      <c r="U372" s="104">
        <f t="shared" si="40"/>
        <v>64.172000000000025</v>
      </c>
      <c r="V372" s="104">
        <f t="shared" si="41"/>
        <v>64.759000000000015</v>
      </c>
      <c r="W372">
        <v>14.282999999999999</v>
      </c>
      <c r="X372">
        <v>8.1050000000000022</v>
      </c>
      <c r="Y372">
        <v>7.8319999999999972</v>
      </c>
      <c r="Z372">
        <v>7.6970000000000027</v>
      </c>
      <c r="AA372">
        <v>7.82</v>
      </c>
      <c r="AB372">
        <v>7.6649999999999991</v>
      </c>
      <c r="AC372">
        <v>7.7899999999999991</v>
      </c>
      <c r="AD372">
        <v>7.7640000000000029</v>
      </c>
      <c r="AE372">
        <v>7.9570000000000078</v>
      </c>
      <c r="AF372">
        <v>7.8529999999999802</v>
      </c>
      <c r="AG372">
        <v>7.9590000000000032</v>
      </c>
      <c r="AH372">
        <v>7.8920000000000101</v>
      </c>
      <c r="AI372">
        <v>8.1289999999999907</v>
      </c>
      <c r="AJ372">
        <v>7.894999999999996</v>
      </c>
      <c r="AK372">
        <v>8.0060000000000002</v>
      </c>
      <c r="AL372">
        <v>7.9619999999999891</v>
      </c>
      <c r="AM372">
        <v>8.0490000000000066</v>
      </c>
      <c r="AN372">
        <v>7.8900000000000148</v>
      </c>
      <c r="AO372">
        <v>7.8329999999999984</v>
      </c>
      <c r="AP372">
        <v>7.8859999999999957</v>
      </c>
      <c r="AQ372">
        <v>8.0690000000000168</v>
      </c>
      <c r="AR372">
        <v>8.1989999999999554</v>
      </c>
      <c r="AS372">
        <v>8.0000000000000284</v>
      </c>
      <c r="AT372">
        <v>8.2460000000000093</v>
      </c>
      <c r="AU372">
        <v>8.054000000000002</v>
      </c>
      <c r="AV372">
        <v>8.3619999999999948</v>
      </c>
      <c r="AW372">
        <v>8.0480000000000018</v>
      </c>
      <c r="AX372">
        <v>8.0609999999999786</v>
      </c>
      <c r="AY372">
        <v>8.0150000000000432</v>
      </c>
      <c r="AZ372">
        <v>8.0049999999999386</v>
      </c>
      <c r="BA372">
        <v>8.0420000000000869</v>
      </c>
      <c r="BB372">
        <v>8.1719999999999686</v>
      </c>
      <c r="BC372" s="105">
        <f t="shared" si="42"/>
        <v>55.058499655884376</v>
      </c>
    </row>
    <row r="373" spans="1:55" ht="15" thickBot="1" x14ac:dyDescent="0.35">
      <c r="A373" s="4" t="s">
        <v>159</v>
      </c>
      <c r="B373" s="4">
        <v>2019</v>
      </c>
      <c r="C373" s="5">
        <v>43805</v>
      </c>
      <c r="D373" s="4" t="s">
        <v>72</v>
      </c>
      <c r="E373" s="29" t="s">
        <v>379</v>
      </c>
      <c r="F373" s="51" t="s">
        <v>379</v>
      </c>
      <c r="G373" t="s">
        <v>29</v>
      </c>
      <c r="H373" t="s">
        <v>322</v>
      </c>
      <c r="I373" t="s">
        <v>304</v>
      </c>
      <c r="J373" t="s">
        <v>416</v>
      </c>
      <c r="K373" t="s">
        <v>526</v>
      </c>
      <c r="L373" s="50">
        <f>(C373-VLOOKUP(H373,Riders!$A$2:$C$3501,2,FALSE))/365</f>
        <v>31.898630136986302</v>
      </c>
      <c r="M373" s="50">
        <f>(C373-VLOOKUP(I373,Riders!$A$2:$C$3501,2,FALSE))/365</f>
        <v>23.016438356164382</v>
      </c>
      <c r="N373" s="50">
        <f>(C373-VLOOKUP(J373,Riders!$A$2:$C$3501,2,FALSE))/365</f>
        <v>22.101369863013698</v>
      </c>
      <c r="O373" s="50">
        <f>(C373-VLOOKUP(K373,Riders!$A$2:$C$3501,2,FALSE))/365</f>
        <v>30.553424657534247</v>
      </c>
      <c r="P373" s="29">
        <v>1</v>
      </c>
      <c r="Q373" s="104">
        <f t="shared" si="36"/>
        <v>254.483</v>
      </c>
      <c r="R373" s="104">
        <f t="shared" si="37"/>
        <v>22.652999999999999</v>
      </c>
      <c r="S373" s="104">
        <f t="shared" si="38"/>
        <v>68.530999999999992</v>
      </c>
      <c r="T373" s="104">
        <f t="shared" si="39"/>
        <v>61.588000000000008</v>
      </c>
      <c r="U373" s="104">
        <f t="shared" si="40"/>
        <v>62.256999999999977</v>
      </c>
      <c r="V373" s="104">
        <f t="shared" si="41"/>
        <v>62.107000000000028</v>
      </c>
      <c r="W373">
        <v>14.382999999999999</v>
      </c>
      <c r="X373">
        <v>8.27</v>
      </c>
      <c r="Y373">
        <v>7.708000000000002</v>
      </c>
      <c r="Z373">
        <v>7.5539999999999985</v>
      </c>
      <c r="AA373">
        <v>7.7070000000000007</v>
      </c>
      <c r="AB373">
        <v>7.5600000000000023</v>
      </c>
      <c r="AC373">
        <v>7.5979999999999848</v>
      </c>
      <c r="AD373">
        <v>7.7510000000000048</v>
      </c>
      <c r="AE373">
        <v>7.6610000000000156</v>
      </c>
      <c r="AF373">
        <v>7.7450000000000045</v>
      </c>
      <c r="AG373">
        <v>7.7299999999999898</v>
      </c>
      <c r="AH373">
        <v>7.7249999999999943</v>
      </c>
      <c r="AI373">
        <v>7.5990000000000038</v>
      </c>
      <c r="AJ373">
        <v>7.652000000000001</v>
      </c>
      <c r="AK373">
        <v>7.7109999999999843</v>
      </c>
      <c r="AL373">
        <v>7.7650000000000148</v>
      </c>
      <c r="AM373">
        <v>7.9239999999999782</v>
      </c>
      <c r="AN373">
        <v>7.8000000000000114</v>
      </c>
      <c r="AO373">
        <v>7.8089999999999975</v>
      </c>
      <c r="AP373">
        <v>7.8510000000000275</v>
      </c>
      <c r="AQ373">
        <v>7.7189999999999657</v>
      </c>
      <c r="AR373">
        <v>7.7250000000000227</v>
      </c>
      <c r="AS373">
        <v>7.7330000000000041</v>
      </c>
      <c r="AT373">
        <v>7.6959999999999695</v>
      </c>
      <c r="AU373">
        <v>7.8260000000000218</v>
      </c>
      <c r="AV373">
        <v>7.6269999999999811</v>
      </c>
      <c r="AW373">
        <v>7.6560000000000343</v>
      </c>
      <c r="AX373">
        <v>7.7030000000000314</v>
      </c>
      <c r="AY373">
        <v>7.9319999999999311</v>
      </c>
      <c r="AZ373">
        <v>7.7060000000000173</v>
      </c>
      <c r="BA373">
        <v>7.7690000000000623</v>
      </c>
      <c r="BB373">
        <v>7.8879999999999484</v>
      </c>
      <c r="BC373" s="105">
        <f t="shared" si="42"/>
        <v>56.585312181953213</v>
      </c>
    </row>
    <row r="374" spans="1:55" ht="15" thickBot="1" x14ac:dyDescent="0.35">
      <c r="A374" s="4" t="s">
        <v>159</v>
      </c>
      <c r="B374" s="4">
        <v>2019</v>
      </c>
      <c r="C374" s="5">
        <v>43805</v>
      </c>
      <c r="D374" s="4" t="s">
        <v>72</v>
      </c>
      <c r="E374" s="29" t="s">
        <v>379</v>
      </c>
      <c r="F374" s="51" t="s">
        <v>379</v>
      </c>
      <c r="G374" t="s">
        <v>36</v>
      </c>
      <c r="H374" t="s">
        <v>270</v>
      </c>
      <c r="I374" t="s">
        <v>315</v>
      </c>
      <c r="J374" t="s">
        <v>528</v>
      </c>
      <c r="K374" t="s">
        <v>256</v>
      </c>
      <c r="L374" s="50">
        <f>(C374-VLOOKUP(H374,Riders!$A$2:$C$3501,2,FALSE))/365</f>
        <v>25.224657534246575</v>
      </c>
      <c r="M374" s="50">
        <f>(C374-VLOOKUP(I374,Riders!$A$2:$C$3501,2,FALSE))/365</f>
        <v>28.002739726027396</v>
      </c>
      <c r="N374" s="50">
        <f>(C374-VLOOKUP(J374,Riders!$A$2:$C$3501,2,FALSE))/365</f>
        <v>29.315068493150687</v>
      </c>
      <c r="O374" s="50">
        <f>(C374-VLOOKUP(K374,Riders!$A$2:$C$3501,2,FALSE))/365</f>
        <v>23.786301369863015</v>
      </c>
      <c r="P374" s="29">
        <v>2</v>
      </c>
      <c r="Q374" s="104">
        <f t="shared" si="36"/>
        <v>256.09800000000001</v>
      </c>
      <c r="R374" s="104">
        <f t="shared" si="37"/>
        <v>22.414000000000001</v>
      </c>
      <c r="S374" s="104">
        <f t="shared" si="38"/>
        <v>68.942999999999998</v>
      </c>
      <c r="T374" s="104">
        <f t="shared" si="39"/>
        <v>62.141000000000005</v>
      </c>
      <c r="U374" s="104">
        <f t="shared" si="40"/>
        <v>62.570999999999998</v>
      </c>
      <c r="V374" s="104">
        <f t="shared" si="41"/>
        <v>62.443000000000012</v>
      </c>
      <c r="W374">
        <v>14.16</v>
      </c>
      <c r="X374">
        <v>8.2540000000000013</v>
      </c>
      <c r="Y374">
        <v>7.8129999999999988</v>
      </c>
      <c r="Z374">
        <v>7.7600000000000016</v>
      </c>
      <c r="AA374">
        <v>7.6999999999999957</v>
      </c>
      <c r="AB374">
        <v>7.7920000000000016</v>
      </c>
      <c r="AC374">
        <v>7.7230000000000061</v>
      </c>
      <c r="AD374">
        <v>7.7409999999999926</v>
      </c>
      <c r="AE374">
        <v>7.8450000000000131</v>
      </c>
      <c r="AF374">
        <v>7.6479999999999961</v>
      </c>
      <c r="AG374">
        <v>7.6409999999999769</v>
      </c>
      <c r="AH374">
        <v>7.6520000000000152</v>
      </c>
      <c r="AI374">
        <v>7.8519999999999897</v>
      </c>
      <c r="AJ374">
        <v>7.8510000000000133</v>
      </c>
      <c r="AK374">
        <v>7.811000000000007</v>
      </c>
      <c r="AL374">
        <v>7.840999999999994</v>
      </c>
      <c r="AM374">
        <v>7.8149999999999693</v>
      </c>
      <c r="AN374">
        <v>7.9310000000000116</v>
      </c>
      <c r="AO374">
        <v>7.7980000000000018</v>
      </c>
      <c r="AP374">
        <v>7.8550000000000182</v>
      </c>
      <c r="AQ374">
        <v>7.7560000000000002</v>
      </c>
      <c r="AR374">
        <v>7.7599999999999909</v>
      </c>
      <c r="AS374">
        <v>7.7810000000000343</v>
      </c>
      <c r="AT374">
        <v>7.8749999999999716</v>
      </c>
      <c r="AU374">
        <v>7.893999999999977</v>
      </c>
      <c r="AV374">
        <v>7.6810000000000116</v>
      </c>
      <c r="AW374">
        <v>7.6780000000000541</v>
      </c>
      <c r="AX374">
        <v>7.6659999999999684</v>
      </c>
      <c r="AY374">
        <v>7.8530000000000086</v>
      </c>
      <c r="AZ374">
        <v>7.8129999999999598</v>
      </c>
      <c r="BA374">
        <v>7.8850000000000477</v>
      </c>
      <c r="BB374">
        <v>7.9729999999999848</v>
      </c>
      <c r="BC374" s="105">
        <f t="shared" si="42"/>
        <v>56.228475036899937</v>
      </c>
    </row>
    <row r="375" spans="1:55" ht="15" thickBot="1" x14ac:dyDescent="0.35">
      <c r="A375" s="4" t="s">
        <v>159</v>
      </c>
      <c r="B375" s="4">
        <v>2019</v>
      </c>
      <c r="C375" s="5">
        <v>43805</v>
      </c>
      <c r="D375" s="4" t="s">
        <v>72</v>
      </c>
      <c r="E375" s="29" t="s">
        <v>379</v>
      </c>
      <c r="F375" s="51" t="s">
        <v>379</v>
      </c>
      <c r="G375" t="s">
        <v>27</v>
      </c>
      <c r="H375" t="s">
        <v>307</v>
      </c>
      <c r="I375" t="s">
        <v>523</v>
      </c>
      <c r="J375" t="s">
        <v>524</v>
      </c>
      <c r="K375" t="s">
        <v>525</v>
      </c>
      <c r="L375" s="50">
        <f>(C375-VLOOKUP(H375,Riders!$A$2:$C$3501,2,FALSE))/365</f>
        <v>26.531506849315068</v>
      </c>
      <c r="M375" s="50">
        <f>(C375-VLOOKUP(I375,Riders!$A$2:$C$3501,2,FALSE))/365</f>
        <v>27.43013698630137</v>
      </c>
      <c r="N375" s="50">
        <f>(C375-VLOOKUP(J375,Riders!$A$2:$C$3501,2,FALSE))/365</f>
        <v>28.465753424657535</v>
      </c>
      <c r="O375" s="50">
        <f>(C375-VLOOKUP(K375,Riders!$A$2:$C$3501,2,FALSE))/365</f>
        <v>30.758904109589039</v>
      </c>
      <c r="P375" s="29">
        <v>3</v>
      </c>
      <c r="Q375" s="104">
        <f t="shared" si="36"/>
        <v>257.548</v>
      </c>
      <c r="R375" s="104">
        <f t="shared" si="37"/>
        <v>22.391999999999999</v>
      </c>
      <c r="S375" s="104">
        <f t="shared" si="38"/>
        <v>68.843000000000004</v>
      </c>
      <c r="T375" s="104">
        <f t="shared" si="39"/>
        <v>61.977999999999994</v>
      </c>
      <c r="U375" s="104">
        <f t="shared" si="40"/>
        <v>63.212000000000018</v>
      </c>
      <c r="V375" s="104">
        <f t="shared" si="41"/>
        <v>63.514999999999986</v>
      </c>
      <c r="W375">
        <v>14.268000000000001</v>
      </c>
      <c r="X375">
        <v>8.1239999999999988</v>
      </c>
      <c r="Y375">
        <v>7.7370000000000019</v>
      </c>
      <c r="Z375">
        <v>7.6110000000000007</v>
      </c>
      <c r="AA375">
        <v>7.8299999999999983</v>
      </c>
      <c r="AB375">
        <v>7.7289999999999992</v>
      </c>
      <c r="AC375">
        <v>7.7070000000000007</v>
      </c>
      <c r="AD375">
        <v>7.8370000000000033</v>
      </c>
      <c r="AE375">
        <v>7.7139999999999844</v>
      </c>
      <c r="AF375">
        <v>7.686000000000007</v>
      </c>
      <c r="AG375">
        <v>7.6740000000000066</v>
      </c>
      <c r="AH375">
        <v>7.8239999999999981</v>
      </c>
      <c r="AI375">
        <v>7.7439999999999998</v>
      </c>
      <c r="AJ375">
        <v>7.7110000000000127</v>
      </c>
      <c r="AK375">
        <v>7.7469999999999715</v>
      </c>
      <c r="AL375">
        <v>7.8780000000000143</v>
      </c>
      <c r="AM375">
        <v>7.811000000000007</v>
      </c>
      <c r="AN375">
        <v>7.9139999999999873</v>
      </c>
      <c r="AO375">
        <v>8.1370000000000289</v>
      </c>
      <c r="AP375">
        <v>7.9809999999999661</v>
      </c>
      <c r="AQ375">
        <v>7.8570000000000277</v>
      </c>
      <c r="AR375">
        <v>7.8269999999999982</v>
      </c>
      <c r="AS375">
        <v>7.9819999999999993</v>
      </c>
      <c r="AT375">
        <v>7.703000000000003</v>
      </c>
      <c r="AU375">
        <v>7.9259999999999877</v>
      </c>
      <c r="AV375">
        <v>8.0880000000000223</v>
      </c>
      <c r="AW375">
        <v>7.8349999999999795</v>
      </c>
      <c r="AX375">
        <v>7.8580000000000041</v>
      </c>
      <c r="AY375">
        <v>7.872999999999962</v>
      </c>
      <c r="AZ375">
        <v>8.0800000000000409</v>
      </c>
      <c r="BA375">
        <v>7.9029999999999632</v>
      </c>
      <c r="BB375">
        <v>7.9520000000000266</v>
      </c>
      <c r="BC375" s="105">
        <f t="shared" si="42"/>
        <v>55.91190768322798</v>
      </c>
    </row>
    <row r="376" spans="1:55" ht="15" thickBot="1" x14ac:dyDescent="0.35">
      <c r="A376" s="4" t="s">
        <v>159</v>
      </c>
      <c r="B376" s="4">
        <v>2019</v>
      </c>
      <c r="C376" s="5">
        <v>43805</v>
      </c>
      <c r="D376" s="4" t="s">
        <v>72</v>
      </c>
      <c r="E376" s="29" t="s">
        <v>379</v>
      </c>
      <c r="F376" s="51" t="s">
        <v>379</v>
      </c>
      <c r="G376" t="s">
        <v>162</v>
      </c>
      <c r="H376" t="s">
        <v>417</v>
      </c>
      <c r="I376" t="s">
        <v>335</v>
      </c>
      <c r="J376" t="s">
        <v>550</v>
      </c>
      <c r="K376" t="s">
        <v>274</v>
      </c>
      <c r="L376" s="50">
        <f>(C376-VLOOKUP(H376,Riders!$A$2:$C$3501,2,FALSE))/365</f>
        <v>20.797260273972604</v>
      </c>
      <c r="M376" s="50">
        <f>(C376-VLOOKUP(I376,Riders!$A$2:$C$3501,2,FALSE))/365</f>
        <v>25.041095890410958</v>
      </c>
      <c r="N376" s="50">
        <f>(C376-VLOOKUP(J376,Riders!$A$2:$C$3501,2,FALSE))/365</f>
        <v>20.254794520547946</v>
      </c>
      <c r="O376" s="50">
        <f>(C376-VLOOKUP(K376,Riders!$A$2:$C$3501,2,FALSE))/365</f>
        <v>18.931506849315067</v>
      </c>
      <c r="P376" s="29">
        <v>4</v>
      </c>
      <c r="Q376" s="104">
        <f t="shared" si="36"/>
        <v>258.99300000000005</v>
      </c>
      <c r="R376" s="104">
        <f t="shared" si="37"/>
        <v>22.297000000000001</v>
      </c>
      <c r="S376" s="104">
        <f t="shared" si="38"/>
        <v>69.168999999999983</v>
      </c>
      <c r="T376" s="104">
        <f t="shared" si="39"/>
        <v>62.330000000000041</v>
      </c>
      <c r="U376" s="104">
        <f t="shared" si="40"/>
        <v>63.592999999999961</v>
      </c>
      <c r="V376" s="104">
        <f t="shared" si="41"/>
        <v>63.901000000000067</v>
      </c>
      <c r="W376">
        <v>14.054</v>
      </c>
      <c r="X376">
        <v>8.2430000000000003</v>
      </c>
      <c r="Y376">
        <v>7.8019999999999996</v>
      </c>
      <c r="Z376">
        <v>7.7570000000000014</v>
      </c>
      <c r="AA376">
        <v>7.8969999999999985</v>
      </c>
      <c r="AB376">
        <v>7.7430000000000021</v>
      </c>
      <c r="AC376">
        <v>7.7929999999999922</v>
      </c>
      <c r="AD376">
        <v>7.8799999999999883</v>
      </c>
      <c r="AE376">
        <v>7.7150000000000318</v>
      </c>
      <c r="AF376">
        <v>7.7609999999999815</v>
      </c>
      <c r="AG376">
        <v>7.7860000000000014</v>
      </c>
      <c r="AH376">
        <v>7.8979999999999961</v>
      </c>
      <c r="AI376">
        <v>7.7320000000000135</v>
      </c>
      <c r="AJ376">
        <v>7.75</v>
      </c>
      <c r="AK376">
        <v>7.8149999999999977</v>
      </c>
      <c r="AL376">
        <v>7.8730000000000189</v>
      </c>
      <c r="AM376">
        <v>7.8969999999999629</v>
      </c>
      <c r="AN376">
        <v>8.0380000000000109</v>
      </c>
      <c r="AO376">
        <v>7.9040000000000248</v>
      </c>
      <c r="AP376">
        <v>7.9139999999999873</v>
      </c>
      <c r="AQ376">
        <v>8.061000000000007</v>
      </c>
      <c r="AR376">
        <v>7.9309999999999832</v>
      </c>
      <c r="AS376">
        <v>7.8770000000000095</v>
      </c>
      <c r="AT376">
        <v>7.9709999999999752</v>
      </c>
      <c r="AU376">
        <v>7.7680000000000291</v>
      </c>
      <c r="AV376">
        <v>7.7860000000000014</v>
      </c>
      <c r="AW376">
        <v>7.8079999999999927</v>
      </c>
      <c r="AX376">
        <v>7.9489999999999839</v>
      </c>
      <c r="AY376">
        <v>8.0020000000000095</v>
      </c>
      <c r="AZ376">
        <v>8.1320000000000334</v>
      </c>
      <c r="BA376">
        <v>8.3439999999999657</v>
      </c>
      <c r="BB376">
        <v>8.1120000000000516</v>
      </c>
      <c r="BC376" s="105">
        <f t="shared" si="42"/>
        <v>55.599958300031261</v>
      </c>
    </row>
    <row r="377" spans="1:55" ht="15" thickBot="1" x14ac:dyDescent="0.35">
      <c r="A377" s="4" t="s">
        <v>159</v>
      </c>
      <c r="B377" s="4">
        <v>2019</v>
      </c>
      <c r="C377" s="5">
        <v>43805</v>
      </c>
      <c r="D377" s="4" t="s">
        <v>72</v>
      </c>
      <c r="E377" s="29" t="s">
        <v>379</v>
      </c>
      <c r="F377" s="51" t="s">
        <v>379</v>
      </c>
      <c r="G377" t="s">
        <v>67</v>
      </c>
      <c r="H377" t="s">
        <v>214</v>
      </c>
      <c r="I377" t="s">
        <v>549</v>
      </c>
      <c r="J377" t="s">
        <v>521</v>
      </c>
      <c r="K377" t="s">
        <v>271</v>
      </c>
      <c r="L377" s="50">
        <f>(C377-VLOOKUP(H377,Riders!$A$2:$C$3501,2,FALSE))/365</f>
        <v>24.967123287671232</v>
      </c>
      <c r="M377" s="50">
        <f>(C377-VLOOKUP(I377,Riders!$A$2:$C$3501,2,FALSE))/365</f>
        <v>27.339726027397262</v>
      </c>
      <c r="N377" s="50">
        <f>(C377-VLOOKUP(J377,Riders!$A$2:$C$3501,2,FALSE))/365</f>
        <v>22.301369863013697</v>
      </c>
      <c r="O377" s="50">
        <f>(C377-VLOOKUP(K377,Riders!$A$2:$C$3501,2,FALSE))/365</f>
        <v>25.468493150684932</v>
      </c>
      <c r="P377" s="29">
        <v>5</v>
      </c>
      <c r="Q377" s="104">
        <f t="shared" si="36"/>
        <v>261.23400000000004</v>
      </c>
      <c r="R377" s="104">
        <f t="shared" si="37"/>
        <v>22.012</v>
      </c>
      <c r="S377" s="104">
        <f t="shared" si="38"/>
        <v>69.382999999999996</v>
      </c>
      <c r="T377" s="104">
        <f t="shared" si="39"/>
        <v>63.816000000000017</v>
      </c>
      <c r="U377" s="104">
        <f t="shared" si="40"/>
        <v>64.529999999999973</v>
      </c>
      <c r="V377" s="104">
        <f t="shared" si="41"/>
        <v>63.505000000000052</v>
      </c>
      <c r="W377">
        <v>14.103999999999999</v>
      </c>
      <c r="X377">
        <v>7.9080000000000013</v>
      </c>
      <c r="Y377">
        <v>7.8120000000000012</v>
      </c>
      <c r="Z377">
        <v>7.6829999999999963</v>
      </c>
      <c r="AA377">
        <v>7.8300000000000054</v>
      </c>
      <c r="AB377">
        <v>7.8859999999999957</v>
      </c>
      <c r="AC377">
        <v>8.1369999999999933</v>
      </c>
      <c r="AD377">
        <v>8.0230000000000032</v>
      </c>
      <c r="AE377">
        <v>8.112000000000009</v>
      </c>
      <c r="AF377">
        <v>7.8379999999999939</v>
      </c>
      <c r="AG377">
        <v>7.8970000000000056</v>
      </c>
      <c r="AH377">
        <v>7.914999999999992</v>
      </c>
      <c r="AI377">
        <v>7.9180000000000064</v>
      </c>
      <c r="AJ377">
        <v>8.0599999999999881</v>
      </c>
      <c r="AK377">
        <v>8.0130000000000194</v>
      </c>
      <c r="AL377">
        <v>8.0630000000000024</v>
      </c>
      <c r="AM377">
        <v>8.2729999999999961</v>
      </c>
      <c r="AN377">
        <v>8.2920000000000016</v>
      </c>
      <c r="AO377">
        <v>8.5029999999999859</v>
      </c>
      <c r="AP377">
        <v>8.195999999999998</v>
      </c>
      <c r="AQ377">
        <v>7.9089999999999918</v>
      </c>
      <c r="AR377">
        <v>7.7450000000000045</v>
      </c>
      <c r="AS377">
        <v>7.7230000000000132</v>
      </c>
      <c r="AT377">
        <v>7.8889999999999816</v>
      </c>
      <c r="AU377">
        <v>7.863000000000028</v>
      </c>
      <c r="AV377">
        <v>7.9159999999999968</v>
      </c>
      <c r="AW377">
        <v>7.9180000000000064</v>
      </c>
      <c r="AX377">
        <v>7.9579999999999984</v>
      </c>
      <c r="AY377">
        <v>8.1030000000000086</v>
      </c>
      <c r="AZ377">
        <v>8.1969999999999459</v>
      </c>
      <c r="BA377">
        <v>7.7760000000000105</v>
      </c>
      <c r="BB377">
        <v>7.7740000000000578</v>
      </c>
      <c r="BC377" s="105">
        <f t="shared" si="42"/>
        <v>55.122993178529583</v>
      </c>
    </row>
    <row r="378" spans="1:55" ht="15" thickBot="1" x14ac:dyDescent="0.35">
      <c r="A378" s="4" t="s">
        <v>159</v>
      </c>
      <c r="B378" s="4">
        <v>2019</v>
      </c>
      <c r="C378" s="5">
        <v>43805</v>
      </c>
      <c r="D378" s="4" t="s">
        <v>72</v>
      </c>
      <c r="E378" s="29" t="s">
        <v>379</v>
      </c>
      <c r="F378" s="51" t="s">
        <v>379</v>
      </c>
      <c r="G378" t="s">
        <v>47</v>
      </c>
      <c r="H378" t="s">
        <v>279</v>
      </c>
      <c r="I378" t="s">
        <v>533</v>
      </c>
      <c r="J378" t="s">
        <v>534</v>
      </c>
      <c r="K378" t="s">
        <v>470</v>
      </c>
      <c r="L378" s="50">
        <f>(C378-VLOOKUP(H378,Riders!$A$2:$C$3501,2,FALSE))/365</f>
        <v>23.556164383561644</v>
      </c>
      <c r="M378" s="50">
        <f>(C378-VLOOKUP(I378,Riders!$A$2:$C$3501,2,FALSE))/365</f>
        <v>30.326027397260273</v>
      </c>
      <c r="N378" s="50">
        <f>(C378-VLOOKUP(J378,Riders!$A$2:$C$3501,2,FALSE))/365</f>
        <v>23.958904109589042</v>
      </c>
      <c r="O378" s="50">
        <f>(C378-VLOOKUP(K378,Riders!$A$2:$C$3501,2,FALSE))/365</f>
        <v>21.490410958904111</v>
      </c>
      <c r="P378" s="29">
        <v>6</v>
      </c>
      <c r="Q378" s="104">
        <f t="shared" si="36"/>
        <v>271.23699999999997</v>
      </c>
      <c r="R378" s="104">
        <f t="shared" si="37"/>
        <v>23.087</v>
      </c>
      <c r="S378" s="104">
        <f t="shared" si="38"/>
        <v>72.272000000000006</v>
      </c>
      <c r="T378" s="104">
        <f t="shared" si="39"/>
        <v>65.889999999999972</v>
      </c>
      <c r="U378" s="104">
        <f t="shared" si="40"/>
        <v>66.388000000000034</v>
      </c>
      <c r="V378" s="104">
        <f t="shared" si="41"/>
        <v>66.686999999999955</v>
      </c>
      <c r="W378">
        <v>14.349</v>
      </c>
      <c r="X378">
        <v>8.7379999999999995</v>
      </c>
      <c r="Y378">
        <v>8.39</v>
      </c>
      <c r="Z378">
        <v>8.0629999999999988</v>
      </c>
      <c r="AA378">
        <v>8.2340000000000018</v>
      </c>
      <c r="AB378">
        <v>8.1310000000000002</v>
      </c>
      <c r="AC378">
        <v>8.2469999999999999</v>
      </c>
      <c r="AD378">
        <v>8.1200000000000045</v>
      </c>
      <c r="AE378">
        <v>8.2239999999999895</v>
      </c>
      <c r="AF378">
        <v>8.1979999999999933</v>
      </c>
      <c r="AG378">
        <v>8.3500000000000085</v>
      </c>
      <c r="AH378">
        <v>8.1020000000000039</v>
      </c>
      <c r="AI378">
        <v>8.340999999999994</v>
      </c>
      <c r="AJ378">
        <v>8.1480000000000103</v>
      </c>
      <c r="AK378">
        <v>8.2759999999999962</v>
      </c>
      <c r="AL378">
        <v>8.2509999999999764</v>
      </c>
      <c r="AM378">
        <v>8.3580000000000041</v>
      </c>
      <c r="AN378">
        <v>8.4209999999999923</v>
      </c>
      <c r="AO378">
        <v>8.0600000000000023</v>
      </c>
      <c r="AP378">
        <v>8.3440000000000225</v>
      </c>
      <c r="AQ378">
        <v>8.1159999999999854</v>
      </c>
      <c r="AR378">
        <v>8.3400000000000034</v>
      </c>
      <c r="AS378">
        <v>8.4130000000000393</v>
      </c>
      <c r="AT378">
        <v>8.3359999999999843</v>
      </c>
      <c r="AU378">
        <v>8.3499999999999943</v>
      </c>
      <c r="AV378">
        <v>8.2499999999999716</v>
      </c>
      <c r="AW378">
        <v>8.3950000000000387</v>
      </c>
      <c r="AX378">
        <v>8.1969999999999743</v>
      </c>
      <c r="AY378">
        <v>8.3860000000000241</v>
      </c>
      <c r="AZ378">
        <v>8.5820000000000221</v>
      </c>
      <c r="BA378">
        <v>8.2229999999999563</v>
      </c>
      <c r="BB378">
        <v>8.3039999999999736</v>
      </c>
      <c r="BC378" s="105">
        <f t="shared" si="42"/>
        <v>53.090102014105753</v>
      </c>
    </row>
    <row r="379" spans="1:55" ht="15" thickBot="1" x14ac:dyDescent="0.35">
      <c r="A379" s="4" t="s">
        <v>159</v>
      </c>
      <c r="B379" s="4">
        <v>2019</v>
      </c>
      <c r="C379" s="5">
        <v>43805</v>
      </c>
      <c r="D379" s="4" t="s">
        <v>72</v>
      </c>
      <c r="E379" s="29" t="s">
        <v>379</v>
      </c>
      <c r="F379" s="51" t="s">
        <v>379</v>
      </c>
      <c r="G379" t="s">
        <v>156</v>
      </c>
      <c r="H379" t="s">
        <v>539</v>
      </c>
      <c r="I379" t="s">
        <v>543</v>
      </c>
      <c r="J379" t="s">
        <v>542</v>
      </c>
      <c r="K379" t="s">
        <v>545</v>
      </c>
      <c r="L379" s="50">
        <f>(C379-VLOOKUP(H379,Riders!$A$2:$C$3501,2,FALSE))/365</f>
        <v>22.747945205479454</v>
      </c>
      <c r="M379" s="50">
        <f>(C379-VLOOKUP(I379,Riders!$A$2:$C$3501,2,FALSE))/365</f>
        <v>24.169863013698631</v>
      </c>
      <c r="N379" s="50">
        <f>(C379-VLOOKUP(J379,Riders!$A$2:$C$3501,2,FALSE))/365</f>
        <v>30.638356164383563</v>
      </c>
      <c r="O379" s="50">
        <f>(C379-VLOOKUP(K379,Riders!$A$2:$C$3501,2,FALSE))/365</f>
        <v>29.723287671232878</v>
      </c>
      <c r="P379" s="29">
        <v>7</v>
      </c>
      <c r="Q379" s="104">
        <f t="shared" si="36"/>
        <v>271.351</v>
      </c>
      <c r="R379" s="104">
        <f t="shared" si="37"/>
        <v>22.722000000000001</v>
      </c>
      <c r="S379" s="104">
        <f t="shared" si="38"/>
        <v>70.662000000000006</v>
      </c>
      <c r="T379" s="104">
        <f t="shared" si="39"/>
        <v>66.089999999999975</v>
      </c>
      <c r="U379" s="104">
        <f t="shared" si="40"/>
        <v>66.884000000000043</v>
      </c>
      <c r="V379" s="104">
        <f t="shared" si="41"/>
        <v>67.714999999999975</v>
      </c>
      <c r="W379">
        <v>14.333</v>
      </c>
      <c r="X379">
        <v>8.3890000000000011</v>
      </c>
      <c r="Y379">
        <v>8.0769999999999982</v>
      </c>
      <c r="Z379">
        <v>7.8530000000000015</v>
      </c>
      <c r="AA379">
        <v>7.9279999999999973</v>
      </c>
      <c r="AB379">
        <v>8.0660000000000025</v>
      </c>
      <c r="AC379">
        <v>8.0009999999999906</v>
      </c>
      <c r="AD379">
        <v>8.0150000000000148</v>
      </c>
      <c r="AE379">
        <v>8.1610000000000014</v>
      </c>
      <c r="AF379">
        <v>7.9829999999999899</v>
      </c>
      <c r="AG379">
        <v>7.9930000000000092</v>
      </c>
      <c r="AH379">
        <v>8.1839999999999833</v>
      </c>
      <c r="AI379">
        <v>8.1270000000000238</v>
      </c>
      <c r="AJ379">
        <v>8.2719999999999914</v>
      </c>
      <c r="AK379">
        <v>8.5790000000000077</v>
      </c>
      <c r="AL379">
        <v>8.7909999999999684</v>
      </c>
      <c r="AM379">
        <v>8.4690000000000225</v>
      </c>
      <c r="AN379">
        <v>8.3520000000000039</v>
      </c>
      <c r="AO379">
        <v>8.3559999999999945</v>
      </c>
      <c r="AP379">
        <v>8.4410000000000025</v>
      </c>
      <c r="AQ379">
        <v>8.2179999999999893</v>
      </c>
      <c r="AR379">
        <v>8.2109999999999843</v>
      </c>
      <c r="AS379">
        <v>8.2900000000000205</v>
      </c>
      <c r="AT379">
        <v>8.5470000000000255</v>
      </c>
      <c r="AU379">
        <v>8.3059999999999548</v>
      </c>
      <c r="AV379">
        <v>8.2570000000000334</v>
      </c>
      <c r="AW379">
        <v>8.4069999999999823</v>
      </c>
      <c r="AX379">
        <v>8.2800000000000296</v>
      </c>
      <c r="AY379">
        <v>8.3519999999999754</v>
      </c>
      <c r="AZ379">
        <v>8.5970000000000084</v>
      </c>
      <c r="BA379">
        <v>8.6679999999999779</v>
      </c>
      <c r="BB379">
        <v>8.8480000000000132</v>
      </c>
      <c r="BC379" s="105">
        <f t="shared" si="42"/>
        <v>53.067797796949336</v>
      </c>
    </row>
    <row r="380" spans="1:55" ht="15" thickBot="1" x14ac:dyDescent="0.35">
      <c r="A380" s="4" t="s">
        <v>159</v>
      </c>
      <c r="B380" s="4">
        <v>2019</v>
      </c>
      <c r="C380" s="5">
        <v>43805</v>
      </c>
      <c r="D380" s="4" t="s">
        <v>72</v>
      </c>
      <c r="E380" s="29" t="s">
        <v>379</v>
      </c>
      <c r="F380" s="51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22.391780821917809</v>
      </c>
      <c r="M380" s="50">
        <f>(C380-VLOOKUP(I380,Riders!$A$2:$C$3501,2,FALSE))/365</f>
        <v>22.835616438356166</v>
      </c>
      <c r="N380" s="50">
        <f>(C380-VLOOKUP(J380,Riders!$A$2:$C$3501,2,FALSE))/365</f>
        <v>28.572602739726026</v>
      </c>
      <c r="O380" s="50">
        <f>(C380-VLOOKUP(K380,Riders!$A$2:$C$3501,2,FALSE))/365</f>
        <v>26.906849315068492</v>
      </c>
      <c r="P380" s="29">
        <v>8</v>
      </c>
      <c r="Q380" s="104">
        <f t="shared" si="36"/>
        <v>272.56900000000002</v>
      </c>
      <c r="R380" s="104">
        <f t="shared" si="37"/>
        <v>22.625</v>
      </c>
      <c r="S380" s="104">
        <f t="shared" si="38"/>
        <v>71.39500000000001</v>
      </c>
      <c r="T380" s="104">
        <f t="shared" si="39"/>
        <v>66.365000000000009</v>
      </c>
      <c r="U380" s="104">
        <f t="shared" si="40"/>
        <v>66.283000000000015</v>
      </c>
      <c r="V380" s="104">
        <f t="shared" si="41"/>
        <v>68.525999999999982</v>
      </c>
      <c r="W380">
        <v>14.103</v>
      </c>
      <c r="X380">
        <v>8.5220000000000002</v>
      </c>
      <c r="Y380">
        <v>8.1430000000000007</v>
      </c>
      <c r="Z380">
        <v>8.0169999999999959</v>
      </c>
      <c r="AA380">
        <v>8.1890000000000001</v>
      </c>
      <c r="AB380">
        <v>8.0230000000000032</v>
      </c>
      <c r="AC380">
        <v>8.1109999999999971</v>
      </c>
      <c r="AD380">
        <v>8.2870000000000132</v>
      </c>
      <c r="AE380">
        <v>8.2189999999999799</v>
      </c>
      <c r="AF380">
        <v>8.2550000000000097</v>
      </c>
      <c r="AG380">
        <v>8.396000000000015</v>
      </c>
      <c r="AH380">
        <v>8.3279999999999745</v>
      </c>
      <c r="AI380">
        <v>8.2530000000000001</v>
      </c>
      <c r="AJ380">
        <v>8.2720000000000198</v>
      </c>
      <c r="AK380">
        <v>8.4299999999999926</v>
      </c>
      <c r="AL380">
        <v>8.2120000000000175</v>
      </c>
      <c r="AM380">
        <v>8.1929999999999836</v>
      </c>
      <c r="AN380">
        <v>8.1389999999999816</v>
      </c>
      <c r="AO380">
        <v>8.2900000000000205</v>
      </c>
      <c r="AP380">
        <v>8.2160000000000082</v>
      </c>
      <c r="AQ380">
        <v>8.275999999999982</v>
      </c>
      <c r="AR380">
        <v>8.4569999999999936</v>
      </c>
      <c r="AS380">
        <v>8.2770000000000152</v>
      </c>
      <c r="AT380">
        <v>8.4350000000000307</v>
      </c>
      <c r="AU380">
        <v>8.4729999999999563</v>
      </c>
      <c r="AV380">
        <v>8.6529999999999916</v>
      </c>
      <c r="AW380">
        <v>8.4160000000000252</v>
      </c>
      <c r="AX380">
        <v>8.3879999999999768</v>
      </c>
      <c r="AY380">
        <v>8.4130000000000393</v>
      </c>
      <c r="AZ380">
        <v>8.6569999999999538</v>
      </c>
      <c r="BA380">
        <v>8.6409999999999911</v>
      </c>
      <c r="BB380">
        <v>8.8850000000000477</v>
      </c>
      <c r="BC380" s="105">
        <f t="shared" si="42"/>
        <v>52.830659392667542</v>
      </c>
    </row>
    <row r="381" spans="1:55" ht="15" thickBot="1" x14ac:dyDescent="0.35">
      <c r="A381" s="29" t="s">
        <v>159</v>
      </c>
      <c r="B381" s="29">
        <v>2019</v>
      </c>
      <c r="C381" s="52">
        <v>43805</v>
      </c>
      <c r="D381" s="29" t="s">
        <v>72</v>
      </c>
      <c r="E381" s="29" t="s">
        <v>454</v>
      </c>
      <c r="F381">
        <v>1</v>
      </c>
      <c r="G381" t="s">
        <v>47</v>
      </c>
      <c r="H381" t="s">
        <v>268</v>
      </c>
      <c r="I381" t="s">
        <v>279</v>
      </c>
      <c r="J381" t="s">
        <v>533</v>
      </c>
      <c r="K381" t="s">
        <v>534</v>
      </c>
      <c r="L381" s="50">
        <f>(C381-VLOOKUP(H381,Riders!$A$2:$C$3501,2,FALSE))/365</f>
        <v>22.92876712328767</v>
      </c>
      <c r="M381" s="50">
        <f>(C381-VLOOKUP(I381,Riders!$A$2:$C$3501,2,FALSE))/365</f>
        <v>23.556164383561644</v>
      </c>
      <c r="N381" s="50">
        <f>(C381-VLOOKUP(J381,Riders!$A$2:$C$3501,2,FALSE))/365</f>
        <v>30.326027397260273</v>
      </c>
      <c r="O381" s="50">
        <f>(C381-VLOOKUP(K381,Riders!$A$2:$C$3501,2,FALSE))/365</f>
        <v>23.958904109589042</v>
      </c>
      <c r="P381" s="29">
        <v>1</v>
      </c>
      <c r="Q381" s="104">
        <f t="shared" si="36"/>
        <v>264.613</v>
      </c>
      <c r="R381" s="104">
        <f t="shared" si="37"/>
        <v>22.687999999999999</v>
      </c>
      <c r="S381" s="104">
        <f t="shared" si="38"/>
        <v>70.459999999999994</v>
      </c>
      <c r="T381" s="104">
        <f t="shared" si="39"/>
        <v>64.680999999999997</v>
      </c>
      <c r="U381" s="104">
        <f t="shared" si="40"/>
        <v>64.628000000000014</v>
      </c>
      <c r="V381" s="104">
        <f t="shared" si="41"/>
        <v>64.843999999999994</v>
      </c>
      <c r="W381">
        <v>14.366</v>
      </c>
      <c r="X381">
        <v>8.3219999999999992</v>
      </c>
      <c r="Y381">
        <v>7.9350000000000023</v>
      </c>
      <c r="Z381">
        <v>7.8210000000000015</v>
      </c>
      <c r="AA381">
        <v>8.0499999999999972</v>
      </c>
      <c r="AB381">
        <v>7.8400000000000034</v>
      </c>
      <c r="AC381">
        <v>8.0989999999999966</v>
      </c>
      <c r="AD381">
        <v>8.0269999999999939</v>
      </c>
      <c r="AE381">
        <v>8.1200000000000045</v>
      </c>
      <c r="AF381">
        <v>7.8950000000000102</v>
      </c>
      <c r="AG381">
        <v>7.9889999999999901</v>
      </c>
      <c r="AH381">
        <v>8.0099999999999909</v>
      </c>
      <c r="AI381">
        <v>8.1659999999999968</v>
      </c>
      <c r="AJ381">
        <v>8.2470000000000141</v>
      </c>
      <c r="AK381">
        <v>8.0679999999999978</v>
      </c>
      <c r="AL381">
        <v>8.1859999999999928</v>
      </c>
      <c r="AM381">
        <v>7.9939999999999998</v>
      </c>
      <c r="AN381">
        <v>8.1359999999999957</v>
      </c>
      <c r="AO381">
        <v>8.0510000000000161</v>
      </c>
      <c r="AP381">
        <v>8.3629999999999995</v>
      </c>
      <c r="AQ381">
        <v>8.070999999999998</v>
      </c>
      <c r="AR381">
        <v>7.9739999999999895</v>
      </c>
      <c r="AS381">
        <v>7.9220000000000255</v>
      </c>
      <c r="AT381">
        <v>8.1169999999999902</v>
      </c>
      <c r="AU381">
        <v>7.9989999999999952</v>
      </c>
      <c r="AV381">
        <v>8.1149999999999807</v>
      </c>
      <c r="AW381">
        <v>8.0130000000000337</v>
      </c>
      <c r="AX381">
        <v>8.1440000000000055</v>
      </c>
      <c r="AY381">
        <v>8.1269999999999527</v>
      </c>
      <c r="AZ381">
        <v>8.3200000000000216</v>
      </c>
      <c r="BA381">
        <v>7.9650000000000034</v>
      </c>
      <c r="BB381">
        <v>8.1610000000000014</v>
      </c>
      <c r="BC381" s="105">
        <f t="shared" si="42"/>
        <v>54.419095055798465</v>
      </c>
    </row>
    <row r="382" spans="1:55" ht="15" thickBot="1" x14ac:dyDescent="0.35">
      <c r="A382" s="29" t="s">
        <v>159</v>
      </c>
      <c r="B382" s="29">
        <v>2019</v>
      </c>
      <c r="C382" s="52">
        <v>43805</v>
      </c>
      <c r="D382" s="29" t="s">
        <v>72</v>
      </c>
      <c r="E382" s="29" t="s">
        <v>454</v>
      </c>
      <c r="F382">
        <v>1</v>
      </c>
      <c r="G382" t="s">
        <v>156</v>
      </c>
      <c r="H382" t="s">
        <v>539</v>
      </c>
      <c r="I382" t="s">
        <v>540</v>
      </c>
      <c r="J382" t="s">
        <v>542</v>
      </c>
      <c r="K382" t="s">
        <v>545</v>
      </c>
      <c r="L382" s="50">
        <f>(C382-VLOOKUP(H382,Riders!$A$2:$C$3501,2,FALSE))/365</f>
        <v>22.747945205479454</v>
      </c>
      <c r="M382" s="50">
        <f>(C382-VLOOKUP(I382,Riders!$A$2:$C$3501,2,FALSE))/365</f>
        <v>24.931506849315067</v>
      </c>
      <c r="N382" s="50">
        <f>(C382-VLOOKUP(J382,Riders!$A$2:$C$3501,2,FALSE))/365</f>
        <v>30.638356164383563</v>
      </c>
      <c r="O382" s="50">
        <f>(C382-VLOOKUP(K382,Riders!$A$2:$C$3501,2,FALSE))/365</f>
        <v>29.723287671232878</v>
      </c>
      <c r="P382" s="29">
        <v>2</v>
      </c>
      <c r="Q382" s="104">
        <f t="shared" si="36"/>
        <v>267.53699999999998</v>
      </c>
      <c r="R382" s="104">
        <f t="shared" si="37"/>
        <v>22.256</v>
      </c>
      <c r="S382" s="104">
        <f t="shared" si="38"/>
        <v>69.758999999999986</v>
      </c>
      <c r="T382" s="104">
        <f t="shared" si="39"/>
        <v>63.927000000000021</v>
      </c>
      <c r="U382" s="104">
        <f t="shared" si="40"/>
        <v>66.263999999999982</v>
      </c>
      <c r="V382" s="104">
        <f t="shared" si="41"/>
        <v>67.586999999999989</v>
      </c>
      <c r="W382">
        <v>13.981999999999999</v>
      </c>
      <c r="X382">
        <v>8.2740000000000009</v>
      </c>
      <c r="Y382">
        <v>8.0689999999999991</v>
      </c>
      <c r="Z382">
        <v>7.8760000000000012</v>
      </c>
      <c r="AA382">
        <v>7.8339999999999961</v>
      </c>
      <c r="AB382">
        <v>7.9750000000000014</v>
      </c>
      <c r="AC382">
        <v>7.8630000000000067</v>
      </c>
      <c r="AD382">
        <v>7.8859999999999815</v>
      </c>
      <c r="AE382">
        <v>8.0370000000000203</v>
      </c>
      <c r="AF382">
        <v>7.8580000000000041</v>
      </c>
      <c r="AG382">
        <v>7.9019999999999726</v>
      </c>
      <c r="AH382">
        <v>7.9280000000000115</v>
      </c>
      <c r="AI382">
        <v>8.0960000000000178</v>
      </c>
      <c r="AJ382">
        <v>7.9879999999999853</v>
      </c>
      <c r="AK382">
        <v>8.0180000000000291</v>
      </c>
      <c r="AL382">
        <v>8.0999999999999801</v>
      </c>
      <c r="AM382">
        <v>8.3419999999999845</v>
      </c>
      <c r="AN382">
        <v>8.061000000000007</v>
      </c>
      <c r="AO382">
        <v>8.0169999999999959</v>
      </c>
      <c r="AP382">
        <v>8.0240000000000009</v>
      </c>
      <c r="AQ382">
        <v>8.2750000000000057</v>
      </c>
      <c r="AR382">
        <v>8.4480000000000359</v>
      </c>
      <c r="AS382">
        <v>8.7629999999999484</v>
      </c>
      <c r="AT382">
        <v>8.3340000000000032</v>
      </c>
      <c r="AU382">
        <v>8.3449999999999989</v>
      </c>
      <c r="AV382">
        <v>8.4190000000000111</v>
      </c>
      <c r="AW382">
        <v>8.5750000000000171</v>
      </c>
      <c r="AX382">
        <v>8.367999999999995</v>
      </c>
      <c r="AY382">
        <v>8.3760000000000048</v>
      </c>
      <c r="AZ382">
        <v>8.4119999999999493</v>
      </c>
      <c r="BA382">
        <v>8.4779999999999802</v>
      </c>
      <c r="BB382">
        <v>8.6140000000000327</v>
      </c>
      <c r="BC382" s="105">
        <f t="shared" si="42"/>
        <v>53.824330840220235</v>
      </c>
    </row>
    <row r="383" spans="1:55" ht="15" thickBot="1" x14ac:dyDescent="0.35">
      <c r="A383" s="29" t="s">
        <v>159</v>
      </c>
      <c r="B383" s="29">
        <v>2019</v>
      </c>
      <c r="C383" s="52">
        <v>43805</v>
      </c>
      <c r="D383" s="29" t="s">
        <v>72</v>
      </c>
      <c r="E383" s="29" t="s">
        <v>454</v>
      </c>
      <c r="F383">
        <v>2</v>
      </c>
      <c r="G383" t="s">
        <v>40</v>
      </c>
      <c r="H383" t="s">
        <v>320</v>
      </c>
      <c r="I383" t="s">
        <v>221</v>
      </c>
      <c r="J383" t="s">
        <v>547</v>
      </c>
      <c r="K383" t="s">
        <v>548</v>
      </c>
      <c r="L383" s="50">
        <f>(C383-VLOOKUP(H383,Riders!$A$2:$C$3501,2,FALSE))/365</f>
        <v>22.391780821917809</v>
      </c>
      <c r="M383" s="50">
        <f>(C383-VLOOKUP(I383,Riders!$A$2:$C$3501,2,FALSE))/365</f>
        <v>22.671232876712327</v>
      </c>
      <c r="N383" s="50">
        <f>(C383-VLOOKUP(J383,Riders!$A$2:$C$3501,2,FALSE))/365</f>
        <v>28.572602739726026</v>
      </c>
      <c r="O383" s="50">
        <f>(C383-VLOOKUP(K383,Riders!$A$2:$C$3501,2,FALSE))/365</f>
        <v>26.906849315068492</v>
      </c>
      <c r="P383" s="29">
        <v>1</v>
      </c>
      <c r="Q383" s="104" t="str">
        <f t="shared" si="36"/>
        <v/>
      </c>
      <c r="R383" s="104">
        <f t="shared" si="37"/>
        <v>22.042000000000002</v>
      </c>
      <c r="S383" s="104">
        <f t="shared" si="38"/>
        <v>68.629000000000005</v>
      </c>
      <c r="T383" s="104">
        <f t="shared" si="39"/>
        <v>62.589999999999989</v>
      </c>
      <c r="U383" s="104">
        <f t="shared" si="40"/>
        <v>62.98599999999999</v>
      </c>
      <c r="V383" s="104" t="str">
        <f t="shared" si="41"/>
        <v/>
      </c>
      <c r="W383">
        <v>14.067</v>
      </c>
      <c r="X383">
        <v>7.9750000000000014</v>
      </c>
      <c r="Y383">
        <v>7.9859999999999971</v>
      </c>
      <c r="Z383">
        <v>7.722999999999999</v>
      </c>
      <c r="AA383">
        <v>7.6000000000000014</v>
      </c>
      <c r="AB383">
        <v>7.6829999999999998</v>
      </c>
      <c r="AC383">
        <v>7.7530000000000001</v>
      </c>
      <c r="AD383">
        <v>7.8420000000000059</v>
      </c>
      <c r="AE383">
        <v>8.0159999999999911</v>
      </c>
      <c r="AF383">
        <v>7.7790000000000106</v>
      </c>
      <c r="AG383">
        <v>7.8439999999999941</v>
      </c>
      <c r="AH383">
        <v>7.6980000000000075</v>
      </c>
      <c r="AI383">
        <v>7.9159999999999684</v>
      </c>
      <c r="AJ383">
        <v>7.8310000000000031</v>
      </c>
      <c r="AK383">
        <v>7.7590000000000146</v>
      </c>
      <c r="AL383">
        <v>7.7469999999999999</v>
      </c>
      <c r="AM383">
        <v>7.8830000000000098</v>
      </c>
      <c r="AN383">
        <v>7.8569999999999993</v>
      </c>
      <c r="AO383">
        <v>7.9310000000000116</v>
      </c>
      <c r="AP383">
        <v>8.0809999999999889</v>
      </c>
      <c r="AQ383">
        <v>7.761999999999972</v>
      </c>
      <c r="AR383">
        <v>7.7730000000000246</v>
      </c>
      <c r="AS383">
        <v>7.9159999999999968</v>
      </c>
      <c r="AT383">
        <v>7.782999999999987</v>
      </c>
      <c r="AU383">
        <v>7.6780000000000257</v>
      </c>
      <c r="AV383">
        <v>7.839999999999975</v>
      </c>
      <c r="AW383">
        <v>7.7070000000000221</v>
      </c>
      <c r="AX383"/>
      <c r="AY383"/>
      <c r="AZ383"/>
      <c r="BA383"/>
      <c r="BB383"/>
      <c r="BC383" s="105" t="str">
        <f t="shared" si="42"/>
        <v/>
      </c>
    </row>
    <row r="384" spans="1:55" ht="15" thickBot="1" x14ac:dyDescent="0.35">
      <c r="A384" s="29" t="s">
        <v>159</v>
      </c>
      <c r="B384" s="29">
        <v>2019</v>
      </c>
      <c r="C384" s="52">
        <v>43805</v>
      </c>
      <c r="D384" s="29" t="s">
        <v>72</v>
      </c>
      <c r="E384" s="29" t="s">
        <v>454</v>
      </c>
      <c r="F384">
        <v>2</v>
      </c>
      <c r="G384" t="s">
        <v>67</v>
      </c>
      <c r="H384" t="s">
        <v>329</v>
      </c>
      <c r="I384" t="s">
        <v>214</v>
      </c>
      <c r="J384" t="s">
        <v>521</v>
      </c>
      <c r="K384" t="s">
        <v>271</v>
      </c>
      <c r="L384" s="50">
        <f>(C384-VLOOKUP(H384,Riders!$A$2:$C$3501,2,FALSE))/365</f>
        <v>33.073972602739723</v>
      </c>
      <c r="M384" s="50">
        <f>(C384-VLOOKUP(I384,Riders!$A$2:$C$3501,2,FALSE))/365</f>
        <v>24.967123287671232</v>
      </c>
      <c r="N384" s="50">
        <f>(C384-VLOOKUP(J384,Riders!$A$2:$C$3501,2,FALSE))/365</f>
        <v>22.301369863013697</v>
      </c>
      <c r="O384" s="50">
        <f>(C384-VLOOKUP(K384,Riders!$A$2:$C$3501,2,FALSE))/365</f>
        <v>25.468493150684932</v>
      </c>
      <c r="P384" s="29">
        <v>2</v>
      </c>
      <c r="Q384" s="104" t="str">
        <f t="shared" si="36"/>
        <v/>
      </c>
      <c r="R384" s="104">
        <f t="shared" si="37"/>
        <v>22.782</v>
      </c>
      <c r="S384" s="104">
        <f t="shared" si="38"/>
        <v>70.677999999999997</v>
      </c>
      <c r="T384" s="104">
        <f t="shared" si="39"/>
        <v>64.206999999999994</v>
      </c>
      <c r="U384" s="104">
        <f t="shared" si="40"/>
        <v>64.816000000000031</v>
      </c>
      <c r="V384" s="104" t="str">
        <f t="shared" si="41"/>
        <v/>
      </c>
      <c r="W384">
        <v>14.333</v>
      </c>
      <c r="X384">
        <v>8.4489999999999998</v>
      </c>
      <c r="Y384">
        <v>8.0799999999999983</v>
      </c>
      <c r="Z384">
        <v>7.9550000000000018</v>
      </c>
      <c r="AA384">
        <v>8.0429999999999993</v>
      </c>
      <c r="AB384">
        <v>7.8860000000000028</v>
      </c>
      <c r="AC384">
        <v>7.8800000000000026</v>
      </c>
      <c r="AD384">
        <v>8.0519999999999925</v>
      </c>
      <c r="AE384">
        <v>7.9830000000000041</v>
      </c>
      <c r="AF384">
        <v>8.0280000000000058</v>
      </c>
      <c r="AG384">
        <v>8.2049999999999983</v>
      </c>
      <c r="AH384">
        <v>7.9420000000000073</v>
      </c>
      <c r="AI384">
        <v>7.9860000000000042</v>
      </c>
      <c r="AJ384">
        <v>7.9489999999999696</v>
      </c>
      <c r="AK384">
        <v>8.1150000000000091</v>
      </c>
      <c r="AL384">
        <v>7.9989999999999952</v>
      </c>
      <c r="AM384">
        <v>8.0220000000000198</v>
      </c>
      <c r="AN384">
        <v>8.1229999999999905</v>
      </c>
      <c r="AO384">
        <v>8.1869999999999834</v>
      </c>
      <c r="AP384">
        <v>8.2760000000000105</v>
      </c>
      <c r="AQ384">
        <v>7.9900000000000091</v>
      </c>
      <c r="AR384">
        <v>7.8569999999999993</v>
      </c>
      <c r="AS384">
        <v>8.1119999999999948</v>
      </c>
      <c r="AT384">
        <v>8.2490000000000236</v>
      </c>
      <c r="AU384">
        <v>8.4939999999999714</v>
      </c>
      <c r="AV384">
        <v>8.3660000000000139</v>
      </c>
      <c r="AW384"/>
      <c r="AX384"/>
      <c r="AY384"/>
      <c r="AZ384"/>
      <c r="BA384"/>
      <c r="BB384"/>
      <c r="BC384" s="105" t="str">
        <f t="shared" si="42"/>
        <v/>
      </c>
    </row>
    <row r="385" spans="1:55" ht="15" thickBot="1" x14ac:dyDescent="0.35">
      <c r="A385" s="29" t="s">
        <v>159</v>
      </c>
      <c r="B385" s="29">
        <v>2019</v>
      </c>
      <c r="C385" s="52">
        <v>43805</v>
      </c>
      <c r="D385" s="29" t="s">
        <v>72</v>
      </c>
      <c r="E385" s="29" t="s">
        <v>454</v>
      </c>
      <c r="F385">
        <v>3</v>
      </c>
      <c r="G385" t="s">
        <v>36</v>
      </c>
      <c r="H385" t="s">
        <v>315</v>
      </c>
      <c r="I385" t="s">
        <v>528</v>
      </c>
      <c r="J385" t="s">
        <v>256</v>
      </c>
      <c r="K385" t="s">
        <v>425</v>
      </c>
      <c r="L385" s="50">
        <f>(C385-VLOOKUP(H385,Riders!$A$2:$C$3501,2,FALSE))/365</f>
        <v>28.002739726027396</v>
      </c>
      <c r="M385" s="50">
        <f>(C385-VLOOKUP(I385,Riders!$A$2:$C$3501,2,FALSE))/365</f>
        <v>29.315068493150687</v>
      </c>
      <c r="N385" s="50">
        <f>(C385-VLOOKUP(J385,Riders!$A$2:$C$3501,2,FALSE))/365</f>
        <v>23.786301369863015</v>
      </c>
      <c r="O385" s="50">
        <f>(C385-VLOOKUP(K385,Riders!$A$2:$C$3501,2,FALSE))/365</f>
        <v>20.427397260273974</v>
      </c>
      <c r="P385" s="29">
        <v>1</v>
      </c>
      <c r="Q385" s="104">
        <f t="shared" si="36"/>
        <v>254.29499999999999</v>
      </c>
      <c r="R385" s="104">
        <f t="shared" si="37"/>
        <v>22.542000000000002</v>
      </c>
      <c r="S385" s="104">
        <f t="shared" si="38"/>
        <v>68.625999999999991</v>
      </c>
      <c r="T385" s="104">
        <f t="shared" si="39"/>
        <v>61.596000000000018</v>
      </c>
      <c r="U385" s="104">
        <f t="shared" si="40"/>
        <v>61.956999999999994</v>
      </c>
      <c r="V385" s="104">
        <f t="shared" si="41"/>
        <v>62.115999999999985</v>
      </c>
      <c r="W385">
        <v>14.231</v>
      </c>
      <c r="X385">
        <v>8.3110000000000017</v>
      </c>
      <c r="Y385">
        <v>7.75</v>
      </c>
      <c r="Z385">
        <v>7.5899999999999963</v>
      </c>
      <c r="AA385">
        <v>7.597999999999999</v>
      </c>
      <c r="AB385">
        <v>7.7090000000000032</v>
      </c>
      <c r="AC385">
        <v>7.6869999999999905</v>
      </c>
      <c r="AD385">
        <v>7.75</v>
      </c>
      <c r="AE385">
        <v>7.8359999999999985</v>
      </c>
      <c r="AF385">
        <v>7.6670000000000158</v>
      </c>
      <c r="AG385">
        <v>7.6170000000000044</v>
      </c>
      <c r="AH385">
        <v>7.6449999999999818</v>
      </c>
      <c r="AI385">
        <v>7.7890000000000015</v>
      </c>
      <c r="AJ385">
        <v>7.6920000000000073</v>
      </c>
      <c r="AK385">
        <v>7.6929999999999836</v>
      </c>
      <c r="AL385">
        <v>7.6570000000000249</v>
      </c>
      <c r="AM385">
        <v>7.6129999999999995</v>
      </c>
      <c r="AN385">
        <v>7.7609999999999957</v>
      </c>
      <c r="AO385">
        <v>7.6700000000000159</v>
      </c>
      <c r="AP385">
        <v>7.7869999999999777</v>
      </c>
      <c r="AQ385">
        <v>7.6799999999999784</v>
      </c>
      <c r="AR385">
        <v>7.7240000000000464</v>
      </c>
      <c r="AS385">
        <v>7.83299999999997</v>
      </c>
      <c r="AT385">
        <v>7.88900000000001</v>
      </c>
      <c r="AU385">
        <v>7.6630000000000109</v>
      </c>
      <c r="AV385">
        <v>7.6050000000000182</v>
      </c>
      <c r="AW385">
        <v>7.603999999999985</v>
      </c>
      <c r="AX385">
        <v>7.6769999999999925</v>
      </c>
      <c r="AY385">
        <v>7.8089999999999691</v>
      </c>
      <c r="AZ385">
        <v>7.8220000000000027</v>
      </c>
      <c r="BA385">
        <v>7.8700000000000614</v>
      </c>
      <c r="BB385">
        <v>8.0659999999999457</v>
      </c>
      <c r="BC385" s="105">
        <f t="shared" si="42"/>
        <v>56.627145637940188</v>
      </c>
    </row>
    <row r="386" spans="1:55" ht="15" thickBot="1" x14ac:dyDescent="0.35">
      <c r="A386" s="29" t="s">
        <v>159</v>
      </c>
      <c r="B386" s="29">
        <v>2019</v>
      </c>
      <c r="C386" s="52">
        <v>43805</v>
      </c>
      <c r="D386" s="29" t="s">
        <v>72</v>
      </c>
      <c r="E386" s="29" t="s">
        <v>454</v>
      </c>
      <c r="F386">
        <v>3</v>
      </c>
      <c r="G386" t="s">
        <v>27</v>
      </c>
      <c r="H386" t="s">
        <v>307</v>
      </c>
      <c r="I386" t="s">
        <v>523</v>
      </c>
      <c r="J386" t="s">
        <v>524</v>
      </c>
      <c r="K386" t="s">
        <v>525</v>
      </c>
      <c r="L386" s="50">
        <f>(C386-VLOOKUP(H386,Riders!$A$2:$C$3501,2,FALSE))/365</f>
        <v>26.531506849315068</v>
      </c>
      <c r="M386" s="50">
        <f>(C386-VLOOKUP(I386,Riders!$A$2:$C$3501,2,FALSE))/365</f>
        <v>27.43013698630137</v>
      </c>
      <c r="N386" s="50">
        <f>(C386-VLOOKUP(J386,Riders!$A$2:$C$3501,2,FALSE))/365</f>
        <v>28.465753424657535</v>
      </c>
      <c r="O386" s="50">
        <f>(C386-VLOOKUP(K386,Riders!$A$2:$C$3501,2,FALSE))/365</f>
        <v>30.758904109589039</v>
      </c>
      <c r="P386" s="29">
        <v>2</v>
      </c>
      <c r="Q386" s="104">
        <f t="shared" ref="Q386:Q449" si="43">IF(COUNT(W386:BB386)=32,SUM(W386:BB386),"")</f>
        <v>256.76900000000001</v>
      </c>
      <c r="R386" s="104">
        <f t="shared" ref="R386:R449" si="44">IF(COUNT(W386:X386)=2,SUM(W386:X386),"")</f>
        <v>22.577000000000002</v>
      </c>
      <c r="S386" s="104">
        <f t="shared" ref="S386:S449" si="45">IF(COUNT(W386:AD386)=8,SUM(W386:AD386),"")</f>
        <v>68.853000000000009</v>
      </c>
      <c r="T386" s="104">
        <f t="shared" ref="T386:T449" si="46">IF(COUNT(AE386:AL386)=8,SUM(AE386:AL386),"")</f>
        <v>61.170999999999992</v>
      </c>
      <c r="U386" s="104">
        <f t="shared" ref="U386:U449" si="47">IF(COUNT(AM386:AT386)=8,SUM(AM386:AT386),"")</f>
        <v>62.84</v>
      </c>
      <c r="V386" s="104">
        <f t="shared" ref="V386:V449" si="48">IF(COUNT(AU386:BB386)=8,SUM(AU386:BB386),"")</f>
        <v>63.905000000000001</v>
      </c>
      <c r="W386">
        <v>14.301</v>
      </c>
      <c r="X386">
        <v>8.2760000000000016</v>
      </c>
      <c r="Y386">
        <v>7.8069999999999986</v>
      </c>
      <c r="Z386">
        <v>7.6159999999999997</v>
      </c>
      <c r="AA386">
        <v>7.7169999999999987</v>
      </c>
      <c r="AB386">
        <v>7.6840000000000046</v>
      </c>
      <c r="AC386">
        <v>7.7909999999999968</v>
      </c>
      <c r="AD386">
        <v>7.6610000000000085</v>
      </c>
      <c r="AE386">
        <v>7.5750000000000028</v>
      </c>
      <c r="AF386">
        <v>7.5649999999999977</v>
      </c>
      <c r="AG386">
        <v>7.7409999999999997</v>
      </c>
      <c r="AH386">
        <v>7.5999999999999943</v>
      </c>
      <c r="AI386">
        <v>7.6399999999999864</v>
      </c>
      <c r="AJ386">
        <v>7.6319999999999908</v>
      </c>
      <c r="AK386">
        <v>7.7950000000000301</v>
      </c>
      <c r="AL386">
        <v>7.6229999999999905</v>
      </c>
      <c r="AM386">
        <v>7.7600000000000193</v>
      </c>
      <c r="AN386">
        <v>7.7909999999999968</v>
      </c>
      <c r="AO386">
        <v>7.8629999999999995</v>
      </c>
      <c r="AP386">
        <v>7.8339999999999748</v>
      </c>
      <c r="AQ386">
        <v>8.0120000000000289</v>
      </c>
      <c r="AR386">
        <v>7.8159999999999741</v>
      </c>
      <c r="AS386">
        <v>7.7800000000000011</v>
      </c>
      <c r="AT386">
        <v>7.9840000000000089</v>
      </c>
      <c r="AU386">
        <v>7.8619999999999948</v>
      </c>
      <c r="AV386">
        <v>7.8790000000000191</v>
      </c>
      <c r="AW386">
        <v>7.83299999999997</v>
      </c>
      <c r="AX386">
        <v>8.0430000000000348</v>
      </c>
      <c r="AY386">
        <v>8.0640000000000214</v>
      </c>
      <c r="AZ386">
        <v>8.2589999999999009</v>
      </c>
      <c r="BA386">
        <v>7.9650000000001171</v>
      </c>
      <c r="BB386">
        <v>7.9999999999999432</v>
      </c>
      <c r="BC386" s="105">
        <f t="shared" si="42"/>
        <v>56.081536322531143</v>
      </c>
    </row>
    <row r="387" spans="1:55" ht="15" thickBot="1" x14ac:dyDescent="0.35">
      <c r="A387" s="29" t="s">
        <v>159</v>
      </c>
      <c r="B387" s="29">
        <v>2019</v>
      </c>
      <c r="C387" s="52">
        <v>43805</v>
      </c>
      <c r="D387" s="29" t="s">
        <v>72</v>
      </c>
      <c r="E387" s="29" t="s">
        <v>454</v>
      </c>
      <c r="F387">
        <v>4</v>
      </c>
      <c r="G387" t="s">
        <v>29</v>
      </c>
      <c r="H387" t="s">
        <v>322</v>
      </c>
      <c r="I387" t="s">
        <v>304</v>
      </c>
      <c r="J387" t="s">
        <v>416</v>
      </c>
      <c r="K387" t="s">
        <v>527</v>
      </c>
      <c r="L387" s="50">
        <f>(C387-VLOOKUP(H387,Riders!$A$2:$C$3501,2,FALSE))/365</f>
        <v>31.898630136986302</v>
      </c>
      <c r="M387" s="50">
        <f>(C387-VLOOKUP(I387,Riders!$A$2:$C$3501,2,FALSE))/365</f>
        <v>23.016438356164382</v>
      </c>
      <c r="N387" s="50">
        <f>(C387-VLOOKUP(J387,Riders!$A$2:$C$3501,2,FALSE))/365</f>
        <v>22.101369863013698</v>
      </c>
      <c r="O387" s="50">
        <f>(C387-VLOOKUP(K387,Riders!$A$2:$C$3501,2,FALSE))/365</f>
        <v>34.279452054794518</v>
      </c>
      <c r="P387" s="29">
        <v>1</v>
      </c>
      <c r="Q387" s="104">
        <f t="shared" si="43"/>
        <v>255.69500000000002</v>
      </c>
      <c r="R387" s="104">
        <f t="shared" si="44"/>
        <v>22.620999999999999</v>
      </c>
      <c r="S387" s="104">
        <f t="shared" si="45"/>
        <v>69.525999999999996</v>
      </c>
      <c r="T387" s="104">
        <f t="shared" si="46"/>
        <v>60.866</v>
      </c>
      <c r="U387" s="104">
        <f t="shared" si="47"/>
        <v>62.494</v>
      </c>
      <c r="V387" s="104">
        <f t="shared" si="48"/>
        <v>62.809000000000026</v>
      </c>
      <c r="W387">
        <v>14.311999999999999</v>
      </c>
      <c r="X387">
        <v>8.3089999999999993</v>
      </c>
      <c r="Y387">
        <v>7.8350000000000009</v>
      </c>
      <c r="Z387">
        <v>7.727999999999998</v>
      </c>
      <c r="AA387">
        <v>7.847999999999999</v>
      </c>
      <c r="AB387">
        <v>7.804000000000002</v>
      </c>
      <c r="AC387">
        <v>7.8029999999999973</v>
      </c>
      <c r="AD387">
        <v>7.8870000000000005</v>
      </c>
      <c r="AE387">
        <v>7.703000000000003</v>
      </c>
      <c r="AF387">
        <v>7.659000000000006</v>
      </c>
      <c r="AG387">
        <v>7.5720000000000027</v>
      </c>
      <c r="AH387">
        <v>7.657999999999987</v>
      </c>
      <c r="AI387">
        <v>7.5240000000000009</v>
      </c>
      <c r="AJ387">
        <v>7.5640000000000214</v>
      </c>
      <c r="AK387">
        <v>7.5969999999999942</v>
      </c>
      <c r="AL387">
        <v>7.5889999999999844</v>
      </c>
      <c r="AM387">
        <v>7.7769999999999868</v>
      </c>
      <c r="AN387">
        <v>7.6779999999999973</v>
      </c>
      <c r="AO387">
        <v>7.724000000000018</v>
      </c>
      <c r="AP387">
        <v>7.8460000000000036</v>
      </c>
      <c r="AQ387">
        <v>7.7709999999999866</v>
      </c>
      <c r="AR387">
        <v>7.8800000000000239</v>
      </c>
      <c r="AS387">
        <v>7.8670000000000186</v>
      </c>
      <c r="AT387">
        <v>7.950999999999965</v>
      </c>
      <c r="AU387">
        <v>7.7880000000000109</v>
      </c>
      <c r="AV387">
        <v>7.8100000000000023</v>
      </c>
      <c r="AW387">
        <v>7.7489999999999952</v>
      </c>
      <c r="AX387">
        <v>7.8849999999999625</v>
      </c>
      <c r="AY387">
        <v>7.8700000000000614</v>
      </c>
      <c r="AZ387">
        <v>7.9539999999999793</v>
      </c>
      <c r="BA387">
        <v>7.8919999999999959</v>
      </c>
      <c r="BB387">
        <v>7.8610000000000184</v>
      </c>
      <c r="BC387" s="105">
        <f t="shared" si="42"/>
        <v>56.317096540800556</v>
      </c>
    </row>
    <row r="388" spans="1:55" ht="15" thickBot="1" x14ac:dyDescent="0.35">
      <c r="A388" s="29" t="s">
        <v>159</v>
      </c>
      <c r="B388" s="29">
        <v>2019</v>
      </c>
      <c r="C388" s="52">
        <v>43805</v>
      </c>
      <c r="D388" s="29" t="s">
        <v>72</v>
      </c>
      <c r="E388" s="29" t="s">
        <v>454</v>
      </c>
      <c r="F388">
        <v>4</v>
      </c>
      <c r="G388" t="s">
        <v>162</v>
      </c>
      <c r="H388" t="s">
        <v>417</v>
      </c>
      <c r="I388" t="s">
        <v>335</v>
      </c>
      <c r="J388" t="s">
        <v>550</v>
      </c>
      <c r="K388" t="s">
        <v>274</v>
      </c>
      <c r="L388" s="50">
        <f>(C388-VLOOKUP(H388,Riders!$A$2:$C$3501,2,FALSE))/365</f>
        <v>20.797260273972604</v>
      </c>
      <c r="M388" s="50">
        <f>(C388-VLOOKUP(I388,Riders!$A$2:$C$3501,2,FALSE))/365</f>
        <v>25.041095890410958</v>
      </c>
      <c r="N388" s="50">
        <f>(C388-VLOOKUP(J388,Riders!$A$2:$C$3501,2,FALSE))/365</f>
        <v>20.254794520547946</v>
      </c>
      <c r="O388" s="50">
        <f>(C388-VLOOKUP(K388,Riders!$A$2:$C$3501,2,FALSE))/365</f>
        <v>18.931506849315067</v>
      </c>
      <c r="P388" s="29">
        <v>2</v>
      </c>
      <c r="Q388" s="104">
        <f t="shared" si="43"/>
        <v>262.32700000000006</v>
      </c>
      <c r="R388" s="104">
        <f t="shared" si="44"/>
        <v>22.696999999999999</v>
      </c>
      <c r="S388" s="104">
        <f t="shared" si="45"/>
        <v>70.063000000000002</v>
      </c>
      <c r="T388" s="104">
        <f t="shared" si="46"/>
        <v>64.603000000000023</v>
      </c>
      <c r="U388" s="104">
        <f t="shared" si="47"/>
        <v>62.950999999999965</v>
      </c>
      <c r="V388" s="104">
        <f t="shared" si="48"/>
        <v>64.710000000000065</v>
      </c>
      <c r="W388">
        <v>14.3</v>
      </c>
      <c r="X388">
        <v>8.3969999999999985</v>
      </c>
      <c r="Y388">
        <v>8.0139999999999993</v>
      </c>
      <c r="Z388">
        <v>7.9340000000000046</v>
      </c>
      <c r="AA388">
        <v>7.9609999999999985</v>
      </c>
      <c r="AB388">
        <v>7.7950000000000017</v>
      </c>
      <c r="AC388">
        <v>7.7809999999999988</v>
      </c>
      <c r="AD388">
        <v>7.8810000000000002</v>
      </c>
      <c r="AE388">
        <v>7.833999999999989</v>
      </c>
      <c r="AF388">
        <v>7.9870000000000232</v>
      </c>
      <c r="AG388">
        <v>8.2129999999999939</v>
      </c>
      <c r="AH388">
        <v>8.2079999999999842</v>
      </c>
      <c r="AI388">
        <v>8.2740000000000009</v>
      </c>
      <c r="AJ388">
        <v>8.092000000000013</v>
      </c>
      <c r="AK388">
        <v>8.054000000000002</v>
      </c>
      <c r="AL388">
        <v>7.9410000000000167</v>
      </c>
      <c r="AM388">
        <v>8.046999999999997</v>
      </c>
      <c r="AN388">
        <v>7.8549999999999613</v>
      </c>
      <c r="AO388">
        <v>7.780000000000058</v>
      </c>
      <c r="AP388">
        <v>7.7239999999999611</v>
      </c>
      <c r="AQ388">
        <v>7.9439999999999884</v>
      </c>
      <c r="AR388">
        <v>7.7700000000000102</v>
      </c>
      <c r="AS388">
        <v>7.8430000000000177</v>
      </c>
      <c r="AT388">
        <v>7.9879999999999711</v>
      </c>
      <c r="AU388">
        <v>8.0629999999999882</v>
      </c>
      <c r="AV388">
        <v>8.1800000000000068</v>
      </c>
      <c r="AW388">
        <v>8.3410000000000366</v>
      </c>
      <c r="AX388">
        <v>8.1329999999999814</v>
      </c>
      <c r="AY388">
        <v>8.1019999999999754</v>
      </c>
      <c r="AZ388">
        <v>8.01400000000001</v>
      </c>
      <c r="BA388">
        <v>7.9640000000000271</v>
      </c>
      <c r="BB388">
        <v>7.9130000000000393</v>
      </c>
      <c r="BC388" s="105">
        <f t="shared" si="42"/>
        <v>54.893320169101912</v>
      </c>
    </row>
    <row r="389" spans="1:55" ht="15" thickBot="1" x14ac:dyDescent="0.35">
      <c r="A389" s="29" t="s">
        <v>159</v>
      </c>
      <c r="B389" s="29">
        <v>2019</v>
      </c>
      <c r="C389" s="52">
        <v>43805</v>
      </c>
      <c r="D389" s="29" t="s">
        <v>72</v>
      </c>
      <c r="E389" s="29" t="s">
        <v>204</v>
      </c>
      <c r="F389" t="s">
        <v>205</v>
      </c>
      <c r="G389" t="s">
        <v>29</v>
      </c>
      <c r="H389" t="s">
        <v>322</v>
      </c>
      <c r="I389" t="s">
        <v>304</v>
      </c>
      <c r="J389" t="s">
        <v>416</v>
      </c>
      <c r="K389" t="s">
        <v>526</v>
      </c>
      <c r="L389" s="50">
        <f>(C389-VLOOKUP(H389,Riders!$A$2:$C$3501,2,FALSE))/365</f>
        <v>31.898630136986302</v>
      </c>
      <c r="M389" s="50">
        <f>(C389-VLOOKUP(I389,Riders!$A$2:$C$3501,2,FALSE))/365</f>
        <v>23.016438356164382</v>
      </c>
      <c r="N389" s="50">
        <f>(C389-VLOOKUP(J389,Riders!$A$2:$C$3501,2,FALSE))/365</f>
        <v>22.101369863013698</v>
      </c>
      <c r="O389" s="50">
        <f>(C389-VLOOKUP(K389,Riders!$A$2:$C$3501,2,FALSE))/365</f>
        <v>30.553424657534247</v>
      </c>
      <c r="P389" s="29">
        <v>1</v>
      </c>
      <c r="Q389" s="104">
        <f t="shared" si="43"/>
        <v>250.70500000000004</v>
      </c>
      <c r="R389" s="104">
        <f t="shared" si="44"/>
        <v>22.518999999999998</v>
      </c>
      <c r="S389" s="104">
        <f t="shared" si="45"/>
        <v>68.132999999999996</v>
      </c>
      <c r="T389" s="104">
        <f t="shared" si="46"/>
        <v>60.760000000000005</v>
      </c>
      <c r="U389" s="104">
        <f t="shared" si="47"/>
        <v>60.504999999999995</v>
      </c>
      <c r="V389" s="104">
        <f t="shared" si="48"/>
        <v>61.307000000000045</v>
      </c>
      <c r="W389">
        <v>14.343999999999999</v>
      </c>
      <c r="X389">
        <v>8.1749999999999989</v>
      </c>
      <c r="Y389">
        <v>7.6260000000000012</v>
      </c>
      <c r="Z389">
        <v>7.5259999999999998</v>
      </c>
      <c r="AA389">
        <v>7.6670000000000016</v>
      </c>
      <c r="AB389">
        <v>7.5439999999999969</v>
      </c>
      <c r="AC389">
        <v>7.5649999999999906</v>
      </c>
      <c r="AD389">
        <v>7.686000000000007</v>
      </c>
      <c r="AE389">
        <v>7.5770000000000124</v>
      </c>
      <c r="AF389">
        <v>7.6330000000000098</v>
      </c>
      <c r="AG389">
        <v>7.6519999999999726</v>
      </c>
      <c r="AH389">
        <v>7.7010000000000218</v>
      </c>
      <c r="AI389">
        <v>7.5749999999999744</v>
      </c>
      <c r="AJ389">
        <v>7.5769999999999982</v>
      </c>
      <c r="AK389">
        <v>7.5270000000000294</v>
      </c>
      <c r="AL389">
        <v>7.5179999999999865</v>
      </c>
      <c r="AM389">
        <v>7.6710000000000207</v>
      </c>
      <c r="AN389">
        <v>7.5299999999999727</v>
      </c>
      <c r="AO389">
        <v>7.5150000000000148</v>
      </c>
      <c r="AP389">
        <v>7.5089999999999861</v>
      </c>
      <c r="AQ389">
        <v>7.6890000000000214</v>
      </c>
      <c r="AR389">
        <v>7.5560000000000116</v>
      </c>
      <c r="AS389">
        <v>7.5289999999999964</v>
      </c>
      <c r="AT389">
        <v>7.5059999999999718</v>
      </c>
      <c r="AU389">
        <v>7.6659999999999684</v>
      </c>
      <c r="AV389">
        <v>7.5970000000000084</v>
      </c>
      <c r="AW389">
        <v>7.6630000000000109</v>
      </c>
      <c r="AX389">
        <v>7.6730000000000018</v>
      </c>
      <c r="AY389">
        <v>7.8430000000000177</v>
      </c>
      <c r="AZ389">
        <v>7.5790000000000077</v>
      </c>
      <c r="BA389">
        <v>7.6209999999999809</v>
      </c>
      <c r="BB389">
        <v>7.6650000000000489</v>
      </c>
      <c r="BC389" s="105">
        <f t="shared" si="42"/>
        <v>57.438024770148175</v>
      </c>
    </row>
    <row r="390" spans="1:55" ht="15" thickBot="1" x14ac:dyDescent="0.35">
      <c r="A390" s="29" t="s">
        <v>159</v>
      </c>
      <c r="B390" s="29">
        <v>2019</v>
      </c>
      <c r="C390" s="52">
        <v>43805</v>
      </c>
      <c r="D390" s="29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25.224657534246575</v>
      </c>
      <c r="M390" s="50">
        <f>(C390-VLOOKUP(I390,Riders!$A$2:$C$3501,2,FALSE))/365</f>
        <v>28.002739726027396</v>
      </c>
      <c r="N390" s="50">
        <f>(C390-VLOOKUP(J390,Riders!$A$2:$C$3501,2,FALSE))/365</f>
        <v>29.315068493150687</v>
      </c>
      <c r="O390" s="50">
        <f>(C390-VLOOKUP(K390,Riders!$A$2:$C$3501,2,FALSE))/365</f>
        <v>20.427397260273974</v>
      </c>
      <c r="P390" s="29">
        <v>2</v>
      </c>
      <c r="Q390" s="104">
        <f t="shared" si="43"/>
        <v>252.45999999999998</v>
      </c>
      <c r="R390" s="104">
        <f t="shared" si="44"/>
        <v>22.23</v>
      </c>
      <c r="S390" s="104">
        <f t="shared" si="45"/>
        <v>68.283000000000015</v>
      </c>
      <c r="T390" s="104">
        <f t="shared" si="46"/>
        <v>61.037999999999982</v>
      </c>
      <c r="U390" s="104">
        <f t="shared" si="47"/>
        <v>61.654000000000025</v>
      </c>
      <c r="V390" s="104">
        <f t="shared" si="48"/>
        <v>61.484999999999957</v>
      </c>
      <c r="W390">
        <v>14.064</v>
      </c>
      <c r="X390">
        <v>8.1660000000000004</v>
      </c>
      <c r="Y390">
        <v>7.73</v>
      </c>
      <c r="Z390">
        <v>7.6280000000000001</v>
      </c>
      <c r="AA390">
        <v>7.6839999999999975</v>
      </c>
      <c r="AB390">
        <v>7.7760000000000034</v>
      </c>
      <c r="AC390">
        <v>7.6009999999999991</v>
      </c>
      <c r="AD390">
        <v>7.6340000000000146</v>
      </c>
      <c r="AE390">
        <v>7.7139999999999986</v>
      </c>
      <c r="AF390">
        <v>7.5789999999999935</v>
      </c>
      <c r="AG390">
        <v>7.5379999999999825</v>
      </c>
      <c r="AH390">
        <v>7.5580000000000211</v>
      </c>
      <c r="AI390">
        <v>7.679000000000002</v>
      </c>
      <c r="AJ390">
        <v>7.6690000000000111</v>
      </c>
      <c r="AK390">
        <v>7.6399999999999864</v>
      </c>
      <c r="AL390">
        <v>7.6609999999999872</v>
      </c>
      <c r="AM390">
        <v>7.6289999999999907</v>
      </c>
      <c r="AN390">
        <v>7.7939999999999827</v>
      </c>
      <c r="AO390">
        <v>7.6570000000000391</v>
      </c>
      <c r="AP390">
        <v>7.7479999999999905</v>
      </c>
      <c r="AQ390">
        <v>7.6540000000000248</v>
      </c>
      <c r="AR390">
        <v>7.7469999999999573</v>
      </c>
      <c r="AS390">
        <v>7.7480000000000473</v>
      </c>
      <c r="AT390">
        <v>7.6769999999999925</v>
      </c>
      <c r="AU390">
        <v>7.6499999999999773</v>
      </c>
      <c r="AV390">
        <v>7.6140000000000327</v>
      </c>
      <c r="AW390">
        <v>7.5999999999999659</v>
      </c>
      <c r="AX390">
        <v>7.7409999999999854</v>
      </c>
      <c r="AY390">
        <v>7.6489999999999725</v>
      </c>
      <c r="AZ390">
        <v>7.6500000000000341</v>
      </c>
      <c r="BA390">
        <v>7.7259999999999991</v>
      </c>
      <c r="BB390">
        <v>7.8549999999999898</v>
      </c>
      <c r="BC390" s="105">
        <f t="shared" si="42"/>
        <v>57.038738810108534</v>
      </c>
    </row>
    <row r="391" spans="1:55" ht="15" thickBot="1" x14ac:dyDescent="0.35">
      <c r="A391" s="29" t="s">
        <v>159</v>
      </c>
      <c r="B391" s="29">
        <v>2019</v>
      </c>
      <c r="C391" s="52">
        <v>43805</v>
      </c>
      <c r="D391" s="29" t="s">
        <v>72</v>
      </c>
      <c r="E391" s="29" t="s">
        <v>204</v>
      </c>
      <c r="F391" t="s">
        <v>206</v>
      </c>
      <c r="G391" t="s">
        <v>27</v>
      </c>
      <c r="H391" t="s">
        <v>307</v>
      </c>
      <c r="I391" t="s">
        <v>523</v>
      </c>
      <c r="J391" t="s">
        <v>524</v>
      </c>
      <c r="K391" t="s">
        <v>525</v>
      </c>
      <c r="L391" s="50">
        <f>(C391-VLOOKUP(H391,Riders!$A$2:$C$3501,2,FALSE))/365</f>
        <v>26.531506849315068</v>
      </c>
      <c r="M391" s="50">
        <f>(C391-VLOOKUP(I391,Riders!$A$2:$C$3501,2,FALSE))/365</f>
        <v>27.43013698630137</v>
      </c>
      <c r="N391" s="50">
        <f>(C391-VLOOKUP(J391,Riders!$A$2:$C$3501,2,FALSE))/365</f>
        <v>28.465753424657535</v>
      </c>
      <c r="O391" s="50">
        <f>(C391-VLOOKUP(K391,Riders!$A$2:$C$3501,2,FALSE))/365</f>
        <v>30.758904109589039</v>
      </c>
      <c r="P391" s="29">
        <v>3</v>
      </c>
      <c r="Q391" s="104">
        <f t="shared" si="43"/>
        <v>258.16900000000004</v>
      </c>
      <c r="R391" s="104">
        <f t="shared" si="44"/>
        <v>22.472000000000001</v>
      </c>
      <c r="S391" s="104">
        <f t="shared" si="45"/>
        <v>68.25200000000001</v>
      </c>
      <c r="T391" s="104">
        <f t="shared" si="46"/>
        <v>62.418999999999983</v>
      </c>
      <c r="U391" s="104">
        <f t="shared" si="47"/>
        <v>62.371000000000009</v>
      </c>
      <c r="V391" s="104">
        <f t="shared" si="48"/>
        <v>65.127000000000038</v>
      </c>
      <c r="W391">
        <v>14.32</v>
      </c>
      <c r="X391">
        <v>8.152000000000001</v>
      </c>
      <c r="Y391">
        <v>7.7099999999999973</v>
      </c>
      <c r="Z391">
        <v>7.573000000000004</v>
      </c>
      <c r="AA391">
        <v>7.7019999999999982</v>
      </c>
      <c r="AB391">
        <v>7.5820000000000007</v>
      </c>
      <c r="AC391">
        <v>7.5339999999999918</v>
      </c>
      <c r="AD391">
        <v>7.6790000000000163</v>
      </c>
      <c r="AE391">
        <v>7.6430000000000007</v>
      </c>
      <c r="AF391">
        <v>7.7269999999999897</v>
      </c>
      <c r="AG391">
        <v>7.7700000000000102</v>
      </c>
      <c r="AH391">
        <v>7.9499999999999886</v>
      </c>
      <c r="AI391">
        <v>7.8400000000000034</v>
      </c>
      <c r="AJ391">
        <v>7.8229999999999933</v>
      </c>
      <c r="AK391">
        <v>7.7720000000000056</v>
      </c>
      <c r="AL391">
        <v>7.8939999999999912</v>
      </c>
      <c r="AM391">
        <v>7.657999999999987</v>
      </c>
      <c r="AN391">
        <v>7.6620000000000346</v>
      </c>
      <c r="AO391">
        <v>7.8689999999999998</v>
      </c>
      <c r="AP391">
        <v>7.7469999999999857</v>
      </c>
      <c r="AQ391">
        <v>7.7340000000000089</v>
      </c>
      <c r="AR391">
        <v>7.8849999999999909</v>
      </c>
      <c r="AS391">
        <v>7.8559999999999945</v>
      </c>
      <c r="AT391">
        <v>7.960000000000008</v>
      </c>
      <c r="AU391">
        <v>8.0649999999999977</v>
      </c>
      <c r="AV391">
        <v>8.2940000000000111</v>
      </c>
      <c r="AW391">
        <v>8.1639999999999873</v>
      </c>
      <c r="AX391">
        <v>8.1970000000000027</v>
      </c>
      <c r="AY391">
        <v>8.3299999999999841</v>
      </c>
      <c r="AZ391">
        <v>8.0310000000000343</v>
      </c>
      <c r="BA391">
        <v>7.9619999999999891</v>
      </c>
      <c r="BB391">
        <v>8.0840000000000316</v>
      </c>
      <c r="BC391" s="105">
        <f t="shared" si="42"/>
        <v>55.777417118244244</v>
      </c>
    </row>
    <row r="392" spans="1:55" ht="15" thickBot="1" x14ac:dyDescent="0.35">
      <c r="A392" s="29" t="s">
        <v>159</v>
      </c>
      <c r="B392" s="29">
        <v>2019</v>
      </c>
      <c r="C392" s="52">
        <v>43805</v>
      </c>
      <c r="D392" s="29" t="s">
        <v>72</v>
      </c>
      <c r="E392" s="29" t="s">
        <v>204</v>
      </c>
      <c r="F392" t="s">
        <v>206</v>
      </c>
      <c r="G392" t="s">
        <v>162</v>
      </c>
      <c r="H392" t="s">
        <v>417</v>
      </c>
      <c r="I392" t="s">
        <v>335</v>
      </c>
      <c r="J392" t="s">
        <v>550</v>
      </c>
      <c r="K392" t="s">
        <v>274</v>
      </c>
      <c r="L392" s="50">
        <f>(C392-VLOOKUP(H392,Riders!$A$2:$C$3501,2,FALSE))/365</f>
        <v>20.797260273972604</v>
      </c>
      <c r="M392" s="50">
        <f>(C392-VLOOKUP(I392,Riders!$A$2:$C$3501,2,FALSE))/365</f>
        <v>25.041095890410958</v>
      </c>
      <c r="N392" s="50">
        <f>(C392-VLOOKUP(J392,Riders!$A$2:$C$3501,2,FALSE))/365</f>
        <v>20.254794520547946</v>
      </c>
      <c r="O392" s="50">
        <f>(C392-VLOOKUP(K392,Riders!$A$2:$C$3501,2,FALSE))/365</f>
        <v>18.931506849315067</v>
      </c>
      <c r="P392" s="29">
        <v>4</v>
      </c>
      <c r="Q392" s="104">
        <f t="shared" si="43"/>
        <v>260.06600000000003</v>
      </c>
      <c r="R392" s="104">
        <f t="shared" si="44"/>
        <v>23.27</v>
      </c>
      <c r="S392" s="104">
        <f t="shared" si="45"/>
        <v>70.168000000000006</v>
      </c>
      <c r="T392" s="104">
        <f t="shared" si="46"/>
        <v>61.466000000000008</v>
      </c>
      <c r="U392" s="104">
        <f t="shared" si="47"/>
        <v>62.878999999999991</v>
      </c>
      <c r="V392" s="104">
        <f t="shared" si="48"/>
        <v>65.553000000000026</v>
      </c>
      <c r="W392">
        <v>14.641</v>
      </c>
      <c r="X392">
        <v>8.6289999999999996</v>
      </c>
      <c r="Y392">
        <v>8.02</v>
      </c>
      <c r="Z392">
        <v>7.8179999999999978</v>
      </c>
      <c r="AA392">
        <v>7.892000000000003</v>
      </c>
      <c r="AB392">
        <v>7.7169999999999987</v>
      </c>
      <c r="AC392">
        <v>7.6639999999999944</v>
      </c>
      <c r="AD392">
        <v>7.7870000000000132</v>
      </c>
      <c r="AE392">
        <v>7.6560000000000059</v>
      </c>
      <c r="AF392">
        <v>7.5739999999999839</v>
      </c>
      <c r="AG392">
        <v>7.592000000000013</v>
      </c>
      <c r="AH392">
        <v>7.6269999999999953</v>
      </c>
      <c r="AI392">
        <v>7.8390000000000128</v>
      </c>
      <c r="AJ392">
        <v>7.7019999999999982</v>
      </c>
      <c r="AK392">
        <v>7.7509999999999906</v>
      </c>
      <c r="AL392">
        <v>7.7250000000000085</v>
      </c>
      <c r="AM392">
        <v>7.8950000000000102</v>
      </c>
      <c r="AN392">
        <v>7.7129999999999654</v>
      </c>
      <c r="AO392">
        <v>7.6640000000000157</v>
      </c>
      <c r="AP392">
        <v>7.7150000000000034</v>
      </c>
      <c r="AQ392">
        <v>8.0049999999999955</v>
      </c>
      <c r="AR392">
        <v>7.8409999999999798</v>
      </c>
      <c r="AS392">
        <v>8.0860000000000127</v>
      </c>
      <c r="AT392">
        <v>7.960000000000008</v>
      </c>
      <c r="AU392">
        <v>8.3269999999999698</v>
      </c>
      <c r="AV392">
        <v>8.0989999999999895</v>
      </c>
      <c r="AW392">
        <v>8.1520000000000437</v>
      </c>
      <c r="AX392">
        <v>8.1419999999999959</v>
      </c>
      <c r="AY392">
        <v>8.2870000000000346</v>
      </c>
      <c r="AZ392">
        <v>8.0809999999999604</v>
      </c>
      <c r="BA392">
        <v>8.2900000000000205</v>
      </c>
      <c r="BB392">
        <v>8.1750000000000114</v>
      </c>
      <c r="BC392" s="105">
        <f t="shared" si="42"/>
        <v>55.370559780978667</v>
      </c>
    </row>
    <row r="393" spans="1:55" ht="15" thickBot="1" x14ac:dyDescent="0.35">
      <c r="A393" s="29" t="s">
        <v>127</v>
      </c>
      <c r="B393" s="29">
        <v>2019</v>
      </c>
      <c r="C393" s="9">
        <v>43798</v>
      </c>
      <c r="D393" s="29" t="s">
        <v>72</v>
      </c>
      <c r="E393" s="29" t="s">
        <v>454</v>
      </c>
      <c r="F393">
        <v>1</v>
      </c>
      <c r="G393" t="s">
        <v>40</v>
      </c>
      <c r="H393" t="s">
        <v>221</v>
      </c>
      <c r="I393" t="s">
        <v>546</v>
      </c>
      <c r="J393" t="s">
        <v>547</v>
      </c>
      <c r="K393" t="s">
        <v>548</v>
      </c>
      <c r="L393" s="50">
        <f>(C393-VLOOKUP(H393,Riders!$A$2:$C$3501,2,FALSE))/365</f>
        <v>22.652054794520549</v>
      </c>
      <c r="M393" s="50">
        <f>(C393-VLOOKUP(I393,Riders!$A$2:$C$3501,2,FALSE))/365</f>
        <v>22.816438356164383</v>
      </c>
      <c r="N393" s="50">
        <f>(C393-VLOOKUP(J393,Riders!$A$2:$C$3501,2,FALSE))/365</f>
        <v>28.553424657534247</v>
      </c>
      <c r="O393" s="50">
        <f>(C393-VLOOKUP(K393,Riders!$A$2:$C$3501,2,FALSE))/365</f>
        <v>26.887671232876713</v>
      </c>
      <c r="P393" s="29">
        <v>1</v>
      </c>
      <c r="Q393" s="104">
        <f t="shared" si="43"/>
        <v>270.99799999999999</v>
      </c>
      <c r="R393" s="104">
        <f t="shared" si="44"/>
        <v>22.709</v>
      </c>
      <c r="S393" s="104">
        <f t="shared" si="45"/>
        <v>71.399999999999991</v>
      </c>
      <c r="T393" s="104">
        <f t="shared" si="46"/>
        <v>65.385000000000005</v>
      </c>
      <c r="U393" s="104">
        <f t="shared" si="47"/>
        <v>65.800999999999988</v>
      </c>
      <c r="V393" s="104">
        <f t="shared" si="48"/>
        <v>68.412000000000006</v>
      </c>
      <c r="W393">
        <v>14.218</v>
      </c>
      <c r="X393">
        <v>8.4909999999999997</v>
      </c>
      <c r="Y393">
        <v>8.1340000000000003</v>
      </c>
      <c r="Z393">
        <v>8.0770000000000017</v>
      </c>
      <c r="AA393">
        <v>8.1709999999999994</v>
      </c>
      <c r="AB393">
        <v>8.0640000000000001</v>
      </c>
      <c r="AC393">
        <v>8.1579999999999941</v>
      </c>
      <c r="AD393">
        <v>8.0869999999999962</v>
      </c>
      <c r="AE393">
        <v>8.2990000000000208</v>
      </c>
      <c r="AF393">
        <v>8.0799999999999699</v>
      </c>
      <c r="AG393">
        <v>8.1340000000000146</v>
      </c>
      <c r="AH393">
        <v>8.1360000000000099</v>
      </c>
      <c r="AI393">
        <v>8.2950000000000017</v>
      </c>
      <c r="AJ393">
        <v>8.1329999999999956</v>
      </c>
      <c r="AK393">
        <v>8.1140000000000043</v>
      </c>
      <c r="AL393">
        <v>8.1939999999999884</v>
      </c>
      <c r="AM393">
        <v>8.3600000000000136</v>
      </c>
      <c r="AN393">
        <v>8.2940000000000111</v>
      </c>
      <c r="AO393">
        <v>8.2329999999999757</v>
      </c>
      <c r="AP393">
        <v>8.2349999999999852</v>
      </c>
      <c r="AQ393">
        <v>8.3290000000000362</v>
      </c>
      <c r="AR393">
        <v>8.1550000000000011</v>
      </c>
      <c r="AS393">
        <v>8.0869999999999607</v>
      </c>
      <c r="AT393">
        <v>8.1080000000000041</v>
      </c>
      <c r="AU393">
        <v>8.3680000000000234</v>
      </c>
      <c r="AV393">
        <v>8.4069999999999823</v>
      </c>
      <c r="AW393">
        <v>8.5680000000000121</v>
      </c>
      <c r="AX393">
        <v>8.8809999999999718</v>
      </c>
      <c r="AY393">
        <v>9.0620000000000118</v>
      </c>
      <c r="AZ393">
        <v>8.5730000000000075</v>
      </c>
      <c r="BA393">
        <v>8.1989999999999554</v>
      </c>
      <c r="BB393">
        <v>8.3540000000000418</v>
      </c>
      <c r="BC393" s="105">
        <f t="shared" si="42"/>
        <v>53.136923519730772</v>
      </c>
    </row>
    <row r="394" spans="1:55" ht="15" thickBot="1" x14ac:dyDescent="0.35">
      <c r="A394" s="29" t="s">
        <v>127</v>
      </c>
      <c r="B394" s="29">
        <v>2019</v>
      </c>
      <c r="C394" s="9">
        <v>43798</v>
      </c>
      <c r="D394" s="29" t="s">
        <v>72</v>
      </c>
      <c r="E394" s="29" t="s">
        <v>454</v>
      </c>
      <c r="F394">
        <v>2</v>
      </c>
      <c r="G394" t="s">
        <v>15</v>
      </c>
      <c r="H394" t="s">
        <v>544</v>
      </c>
      <c r="I394" t="s">
        <v>440</v>
      </c>
      <c r="J394" t="s">
        <v>492</v>
      </c>
      <c r="K394" t="s">
        <v>228</v>
      </c>
      <c r="L394" s="50">
        <f>(C394-VLOOKUP(H394,Riders!$A$2:$C$3501,2,FALSE))/365</f>
        <v>19.734246575342464</v>
      </c>
      <c r="M394" s="50">
        <f>(C394-VLOOKUP(I394,Riders!$A$2:$C$3501,2,FALSE))/365</f>
        <v>19.052054794520547</v>
      </c>
      <c r="N394" s="50">
        <f>(C394-VLOOKUP(J394,Riders!$A$2:$C$3501,2,FALSE))/365</f>
        <v>22.778082191780822</v>
      </c>
      <c r="O394" s="50">
        <f>(C394-VLOOKUP(K394,Riders!$A$2:$C$3501,2,FALSE))/365</f>
        <v>20.424657534246574</v>
      </c>
      <c r="P394" s="29">
        <v>1</v>
      </c>
      <c r="Q394" s="104">
        <f t="shared" si="43"/>
        <v>267.45400000000001</v>
      </c>
      <c r="R394" s="104">
        <f t="shared" si="44"/>
        <v>23.529</v>
      </c>
      <c r="S394" s="104">
        <f t="shared" si="45"/>
        <v>72.532999999999987</v>
      </c>
      <c r="T394" s="104">
        <f t="shared" si="46"/>
        <v>65.399000000000001</v>
      </c>
      <c r="U394" s="104">
        <f t="shared" si="47"/>
        <v>65.283000000000015</v>
      </c>
      <c r="V394" s="104">
        <f t="shared" si="48"/>
        <v>64.239000000000004</v>
      </c>
      <c r="W394">
        <v>14.573</v>
      </c>
      <c r="X394">
        <v>8.9559999999999995</v>
      </c>
      <c r="Y394">
        <v>8.16</v>
      </c>
      <c r="Z394">
        <v>8.0989999999999966</v>
      </c>
      <c r="AA394">
        <v>8.044000000000004</v>
      </c>
      <c r="AB394">
        <v>8.1809999999999974</v>
      </c>
      <c r="AC394">
        <v>8.4170000000000087</v>
      </c>
      <c r="AD394">
        <v>8.1029999999999802</v>
      </c>
      <c r="AE394">
        <v>8.0769999999999982</v>
      </c>
      <c r="AF394">
        <v>8.0200000000000244</v>
      </c>
      <c r="AG394">
        <v>8.0679999999999978</v>
      </c>
      <c r="AH394">
        <v>8.2729999999999961</v>
      </c>
      <c r="AI394">
        <v>8.2240000000000038</v>
      </c>
      <c r="AJ394">
        <v>8.2409999999999997</v>
      </c>
      <c r="AK394">
        <v>8.3669999999999902</v>
      </c>
      <c r="AL394">
        <v>8.1289999999999907</v>
      </c>
      <c r="AM394">
        <v>8.0740000000000123</v>
      </c>
      <c r="AN394">
        <v>8.1920000000000073</v>
      </c>
      <c r="AO394">
        <v>8.1219999999999857</v>
      </c>
      <c r="AP394">
        <v>8.1310000000000286</v>
      </c>
      <c r="AQ394">
        <v>8.172999999999945</v>
      </c>
      <c r="AR394">
        <v>8.398000000000053</v>
      </c>
      <c r="AS394">
        <v>8.1359999999999957</v>
      </c>
      <c r="AT394">
        <v>8.0569999999999879</v>
      </c>
      <c r="AU394">
        <v>8.0870000000000175</v>
      </c>
      <c r="AV394">
        <v>8.0469999999999686</v>
      </c>
      <c r="AW394">
        <v>8.0360000000000014</v>
      </c>
      <c r="AX394">
        <v>8.0440000000000396</v>
      </c>
      <c r="AY394">
        <v>8.0219999999999629</v>
      </c>
      <c r="AZ394">
        <v>8.1040000000000134</v>
      </c>
      <c r="BA394">
        <v>7.9560000000000173</v>
      </c>
      <c r="BB394">
        <v>7.9429999999999836</v>
      </c>
      <c r="BC394" s="105">
        <f t="shared" si="42"/>
        <v>53.84103434609316</v>
      </c>
    </row>
    <row r="395" spans="1:55" ht="15" thickBot="1" x14ac:dyDescent="0.35">
      <c r="A395" s="29" t="s">
        <v>127</v>
      </c>
      <c r="B395" s="29">
        <v>2019</v>
      </c>
      <c r="C395" s="9">
        <v>43798</v>
      </c>
      <c r="D395" s="29" t="s">
        <v>72</v>
      </c>
      <c r="E395" s="29" t="s">
        <v>454</v>
      </c>
      <c r="F395">
        <v>2</v>
      </c>
      <c r="G395" t="s">
        <v>38</v>
      </c>
      <c r="H395" t="s">
        <v>244</v>
      </c>
      <c r="I395" t="s">
        <v>552</v>
      </c>
      <c r="J395" t="s">
        <v>465</v>
      </c>
      <c r="K395" t="s">
        <v>554</v>
      </c>
      <c r="L395" s="50">
        <f>(C395-VLOOKUP(H395,Riders!$A$2:$C$3501,2,FALSE))/365</f>
        <v>25.665753424657535</v>
      </c>
      <c r="M395" s="50">
        <f>(C395-VLOOKUP(I395,Riders!$A$2:$C$3501,2,FALSE))/365</f>
        <v>22.835616438356166</v>
      </c>
      <c r="N395" s="50">
        <f>(C395-VLOOKUP(J395,Riders!$A$2:$C$3501,2,FALSE))/365</f>
        <v>22.893150684931506</v>
      </c>
      <c r="O395" s="50">
        <f>(C395-VLOOKUP(K395,Riders!$A$2:$C$3501,2,FALSE))/365</f>
        <v>22.731506849315068</v>
      </c>
      <c r="P395" s="29">
        <v>2</v>
      </c>
      <c r="Q395" s="104">
        <f t="shared" si="43"/>
        <v>274.95699999999999</v>
      </c>
      <c r="R395" s="104">
        <f t="shared" si="44"/>
        <v>23.312999999999999</v>
      </c>
      <c r="S395" s="104">
        <f t="shared" si="45"/>
        <v>72.676000000000016</v>
      </c>
      <c r="T395" s="104">
        <f t="shared" si="46"/>
        <v>67.258999999999986</v>
      </c>
      <c r="U395" s="104">
        <f t="shared" si="47"/>
        <v>67.172999999999973</v>
      </c>
      <c r="V395" s="104">
        <f t="shared" si="48"/>
        <v>67.849000000000018</v>
      </c>
      <c r="W395">
        <v>14.743</v>
      </c>
      <c r="X395">
        <v>8.5699999999999985</v>
      </c>
      <c r="Y395">
        <v>8.3150000000000013</v>
      </c>
      <c r="Z395">
        <v>8.0379999999999967</v>
      </c>
      <c r="AA395">
        <v>8.2390000000000043</v>
      </c>
      <c r="AB395">
        <v>8.2160000000000011</v>
      </c>
      <c r="AC395">
        <v>8.3259999999999863</v>
      </c>
      <c r="AD395">
        <v>8.2290000000000276</v>
      </c>
      <c r="AE395">
        <v>8.4379999999999882</v>
      </c>
      <c r="AF395">
        <v>8.3640000000000043</v>
      </c>
      <c r="AG395">
        <v>8.4959999999999809</v>
      </c>
      <c r="AH395">
        <v>8.2530000000000143</v>
      </c>
      <c r="AI395">
        <v>8.4540000000000077</v>
      </c>
      <c r="AJ395">
        <v>8.3519999999999612</v>
      </c>
      <c r="AK395">
        <v>8.4660000000000508</v>
      </c>
      <c r="AL395">
        <v>8.4359999999999786</v>
      </c>
      <c r="AM395">
        <v>8.5549999999999784</v>
      </c>
      <c r="AN395">
        <v>8.4480000000000359</v>
      </c>
      <c r="AO395">
        <v>8.4879999999999711</v>
      </c>
      <c r="AP395">
        <v>8.2690000000000055</v>
      </c>
      <c r="AQ395">
        <v>8.2450000000000045</v>
      </c>
      <c r="AR395">
        <v>8.4749999999999943</v>
      </c>
      <c r="AS395">
        <v>8.3379999999999939</v>
      </c>
      <c r="AT395">
        <v>8.3549999999999898</v>
      </c>
      <c r="AU395">
        <v>8.4360000000000355</v>
      </c>
      <c r="AV395">
        <v>8.3579999999999757</v>
      </c>
      <c r="AW395">
        <v>8.5460000000000207</v>
      </c>
      <c r="AX395">
        <v>8.3839999999999861</v>
      </c>
      <c r="AY395">
        <v>8.5370000000000061</v>
      </c>
      <c r="AZ395">
        <v>8.4320000000000448</v>
      </c>
      <c r="BA395">
        <v>8.6279999999999291</v>
      </c>
      <c r="BB395">
        <v>8.52800000000002</v>
      </c>
      <c r="BC395" s="105">
        <f t="shared" si="42"/>
        <v>52.371825412700893</v>
      </c>
    </row>
    <row r="396" spans="1:55" ht="15" thickBot="1" x14ac:dyDescent="0.35">
      <c r="A396" s="29" t="s">
        <v>127</v>
      </c>
      <c r="B396" s="29">
        <v>2019</v>
      </c>
      <c r="C396" s="9">
        <v>43798</v>
      </c>
      <c r="D396" s="29" t="s">
        <v>72</v>
      </c>
      <c r="E396" s="29" t="s">
        <v>454</v>
      </c>
      <c r="F396">
        <v>3</v>
      </c>
      <c r="G396" t="s">
        <v>51</v>
      </c>
      <c r="H396" t="s">
        <v>301</v>
      </c>
      <c r="I396" t="s">
        <v>236</v>
      </c>
      <c r="J396" t="s">
        <v>531</v>
      </c>
      <c r="K396" t="s">
        <v>555</v>
      </c>
      <c r="L396" s="50">
        <f>(C396-VLOOKUP(H396,Riders!$A$2:$C$3501,2,FALSE))/365</f>
        <v>29.731506849315068</v>
      </c>
      <c r="M396" s="50">
        <f>(C396-VLOOKUP(I396,Riders!$A$2:$C$3501,2,FALSE))/365</f>
        <v>24.068493150684933</v>
      </c>
      <c r="N396" s="50">
        <f>(C396-VLOOKUP(J396,Riders!$A$2:$C$3501,2,FALSE))/365</f>
        <v>19.243835616438357</v>
      </c>
      <c r="O396" s="50">
        <f>(C396-VLOOKUP(K396,Riders!$A$2:$C$3501,2,FALSE))/365</f>
        <v>33.665753424657531</v>
      </c>
      <c r="P396" s="29">
        <v>1</v>
      </c>
      <c r="Q396" s="104">
        <f t="shared" si="43"/>
        <v>262.24599999999998</v>
      </c>
      <c r="R396" s="104">
        <f t="shared" si="44"/>
        <v>22.225999999999999</v>
      </c>
      <c r="S396" s="104">
        <f t="shared" si="45"/>
        <v>69.463999999999999</v>
      </c>
      <c r="T396" s="104">
        <f t="shared" si="46"/>
        <v>62.831000000000017</v>
      </c>
      <c r="U396" s="104">
        <f t="shared" si="47"/>
        <v>64.687999999999988</v>
      </c>
      <c r="V396" s="104">
        <f t="shared" si="48"/>
        <v>65.262999999999977</v>
      </c>
      <c r="W396">
        <v>14.057</v>
      </c>
      <c r="X396">
        <v>8.1689999999999987</v>
      </c>
      <c r="Y396">
        <v>7.7899999999999991</v>
      </c>
      <c r="Z396">
        <v>7.7270000000000039</v>
      </c>
      <c r="AA396">
        <v>7.8780000000000001</v>
      </c>
      <c r="AB396">
        <v>7.902000000000001</v>
      </c>
      <c r="AC396">
        <v>7.9699999999999989</v>
      </c>
      <c r="AD396">
        <v>7.9709999999999965</v>
      </c>
      <c r="AE396">
        <v>8.046999999999997</v>
      </c>
      <c r="AF396">
        <v>7.7890000000000157</v>
      </c>
      <c r="AG396">
        <v>7.694999999999979</v>
      </c>
      <c r="AH396">
        <v>7.6870000000000118</v>
      </c>
      <c r="AI396">
        <v>7.7569999999999908</v>
      </c>
      <c r="AJ396">
        <v>8.0089999999999861</v>
      </c>
      <c r="AK396">
        <v>7.9040000000000248</v>
      </c>
      <c r="AL396">
        <v>7.9430000000000121</v>
      </c>
      <c r="AM396">
        <v>8.0180000000000007</v>
      </c>
      <c r="AN396">
        <v>8.1849999999999739</v>
      </c>
      <c r="AO396">
        <v>7.967000000000013</v>
      </c>
      <c r="AP396">
        <v>8.1399999999999864</v>
      </c>
      <c r="AQ396">
        <v>8.1499999999999773</v>
      </c>
      <c r="AR396">
        <v>8.3100000000000307</v>
      </c>
      <c r="AS396">
        <v>7.9500000000000171</v>
      </c>
      <c r="AT396">
        <v>7.9679999999999893</v>
      </c>
      <c r="AU396">
        <v>7.9900000000000091</v>
      </c>
      <c r="AV396">
        <v>8.2019999999999982</v>
      </c>
      <c r="AW396">
        <v>8.0799999999999841</v>
      </c>
      <c r="AX396">
        <v>8.1940000000000168</v>
      </c>
      <c r="AY396">
        <v>8.1939999999999884</v>
      </c>
      <c r="AZ396">
        <v>8.3829999999999814</v>
      </c>
      <c r="BA396">
        <v>8.0900000000000318</v>
      </c>
      <c r="BB396">
        <v>8.129999999999967</v>
      </c>
      <c r="BC396" s="105">
        <f t="shared" si="42"/>
        <v>54.910275085225329</v>
      </c>
    </row>
    <row r="397" spans="1:55" ht="15" thickBot="1" x14ac:dyDescent="0.35">
      <c r="A397" s="29" t="s">
        <v>127</v>
      </c>
      <c r="B397" s="29">
        <v>2019</v>
      </c>
      <c r="C397" s="9">
        <v>43798</v>
      </c>
      <c r="D397" s="29" t="s">
        <v>72</v>
      </c>
      <c r="E397" s="29" t="s">
        <v>454</v>
      </c>
      <c r="F397">
        <v>3</v>
      </c>
      <c r="G397" t="s">
        <v>53</v>
      </c>
      <c r="H397" t="s">
        <v>272</v>
      </c>
      <c r="I397" t="s">
        <v>456</v>
      </c>
      <c r="J397" t="s">
        <v>389</v>
      </c>
      <c r="K397" t="s">
        <v>316</v>
      </c>
      <c r="L397" s="50">
        <f>(C397-VLOOKUP(H397,Riders!$A$2:$C$3501,2,FALSE))/365</f>
        <v>22.783561643835615</v>
      </c>
      <c r="M397" s="50">
        <f>(C397-VLOOKUP(I397,Riders!$A$2:$C$3501,2,FALSE))/365</f>
        <v>20.446575342465753</v>
      </c>
      <c r="N397" s="50">
        <f>(C397-VLOOKUP(J397,Riders!$A$2:$C$3501,2,FALSE))/365</f>
        <v>20.079452054794519</v>
      </c>
      <c r="O397" s="50">
        <f>(C397-VLOOKUP(K397,Riders!$A$2:$C$3501,2,FALSE))/365</f>
        <v>18.936986301369863</v>
      </c>
      <c r="P397" s="29">
        <v>2</v>
      </c>
      <c r="Q397" s="104">
        <f t="shared" si="43"/>
        <v>269.54499999999996</v>
      </c>
      <c r="R397" s="104">
        <f t="shared" si="44"/>
        <v>22.588000000000001</v>
      </c>
      <c r="S397" s="104">
        <f t="shared" si="45"/>
        <v>69.207000000000008</v>
      </c>
      <c r="T397" s="104">
        <f t="shared" si="46"/>
        <v>63.341999999999999</v>
      </c>
      <c r="U397" s="104">
        <f t="shared" si="47"/>
        <v>64.597999999999985</v>
      </c>
      <c r="V397" s="104">
        <f t="shared" si="48"/>
        <v>72.397999999999968</v>
      </c>
      <c r="W397">
        <v>14.242000000000001</v>
      </c>
      <c r="X397">
        <v>8.3460000000000001</v>
      </c>
      <c r="Y397">
        <v>7.8520000000000003</v>
      </c>
      <c r="Z397">
        <v>7.8169999999999966</v>
      </c>
      <c r="AA397">
        <v>7.6580000000000013</v>
      </c>
      <c r="AB397">
        <v>7.7210000000000036</v>
      </c>
      <c r="AC397">
        <v>7.838000000000001</v>
      </c>
      <c r="AD397">
        <v>7.7330000000000041</v>
      </c>
      <c r="AE397">
        <v>7.7279999999999944</v>
      </c>
      <c r="AF397">
        <v>7.8579999999999757</v>
      </c>
      <c r="AG397">
        <v>7.9620000000000317</v>
      </c>
      <c r="AH397">
        <v>7.8679999999999808</v>
      </c>
      <c r="AI397">
        <v>7.9210000000000207</v>
      </c>
      <c r="AJ397">
        <v>8.0419999999999732</v>
      </c>
      <c r="AK397">
        <v>7.8800000000000097</v>
      </c>
      <c r="AL397">
        <v>8.0830000000000126</v>
      </c>
      <c r="AM397">
        <v>7.9669999999999845</v>
      </c>
      <c r="AN397">
        <v>8.0180000000000007</v>
      </c>
      <c r="AO397">
        <v>8.0940000000000225</v>
      </c>
      <c r="AP397">
        <v>8.0039999999999623</v>
      </c>
      <c r="AQ397">
        <v>7.9800000000000182</v>
      </c>
      <c r="AR397">
        <v>8.1959999999999695</v>
      </c>
      <c r="AS397">
        <v>8.0900000000000318</v>
      </c>
      <c r="AT397">
        <v>8.2489999999999952</v>
      </c>
      <c r="AU397">
        <v>8.3739999999999952</v>
      </c>
      <c r="AV397">
        <v>8.4050000000000296</v>
      </c>
      <c r="AW397">
        <v>8.445999999999998</v>
      </c>
      <c r="AX397">
        <v>8.6929999999999836</v>
      </c>
      <c r="AY397">
        <v>9.0949999999999989</v>
      </c>
      <c r="AZ397">
        <v>9.4610000000000127</v>
      </c>
      <c r="BA397">
        <v>9.8200000000000216</v>
      </c>
      <c r="BB397">
        <v>10.103999999999928</v>
      </c>
      <c r="BC397" s="105">
        <f t="shared" si="42"/>
        <v>53.423361590828996</v>
      </c>
    </row>
    <row r="398" spans="1:55" ht="15" thickBot="1" x14ac:dyDescent="0.35">
      <c r="A398" s="29" t="s">
        <v>127</v>
      </c>
      <c r="B398" s="29">
        <v>2019</v>
      </c>
      <c r="C398" s="9">
        <v>43798</v>
      </c>
      <c r="D398" s="29" t="s">
        <v>72</v>
      </c>
      <c r="E398" s="29" t="s">
        <v>454</v>
      </c>
      <c r="F398">
        <v>4</v>
      </c>
      <c r="G398" t="s">
        <v>29</v>
      </c>
      <c r="H398" t="s">
        <v>217</v>
      </c>
      <c r="I398" t="s">
        <v>417</v>
      </c>
      <c r="J398" t="s">
        <v>550</v>
      </c>
      <c r="K398" t="s">
        <v>274</v>
      </c>
      <c r="L398" s="50">
        <f>(C398-VLOOKUP(H398,Riders!$A$2:$C$3501,2,FALSE))/365</f>
        <v>21.665753424657535</v>
      </c>
      <c r="M398" s="50">
        <f>(C398-VLOOKUP(I398,Riders!$A$2:$C$3501,2,FALSE))/365</f>
        <v>20.778082191780822</v>
      </c>
      <c r="N398" s="50">
        <f>(C398-VLOOKUP(J398,Riders!$A$2:$C$3501,2,FALSE))/365</f>
        <v>20.235616438356164</v>
      </c>
      <c r="O398" s="50">
        <f>(C398-VLOOKUP(K398,Riders!$A$2:$C$3501,2,FALSE))/365</f>
        <v>18.912328767123288</v>
      </c>
      <c r="P398" s="29">
        <v>1</v>
      </c>
      <c r="Q398" s="104">
        <f t="shared" si="43"/>
        <v>264.99900000000002</v>
      </c>
      <c r="R398" s="104">
        <f t="shared" si="44"/>
        <v>22.643000000000001</v>
      </c>
      <c r="S398" s="104">
        <f t="shared" si="45"/>
        <v>69.409000000000006</v>
      </c>
      <c r="T398" s="104">
        <f t="shared" si="46"/>
        <v>62.194999999999979</v>
      </c>
      <c r="U398" s="104">
        <f t="shared" si="47"/>
        <v>64.800000000000011</v>
      </c>
      <c r="V398" s="104">
        <f t="shared" si="48"/>
        <v>68.595000000000027</v>
      </c>
      <c r="W398">
        <v>14.378</v>
      </c>
      <c r="X398">
        <v>8.2650000000000006</v>
      </c>
      <c r="Y398">
        <v>7.6999999999999993</v>
      </c>
      <c r="Z398">
        <v>7.6979999999999968</v>
      </c>
      <c r="AA398">
        <v>7.9070000000000036</v>
      </c>
      <c r="AB398">
        <v>7.7379999999999995</v>
      </c>
      <c r="AC398">
        <v>7.7989999999999995</v>
      </c>
      <c r="AD398">
        <v>7.9240000000000066</v>
      </c>
      <c r="AE398">
        <v>7.7989999999999924</v>
      </c>
      <c r="AF398">
        <v>7.8200000000000074</v>
      </c>
      <c r="AG398">
        <v>8.0139999999999816</v>
      </c>
      <c r="AH398">
        <v>7.8260000000000218</v>
      </c>
      <c r="AI398">
        <v>7.6529999999999774</v>
      </c>
      <c r="AJ398">
        <v>7.599000000000018</v>
      </c>
      <c r="AK398">
        <v>7.8069999999999879</v>
      </c>
      <c r="AL398">
        <v>7.6769999999999925</v>
      </c>
      <c r="AM398">
        <v>7.9420000000000073</v>
      </c>
      <c r="AN398">
        <v>7.9290000000000305</v>
      </c>
      <c r="AO398">
        <v>8.0749999999999602</v>
      </c>
      <c r="AP398">
        <v>8.3380000000000223</v>
      </c>
      <c r="AQ398">
        <v>8.0840000000000032</v>
      </c>
      <c r="AR398">
        <v>8.0940000000000225</v>
      </c>
      <c r="AS398">
        <v>8.1289999999999623</v>
      </c>
      <c r="AT398">
        <v>8.2090000000000032</v>
      </c>
      <c r="AU398">
        <v>8.4010000000000105</v>
      </c>
      <c r="AV398">
        <v>8.58299999999997</v>
      </c>
      <c r="AW398">
        <v>8.6900000000000261</v>
      </c>
      <c r="AX398">
        <v>8.664999999999992</v>
      </c>
      <c r="AY398">
        <v>8.6180000000000234</v>
      </c>
      <c r="AZ398">
        <v>8.5849999999999511</v>
      </c>
      <c r="BA398">
        <v>8.5550000000000068</v>
      </c>
      <c r="BB398">
        <v>8.4980000000000473</v>
      </c>
      <c r="BC398" s="105">
        <f t="shared" si="42"/>
        <v>54.339827697463008</v>
      </c>
    </row>
    <row r="399" spans="1:55" ht="15" thickBot="1" x14ac:dyDescent="0.35">
      <c r="A399" s="29" t="s">
        <v>127</v>
      </c>
      <c r="B399" s="29">
        <v>2019</v>
      </c>
      <c r="C399" s="9">
        <v>43798</v>
      </c>
      <c r="D399" s="29" t="s">
        <v>72</v>
      </c>
      <c r="E399" s="29" t="s">
        <v>454</v>
      </c>
      <c r="F399">
        <v>4</v>
      </c>
      <c r="G399" t="s">
        <v>156</v>
      </c>
      <c r="H399" t="s">
        <v>539</v>
      </c>
      <c r="I399" t="s">
        <v>540</v>
      </c>
      <c r="J399" t="s">
        <v>542</v>
      </c>
      <c r="K399" t="s">
        <v>545</v>
      </c>
      <c r="L399" s="50">
        <f>(C399-VLOOKUP(H399,Riders!$A$2:$C$3501,2,FALSE))/365</f>
        <v>22.728767123287671</v>
      </c>
      <c r="M399" s="50">
        <f>(C399-VLOOKUP(I399,Riders!$A$2:$C$3501,2,FALSE))/365</f>
        <v>24.912328767123288</v>
      </c>
      <c r="N399" s="50">
        <f>(C399-VLOOKUP(J399,Riders!$A$2:$C$3501,2,FALSE))/365</f>
        <v>30.61917808219178</v>
      </c>
      <c r="O399" s="50">
        <f>(C399-VLOOKUP(K399,Riders!$A$2:$C$3501,2,FALSE))/365</f>
        <v>29.704109589041096</v>
      </c>
      <c r="P399" s="29">
        <v>2</v>
      </c>
      <c r="Q399" s="104">
        <f t="shared" si="43"/>
        <v>266.98299999999995</v>
      </c>
      <c r="R399" s="104">
        <f t="shared" si="44"/>
        <v>22.488</v>
      </c>
      <c r="S399" s="104">
        <f t="shared" si="45"/>
        <v>69.962999999999994</v>
      </c>
      <c r="T399" s="104">
        <f t="shared" si="46"/>
        <v>64.452000000000027</v>
      </c>
      <c r="U399" s="104">
        <f t="shared" si="47"/>
        <v>65.406999999999954</v>
      </c>
      <c r="V399" s="104">
        <f t="shared" si="48"/>
        <v>67.160999999999973</v>
      </c>
      <c r="W399">
        <v>14.193</v>
      </c>
      <c r="X399">
        <v>8.2949999999999999</v>
      </c>
      <c r="Y399">
        <v>8.0860000000000021</v>
      </c>
      <c r="Z399">
        <v>7.774999999999995</v>
      </c>
      <c r="AA399">
        <v>7.7790000000000035</v>
      </c>
      <c r="AB399">
        <v>7.9209999999999994</v>
      </c>
      <c r="AC399">
        <v>7.9170000000000016</v>
      </c>
      <c r="AD399">
        <v>7.9969999999999928</v>
      </c>
      <c r="AE399">
        <v>8.1269999999999953</v>
      </c>
      <c r="AF399">
        <v>7.9900000000000091</v>
      </c>
      <c r="AG399">
        <v>7.9490000000000123</v>
      </c>
      <c r="AH399">
        <v>8.1199999999999903</v>
      </c>
      <c r="AI399">
        <v>7.9839999999999947</v>
      </c>
      <c r="AJ399">
        <v>8.0389999999999873</v>
      </c>
      <c r="AK399">
        <v>8.2380000000000138</v>
      </c>
      <c r="AL399">
        <v>8.0050000000000239</v>
      </c>
      <c r="AM399">
        <v>7.9669999999999845</v>
      </c>
      <c r="AN399">
        <v>8.0670000000000073</v>
      </c>
      <c r="AO399">
        <v>8.3050000000000068</v>
      </c>
      <c r="AP399">
        <v>8.2869999999999777</v>
      </c>
      <c r="AQ399">
        <v>8.3740000000000236</v>
      </c>
      <c r="AR399">
        <v>8.0959999999999752</v>
      </c>
      <c r="AS399">
        <v>8.09699999999998</v>
      </c>
      <c r="AT399">
        <v>8.2139999999999986</v>
      </c>
      <c r="AU399">
        <v>8.3740000000000236</v>
      </c>
      <c r="AV399">
        <v>8.2210000000000036</v>
      </c>
      <c r="AW399">
        <v>8.2189999999999941</v>
      </c>
      <c r="AX399">
        <v>8.4209999999999923</v>
      </c>
      <c r="AY399">
        <v>8.6699999999999875</v>
      </c>
      <c r="AZ399">
        <v>8.6810000000000116</v>
      </c>
      <c r="BA399">
        <v>8.2390000000000043</v>
      </c>
      <c r="BB399">
        <v>8.3359999999999559</v>
      </c>
      <c r="BC399" s="105">
        <f t="shared" si="42"/>
        <v>53.936018398175179</v>
      </c>
    </row>
    <row r="400" spans="1:55" ht="15" thickBot="1" x14ac:dyDescent="0.35">
      <c r="A400" s="29" t="s">
        <v>127</v>
      </c>
      <c r="B400" s="29">
        <v>2019</v>
      </c>
      <c r="C400" s="9">
        <v>43798</v>
      </c>
      <c r="D400" s="29" t="s">
        <v>72</v>
      </c>
      <c r="E400" s="29" t="s">
        <v>204</v>
      </c>
      <c r="F400" t="s">
        <v>205</v>
      </c>
      <c r="G400" t="s">
        <v>29</v>
      </c>
      <c r="H400" t="s">
        <v>217</v>
      </c>
      <c r="I400" t="s">
        <v>417</v>
      </c>
      <c r="J400" t="s">
        <v>550</v>
      </c>
      <c r="K400" t="s">
        <v>274</v>
      </c>
      <c r="L400" s="50">
        <f>(C400-VLOOKUP(H400,Riders!$A$2:$C$3501,2,FALSE))/365</f>
        <v>21.665753424657535</v>
      </c>
      <c r="M400" s="50">
        <f>(C400-VLOOKUP(I400,Riders!$A$2:$C$3501,2,FALSE))/365</f>
        <v>20.778082191780822</v>
      </c>
      <c r="N400" s="50">
        <f>(C400-VLOOKUP(J400,Riders!$A$2:$C$3501,2,FALSE))/365</f>
        <v>20.235616438356164</v>
      </c>
      <c r="O400" s="50">
        <f>(C400-VLOOKUP(K400,Riders!$A$2:$C$3501,2,FALSE))/365</f>
        <v>18.912328767123288</v>
      </c>
      <c r="P400" s="29">
        <v>1</v>
      </c>
      <c r="Q400" s="104">
        <f t="shared" si="43"/>
        <v>259.65299999999996</v>
      </c>
      <c r="R400" s="104">
        <f t="shared" si="44"/>
        <v>22.911000000000001</v>
      </c>
      <c r="S400" s="104">
        <f t="shared" si="45"/>
        <v>70.287000000000006</v>
      </c>
      <c r="T400" s="104">
        <f t="shared" si="46"/>
        <v>63.031999999999982</v>
      </c>
      <c r="U400" s="104">
        <f t="shared" si="47"/>
        <v>63.335000000000008</v>
      </c>
      <c r="V400" s="104">
        <f t="shared" si="48"/>
        <v>62.998999999999967</v>
      </c>
      <c r="W400">
        <v>14.407</v>
      </c>
      <c r="X400">
        <v>8.5040000000000013</v>
      </c>
      <c r="Y400">
        <v>8.014999999999997</v>
      </c>
      <c r="Z400">
        <v>7.9030000000000022</v>
      </c>
      <c r="AA400">
        <v>8.0189999999999984</v>
      </c>
      <c r="AB400">
        <v>7.8019999999999996</v>
      </c>
      <c r="AC400">
        <v>7.8150000000000048</v>
      </c>
      <c r="AD400">
        <v>7.8220000000000027</v>
      </c>
      <c r="AE400">
        <v>7.664999999999992</v>
      </c>
      <c r="AF400">
        <v>7.6709999999999923</v>
      </c>
      <c r="AG400">
        <v>7.8419999999999987</v>
      </c>
      <c r="AH400">
        <v>8.0110000000000099</v>
      </c>
      <c r="AI400">
        <v>7.9699999999999989</v>
      </c>
      <c r="AJ400">
        <v>8.0090000000000146</v>
      </c>
      <c r="AK400">
        <v>7.9249999999999829</v>
      </c>
      <c r="AL400">
        <v>7.938999999999993</v>
      </c>
      <c r="AM400">
        <v>7.8899999999999864</v>
      </c>
      <c r="AN400">
        <v>8.0190000000000339</v>
      </c>
      <c r="AO400">
        <v>7.8849999999999909</v>
      </c>
      <c r="AP400">
        <v>7.8899999999999864</v>
      </c>
      <c r="AQ400">
        <v>7.8779999999999859</v>
      </c>
      <c r="AR400">
        <v>8.0320000000000391</v>
      </c>
      <c r="AS400">
        <v>7.8629999999999995</v>
      </c>
      <c r="AT400">
        <v>7.8779999999999859</v>
      </c>
      <c r="AU400">
        <v>7.9910000000000423</v>
      </c>
      <c r="AV400">
        <v>7.7239999999999327</v>
      </c>
      <c r="AW400">
        <v>7.8370000000000459</v>
      </c>
      <c r="AX400">
        <v>7.8579999999999472</v>
      </c>
      <c r="AY400">
        <v>7.8810000000000571</v>
      </c>
      <c r="AZ400">
        <v>8.1019999999999754</v>
      </c>
      <c r="BA400">
        <v>7.8559999999999661</v>
      </c>
      <c r="BB400">
        <v>7.75</v>
      </c>
      <c r="BC400" s="105">
        <f t="shared" si="42"/>
        <v>55.458631327194382</v>
      </c>
    </row>
    <row r="401" spans="1:55" ht="15" thickBot="1" x14ac:dyDescent="0.35">
      <c r="A401" s="29" t="s">
        <v>127</v>
      </c>
      <c r="B401" s="29">
        <v>2019</v>
      </c>
      <c r="C401" s="9">
        <v>43798</v>
      </c>
      <c r="D401" s="29" t="s">
        <v>72</v>
      </c>
      <c r="E401" s="29" t="s">
        <v>204</v>
      </c>
      <c r="F401" t="s">
        <v>205</v>
      </c>
      <c r="G401" t="s">
        <v>51</v>
      </c>
      <c r="H401" t="s">
        <v>301</v>
      </c>
      <c r="I401" t="s">
        <v>236</v>
      </c>
      <c r="J401" t="s">
        <v>531</v>
      </c>
      <c r="K401" t="s">
        <v>555</v>
      </c>
      <c r="L401" s="50">
        <f>(C401-VLOOKUP(H401,Riders!$A$2:$C$3501,2,FALSE))/365</f>
        <v>29.731506849315068</v>
      </c>
      <c r="M401" s="50">
        <f>(C401-VLOOKUP(I401,Riders!$A$2:$C$3501,2,FALSE))/365</f>
        <v>24.068493150684933</v>
      </c>
      <c r="N401" s="50">
        <f>(C401-VLOOKUP(J401,Riders!$A$2:$C$3501,2,FALSE))/365</f>
        <v>19.243835616438357</v>
      </c>
      <c r="O401" s="50">
        <f>(C401-VLOOKUP(K401,Riders!$A$2:$C$3501,2,FALSE))/365</f>
        <v>33.665753424657531</v>
      </c>
      <c r="P401" s="29">
        <v>2</v>
      </c>
      <c r="Q401" s="104">
        <f t="shared" si="43"/>
        <v>260.49700000000001</v>
      </c>
      <c r="R401" s="104">
        <f t="shared" si="44"/>
        <v>22.297999999999998</v>
      </c>
      <c r="S401" s="104">
        <f t="shared" si="45"/>
        <v>69.260999999999996</v>
      </c>
      <c r="T401" s="104">
        <f t="shared" si="46"/>
        <v>62.804000000000002</v>
      </c>
      <c r="U401" s="104">
        <f t="shared" si="47"/>
        <v>63.962000000000018</v>
      </c>
      <c r="V401" s="104">
        <f t="shared" si="48"/>
        <v>64.47</v>
      </c>
      <c r="W401">
        <v>14.1</v>
      </c>
      <c r="X401">
        <v>8.1979999999999986</v>
      </c>
      <c r="Y401">
        <v>7.8250000000000028</v>
      </c>
      <c r="Z401">
        <v>7.6930000000000014</v>
      </c>
      <c r="AA401">
        <v>7.857999999999997</v>
      </c>
      <c r="AB401">
        <v>7.7980000000000018</v>
      </c>
      <c r="AC401">
        <v>7.8329999999999913</v>
      </c>
      <c r="AD401">
        <v>7.9560000000000031</v>
      </c>
      <c r="AE401">
        <v>7.7049999999999983</v>
      </c>
      <c r="AF401">
        <v>7.6989999999999981</v>
      </c>
      <c r="AG401">
        <v>7.7210000000000178</v>
      </c>
      <c r="AH401">
        <v>7.8190000000000026</v>
      </c>
      <c r="AI401">
        <v>8.0619999999999976</v>
      </c>
      <c r="AJ401">
        <v>7.8719999999999857</v>
      </c>
      <c r="AK401">
        <v>7.8669999999999902</v>
      </c>
      <c r="AL401">
        <v>8.0590000000000117</v>
      </c>
      <c r="AM401">
        <v>7.9259999999999877</v>
      </c>
      <c r="AN401">
        <v>8.0740000000000123</v>
      </c>
      <c r="AO401">
        <v>7.9499999999999886</v>
      </c>
      <c r="AP401">
        <v>7.9350000000000307</v>
      </c>
      <c r="AQ401">
        <v>8.0719999999999743</v>
      </c>
      <c r="AR401">
        <v>7.9920000000000186</v>
      </c>
      <c r="AS401">
        <v>7.9919999999999902</v>
      </c>
      <c r="AT401">
        <v>8.021000000000015</v>
      </c>
      <c r="AU401">
        <v>8.0909999999999798</v>
      </c>
      <c r="AV401">
        <v>8.2910000000000252</v>
      </c>
      <c r="AW401">
        <v>7.9449999999999648</v>
      </c>
      <c r="AX401">
        <v>7.9749999999999943</v>
      </c>
      <c r="AY401">
        <v>8.0459999999999923</v>
      </c>
      <c r="AZ401">
        <v>8.2500000000000568</v>
      </c>
      <c r="BA401">
        <v>7.9159999999999968</v>
      </c>
      <c r="BB401">
        <v>7.9559999999999889</v>
      </c>
      <c r="BC401" s="105">
        <f t="shared" si="42"/>
        <v>55.278947550259694</v>
      </c>
    </row>
    <row r="402" spans="1:55" ht="15" thickBot="1" x14ac:dyDescent="0.35">
      <c r="A402" s="29" t="s">
        <v>127</v>
      </c>
      <c r="B402" s="29">
        <v>2019</v>
      </c>
      <c r="C402" s="9">
        <v>43798</v>
      </c>
      <c r="D402" s="29" t="s">
        <v>72</v>
      </c>
      <c r="E402" s="29" t="s">
        <v>204</v>
      </c>
      <c r="F402" t="s">
        <v>206</v>
      </c>
      <c r="G402" t="s">
        <v>156</v>
      </c>
      <c r="H402" t="s">
        <v>539</v>
      </c>
      <c r="I402" t="s">
        <v>540</v>
      </c>
      <c r="J402" t="s">
        <v>542</v>
      </c>
      <c r="K402" t="s">
        <v>545</v>
      </c>
      <c r="L402" s="50">
        <f>(C402-VLOOKUP(H402,Riders!$A$2:$C$3501,2,FALSE))/365</f>
        <v>22.728767123287671</v>
      </c>
      <c r="M402" s="50">
        <f>(C402-VLOOKUP(I402,Riders!$A$2:$C$3501,2,FALSE))/365</f>
        <v>24.912328767123288</v>
      </c>
      <c r="N402" s="50">
        <f>(C402-VLOOKUP(J402,Riders!$A$2:$C$3501,2,FALSE))/365</f>
        <v>30.61917808219178</v>
      </c>
      <c r="O402" s="50">
        <f>(C402-VLOOKUP(K402,Riders!$A$2:$C$3501,2,FALSE))/365</f>
        <v>29.704109589041096</v>
      </c>
      <c r="P402" s="29">
        <v>3</v>
      </c>
      <c r="Q402" s="104">
        <f t="shared" si="43"/>
        <v>267.61699999999996</v>
      </c>
      <c r="R402" s="104">
        <f t="shared" si="44"/>
        <v>22.606000000000002</v>
      </c>
      <c r="S402" s="104">
        <f t="shared" si="45"/>
        <v>70.205999999999989</v>
      </c>
      <c r="T402" s="104">
        <f t="shared" si="46"/>
        <v>64.556000000000012</v>
      </c>
      <c r="U402" s="104">
        <f t="shared" si="47"/>
        <v>65.463999999999999</v>
      </c>
      <c r="V402" s="104">
        <f t="shared" si="48"/>
        <v>67.390999999999963</v>
      </c>
      <c r="W402">
        <v>14.14</v>
      </c>
      <c r="X402">
        <v>8.4660000000000011</v>
      </c>
      <c r="Y402">
        <v>8.1229999999999976</v>
      </c>
      <c r="Z402">
        <v>7.8520000000000039</v>
      </c>
      <c r="AA402">
        <v>7.8219999999999956</v>
      </c>
      <c r="AB402">
        <v>7.919000000000004</v>
      </c>
      <c r="AC402">
        <v>7.9069999999999965</v>
      </c>
      <c r="AD402">
        <v>7.9769999999999897</v>
      </c>
      <c r="AE402">
        <v>8.1100000000000136</v>
      </c>
      <c r="AF402">
        <v>7.972999999999999</v>
      </c>
      <c r="AG402">
        <v>7.9599999999999937</v>
      </c>
      <c r="AH402">
        <v>8.0760000000000218</v>
      </c>
      <c r="AI402">
        <v>8.0259999999999678</v>
      </c>
      <c r="AJ402">
        <v>8.0570000000000306</v>
      </c>
      <c r="AK402">
        <v>8.0889999999999986</v>
      </c>
      <c r="AL402">
        <v>8.2649999999999864</v>
      </c>
      <c r="AM402">
        <v>7.9900000000000091</v>
      </c>
      <c r="AN402">
        <v>7.9699999999999704</v>
      </c>
      <c r="AO402">
        <v>8.0120000000000289</v>
      </c>
      <c r="AP402">
        <v>8.2239999999999611</v>
      </c>
      <c r="AQ402">
        <v>8.1540000000000532</v>
      </c>
      <c r="AR402">
        <v>8.2439999999999998</v>
      </c>
      <c r="AS402">
        <v>8.3629999999999995</v>
      </c>
      <c r="AT402">
        <v>8.5069999999999766</v>
      </c>
      <c r="AU402">
        <v>8.2820000000000107</v>
      </c>
      <c r="AV402">
        <v>8.4249999999999545</v>
      </c>
      <c r="AW402">
        <v>8.2700000000000102</v>
      </c>
      <c r="AX402">
        <v>8.3030000000000541</v>
      </c>
      <c r="AY402">
        <v>8.2949999999999875</v>
      </c>
      <c r="AZ402">
        <v>8.4099999999999682</v>
      </c>
      <c r="BA402">
        <v>8.5689999999999884</v>
      </c>
      <c r="BB402">
        <v>8.8369999999999891</v>
      </c>
      <c r="BC402" s="105">
        <f t="shared" si="42"/>
        <v>53.808240881558355</v>
      </c>
    </row>
    <row r="403" spans="1:55" ht="15" thickBot="1" x14ac:dyDescent="0.35">
      <c r="A403" s="29" t="s">
        <v>127</v>
      </c>
      <c r="B403" s="29">
        <v>2019</v>
      </c>
      <c r="C403" s="9">
        <v>43798</v>
      </c>
      <c r="D403" s="29" t="s">
        <v>72</v>
      </c>
      <c r="E403" s="29" t="s">
        <v>204</v>
      </c>
      <c r="F403" t="s">
        <v>206</v>
      </c>
      <c r="G403" t="s">
        <v>15</v>
      </c>
      <c r="H403" t="s">
        <v>544</v>
      </c>
      <c r="I403" t="s">
        <v>440</v>
      </c>
      <c r="J403" t="s">
        <v>492</v>
      </c>
      <c r="K403" t="s">
        <v>228</v>
      </c>
      <c r="L403" s="50">
        <f>(C403-VLOOKUP(H403,Riders!$A$2:$C$3501,2,FALSE))/365</f>
        <v>19.734246575342464</v>
      </c>
      <c r="M403" s="50">
        <f>(C403-VLOOKUP(I403,Riders!$A$2:$C$3501,2,FALSE))/365</f>
        <v>19.052054794520547</v>
      </c>
      <c r="N403" s="50">
        <f>(C403-VLOOKUP(J403,Riders!$A$2:$C$3501,2,FALSE))/365</f>
        <v>22.778082191780822</v>
      </c>
      <c r="O403" s="50">
        <f>(C403-VLOOKUP(K403,Riders!$A$2:$C$3501,2,FALSE))/365</f>
        <v>20.424657534246574</v>
      </c>
      <c r="P403" s="29">
        <v>4</v>
      </c>
      <c r="Q403" s="104">
        <f t="shared" si="43"/>
        <v>267.97499999999997</v>
      </c>
      <c r="R403" s="104">
        <f t="shared" si="44"/>
        <v>23.533000000000001</v>
      </c>
      <c r="S403" s="104">
        <f t="shared" si="45"/>
        <v>71.866</v>
      </c>
      <c r="T403" s="104">
        <f t="shared" si="46"/>
        <v>65.010999999999981</v>
      </c>
      <c r="U403" s="104">
        <f t="shared" si="47"/>
        <v>66.146999999999991</v>
      </c>
      <c r="V403" s="104">
        <f t="shared" si="48"/>
        <v>64.950999999999993</v>
      </c>
      <c r="W403">
        <v>14.66</v>
      </c>
      <c r="X403">
        <v>8.8730000000000011</v>
      </c>
      <c r="Y403">
        <v>8.046999999999997</v>
      </c>
      <c r="Z403">
        <v>7.9380000000000024</v>
      </c>
      <c r="AA403">
        <v>7.9260000000000019</v>
      </c>
      <c r="AB403">
        <v>8.1029999999999944</v>
      </c>
      <c r="AC403">
        <v>8.2800000000000082</v>
      </c>
      <c r="AD403">
        <v>8.0389999999999944</v>
      </c>
      <c r="AE403">
        <v>8.0219999999999914</v>
      </c>
      <c r="AF403">
        <v>7.9950000000000045</v>
      </c>
      <c r="AG403">
        <v>8.0550000000000068</v>
      </c>
      <c r="AH403">
        <v>8.1599999999999966</v>
      </c>
      <c r="AI403">
        <v>8.0950000000000131</v>
      </c>
      <c r="AJ403">
        <v>8.1759999999999735</v>
      </c>
      <c r="AK403">
        <v>8.3440000000000083</v>
      </c>
      <c r="AL403">
        <v>8.1639999999999873</v>
      </c>
      <c r="AM403">
        <v>8.2650000000000148</v>
      </c>
      <c r="AN403">
        <v>8.4990000000000236</v>
      </c>
      <c r="AO403">
        <v>8.2649999999999864</v>
      </c>
      <c r="AP403">
        <v>8.282999999999987</v>
      </c>
      <c r="AQ403">
        <v>8.4570000000000221</v>
      </c>
      <c r="AR403">
        <v>8.179000000000002</v>
      </c>
      <c r="AS403">
        <v>8.1200000000000045</v>
      </c>
      <c r="AT403">
        <v>8.0789999999999509</v>
      </c>
      <c r="AU403">
        <v>8.063000000000045</v>
      </c>
      <c r="AV403">
        <v>8.0529999999999973</v>
      </c>
      <c r="AW403">
        <v>8.0169999999999675</v>
      </c>
      <c r="AX403">
        <v>8.0260000000000105</v>
      </c>
      <c r="AY403">
        <v>8.1989999999999839</v>
      </c>
      <c r="AZ403">
        <v>8.1360000000000241</v>
      </c>
      <c r="BA403">
        <v>8.2199999999999989</v>
      </c>
      <c r="BB403">
        <v>8.2369999999999663</v>
      </c>
      <c r="BC403" s="105">
        <f t="shared" si="42"/>
        <v>53.73635600335853</v>
      </c>
    </row>
    <row r="404" spans="1:55" ht="15" thickBot="1" x14ac:dyDescent="0.35">
      <c r="A404" s="29" t="s">
        <v>127</v>
      </c>
      <c r="B404" s="29">
        <v>2019</v>
      </c>
      <c r="C404" s="9">
        <v>43797</v>
      </c>
      <c r="D404" s="29" t="s">
        <v>72</v>
      </c>
      <c r="E404" s="29" t="s">
        <v>379</v>
      </c>
      <c r="F404" s="51" t="s">
        <v>379</v>
      </c>
      <c r="G404" t="s">
        <v>29</v>
      </c>
      <c r="H404" t="s">
        <v>217</v>
      </c>
      <c r="I404" t="s">
        <v>551</v>
      </c>
      <c r="J404" t="s">
        <v>417</v>
      </c>
      <c r="K404" t="s">
        <v>550</v>
      </c>
      <c r="L404" s="50">
        <f>(C404-VLOOKUP(H404,Riders!$A$2:$C$3501,2,FALSE))/365</f>
        <v>21.663013698630138</v>
      </c>
      <c r="M404" s="50">
        <f>(C404-VLOOKUP(I404,Riders!$A$2:$C$3501,2,FALSE))/365</f>
        <v>23.123287671232877</v>
      </c>
      <c r="N404" s="50">
        <f>(C404-VLOOKUP(J404,Riders!$A$2:$C$3501,2,FALSE))/365</f>
        <v>20.775342465753425</v>
      </c>
      <c r="O404" s="50">
        <f>(C404-VLOOKUP(K404,Riders!$A$2:$C$3501,2,FALSE))/365</f>
        <v>20.232876712328768</v>
      </c>
      <c r="P404" s="29">
        <v>1</v>
      </c>
      <c r="Q404" s="104">
        <f t="shared" si="43"/>
        <v>266.49699999999996</v>
      </c>
      <c r="R404" s="104">
        <f t="shared" si="44"/>
        <v>22.521000000000001</v>
      </c>
      <c r="S404" s="104">
        <f t="shared" si="45"/>
        <v>69.772999999999996</v>
      </c>
      <c r="T404" s="104">
        <f t="shared" si="46"/>
        <v>63.445999999999998</v>
      </c>
      <c r="U404" s="104">
        <f t="shared" si="47"/>
        <v>64.353000000000009</v>
      </c>
      <c r="V404" s="104">
        <f t="shared" si="48"/>
        <v>68.924999999999955</v>
      </c>
      <c r="W404">
        <v>14.266</v>
      </c>
      <c r="X404">
        <v>8.2550000000000008</v>
      </c>
      <c r="Y404">
        <v>7.8189999999999991</v>
      </c>
      <c r="Z404">
        <v>7.7850000000000001</v>
      </c>
      <c r="AA404">
        <v>7.9579999999999984</v>
      </c>
      <c r="AB404">
        <v>7.8310000000000031</v>
      </c>
      <c r="AC404">
        <v>7.8590000000000018</v>
      </c>
      <c r="AD404">
        <v>7.9999999999999929</v>
      </c>
      <c r="AE404">
        <v>7.8990000000000009</v>
      </c>
      <c r="AF404">
        <v>7.8740000000000094</v>
      </c>
      <c r="AG404">
        <v>7.9479999999999933</v>
      </c>
      <c r="AH404">
        <v>8.1409999999999911</v>
      </c>
      <c r="AI404">
        <v>7.992999999999995</v>
      </c>
      <c r="AJ404">
        <v>7.9099999999999966</v>
      </c>
      <c r="AK404">
        <v>7.8680000000000092</v>
      </c>
      <c r="AL404">
        <v>7.8130000000000024</v>
      </c>
      <c r="AM404">
        <v>8.0169999999999959</v>
      </c>
      <c r="AN404">
        <v>7.8050000000000068</v>
      </c>
      <c r="AO404">
        <v>7.9110000000000014</v>
      </c>
      <c r="AP404">
        <v>8.0730000000000075</v>
      </c>
      <c r="AQ404">
        <v>8.0759999999999934</v>
      </c>
      <c r="AR404">
        <v>8.2410000000000139</v>
      </c>
      <c r="AS404">
        <v>8.1359999999999957</v>
      </c>
      <c r="AT404">
        <v>8.0939999999999941</v>
      </c>
      <c r="AU404">
        <v>8.2059999999999889</v>
      </c>
      <c r="AV404">
        <v>8.4669999999999845</v>
      </c>
      <c r="AW404">
        <v>8.5870000000000459</v>
      </c>
      <c r="AX404">
        <v>8.9059999999999775</v>
      </c>
      <c r="AY404">
        <v>8.6280000000000143</v>
      </c>
      <c r="AZ404">
        <v>8.5269999999999868</v>
      </c>
      <c r="BA404">
        <v>8.7840000000000202</v>
      </c>
      <c r="BB404">
        <v>8.8199999999999363</v>
      </c>
      <c r="BC404" s="105">
        <f t="shared" si="42"/>
        <v>54.034379373876639</v>
      </c>
    </row>
    <row r="405" spans="1:55" ht="15" thickBot="1" x14ac:dyDescent="0.35">
      <c r="A405" s="29" t="s">
        <v>127</v>
      </c>
      <c r="B405" s="29">
        <v>2019</v>
      </c>
      <c r="C405" s="9">
        <v>43797</v>
      </c>
      <c r="D405" s="29" t="s">
        <v>72</v>
      </c>
      <c r="E405" s="29" t="s">
        <v>379</v>
      </c>
      <c r="F405" s="51" t="s">
        <v>379</v>
      </c>
      <c r="G405" t="s">
        <v>53</v>
      </c>
      <c r="H405" t="s">
        <v>272</v>
      </c>
      <c r="I405" t="s">
        <v>456</v>
      </c>
      <c r="J405" t="s">
        <v>389</v>
      </c>
      <c r="K405" t="s">
        <v>316</v>
      </c>
      <c r="L405" s="50">
        <f>(C405-VLOOKUP(H405,Riders!$A$2:$C$3501,2,FALSE))/365</f>
        <v>22.780821917808218</v>
      </c>
      <c r="M405" s="50">
        <f>(C405-VLOOKUP(I405,Riders!$A$2:$C$3501,2,FALSE))/365</f>
        <v>20.443835616438356</v>
      </c>
      <c r="N405" s="50">
        <f>(C405-VLOOKUP(J405,Riders!$A$2:$C$3501,2,FALSE))/365</f>
        <v>20.076712328767123</v>
      </c>
      <c r="O405" s="50">
        <f>(C405-VLOOKUP(K405,Riders!$A$2:$C$3501,2,FALSE))/365</f>
        <v>18.934246575342467</v>
      </c>
      <c r="P405" s="29">
        <v>2</v>
      </c>
      <c r="Q405" s="104">
        <f t="shared" si="43"/>
        <v>266.72300000000001</v>
      </c>
      <c r="R405" s="104">
        <f t="shared" si="44"/>
        <v>22.754000000000001</v>
      </c>
      <c r="S405" s="104">
        <f t="shared" si="45"/>
        <v>70.207999999999998</v>
      </c>
      <c r="T405" s="104">
        <f t="shared" si="46"/>
        <v>64.706000000000017</v>
      </c>
      <c r="U405" s="104">
        <f t="shared" si="47"/>
        <v>65.449999999999989</v>
      </c>
      <c r="V405" s="104">
        <f t="shared" si="48"/>
        <v>66.359000000000009</v>
      </c>
      <c r="W405">
        <v>14.361000000000001</v>
      </c>
      <c r="X405">
        <v>8.3930000000000007</v>
      </c>
      <c r="Y405">
        <v>8.0239999999999974</v>
      </c>
      <c r="Z405">
        <v>7.9939999999999998</v>
      </c>
      <c r="AA405">
        <v>7.7830000000000013</v>
      </c>
      <c r="AB405">
        <v>7.9570000000000007</v>
      </c>
      <c r="AC405">
        <v>7.8119999999999976</v>
      </c>
      <c r="AD405">
        <v>7.8840000000000003</v>
      </c>
      <c r="AE405">
        <v>7.9969999999999999</v>
      </c>
      <c r="AF405">
        <v>8.1340000000000003</v>
      </c>
      <c r="AG405">
        <v>7.9839999999999947</v>
      </c>
      <c r="AH405">
        <v>8.054000000000002</v>
      </c>
      <c r="AI405">
        <v>8.2049999999999983</v>
      </c>
      <c r="AJ405">
        <v>8.0589999999999833</v>
      </c>
      <c r="AK405">
        <v>8.2400000000000091</v>
      </c>
      <c r="AL405">
        <v>8.0330000000000297</v>
      </c>
      <c r="AM405">
        <v>7.9959999999999809</v>
      </c>
      <c r="AN405">
        <v>8.0660000000000025</v>
      </c>
      <c r="AO405">
        <v>7.9909999999999854</v>
      </c>
      <c r="AP405">
        <v>8.0950000000000273</v>
      </c>
      <c r="AQ405">
        <v>8.2439999999999998</v>
      </c>
      <c r="AR405">
        <v>8.2039999999999793</v>
      </c>
      <c r="AS405">
        <v>8.4410000000000309</v>
      </c>
      <c r="AT405">
        <v>8.4129999999999825</v>
      </c>
      <c r="AU405">
        <v>8.1629999999999825</v>
      </c>
      <c r="AV405">
        <v>8.1310000000000286</v>
      </c>
      <c r="AW405">
        <v>8.2189999999999941</v>
      </c>
      <c r="AX405">
        <v>8.1410000000000196</v>
      </c>
      <c r="AY405">
        <v>8.2090000000000032</v>
      </c>
      <c r="AZ405">
        <v>8.3149999999999977</v>
      </c>
      <c r="BA405">
        <v>8.4289999999999168</v>
      </c>
      <c r="BB405">
        <v>8.7520000000000664</v>
      </c>
      <c r="BC405" s="105">
        <f t="shared" si="42"/>
        <v>53.9885949093254</v>
      </c>
    </row>
    <row r="406" spans="1:55" ht="15" thickBot="1" x14ac:dyDescent="0.35">
      <c r="A406" s="29" t="s">
        <v>127</v>
      </c>
      <c r="B406" s="29">
        <v>2019</v>
      </c>
      <c r="C406" s="9">
        <v>43797</v>
      </c>
      <c r="D406" s="29" t="s">
        <v>72</v>
      </c>
      <c r="E406" s="29" t="s">
        <v>379</v>
      </c>
      <c r="F406" s="51" t="s">
        <v>379</v>
      </c>
      <c r="G406" t="s">
        <v>51</v>
      </c>
      <c r="H406" t="s">
        <v>301</v>
      </c>
      <c r="I406" t="s">
        <v>236</v>
      </c>
      <c r="J406" t="s">
        <v>531</v>
      </c>
      <c r="K406" t="s">
        <v>532</v>
      </c>
      <c r="L406" s="50">
        <f>(C406-VLOOKUP(H406,Riders!$A$2:$C$3501,2,FALSE))/365</f>
        <v>29.728767123287671</v>
      </c>
      <c r="M406" s="50">
        <f>(C406-VLOOKUP(I406,Riders!$A$2:$C$3501,2,FALSE))/365</f>
        <v>24.065753424657533</v>
      </c>
      <c r="N406" s="50">
        <f>(C406-VLOOKUP(J406,Riders!$A$2:$C$3501,2,FALSE))/365</f>
        <v>19.241095890410961</v>
      </c>
      <c r="O406" s="50">
        <f>(C406-VLOOKUP(K406,Riders!$A$2:$C$3501,2,FALSE))/365</f>
        <v>27.090410958904108</v>
      </c>
      <c r="P406" s="29">
        <v>3</v>
      </c>
      <c r="Q406" s="104">
        <f t="shared" si="43"/>
        <v>267.19499999999999</v>
      </c>
      <c r="R406" s="104">
        <f t="shared" si="44"/>
        <v>22.494</v>
      </c>
      <c r="S406" s="104">
        <f t="shared" si="45"/>
        <v>70.222000000000008</v>
      </c>
      <c r="T406" s="104">
        <f t="shared" si="46"/>
        <v>65.227000000000004</v>
      </c>
      <c r="U406" s="104">
        <f t="shared" si="47"/>
        <v>64.819999999999965</v>
      </c>
      <c r="V406" s="104">
        <f t="shared" si="48"/>
        <v>66.926000000000016</v>
      </c>
      <c r="W406">
        <v>14.131</v>
      </c>
      <c r="X406">
        <v>8.3629999999999995</v>
      </c>
      <c r="Y406">
        <v>8.0070000000000014</v>
      </c>
      <c r="Z406">
        <v>8.0179999999999971</v>
      </c>
      <c r="AA406">
        <v>7.9050000000000011</v>
      </c>
      <c r="AB406">
        <v>7.9179999999999993</v>
      </c>
      <c r="AC406">
        <v>8.0739999999999981</v>
      </c>
      <c r="AD406">
        <v>7.8060000000000116</v>
      </c>
      <c r="AE406">
        <v>7.8449999999999989</v>
      </c>
      <c r="AF406">
        <v>7.9660000000000082</v>
      </c>
      <c r="AG406">
        <v>7.9829999999999899</v>
      </c>
      <c r="AH406">
        <v>8.0909999999999798</v>
      </c>
      <c r="AI406">
        <v>8.3360000000000269</v>
      </c>
      <c r="AJ406">
        <v>8.3059999999999974</v>
      </c>
      <c r="AK406">
        <v>8.4539999999999935</v>
      </c>
      <c r="AL406">
        <v>8.2460000000000093</v>
      </c>
      <c r="AM406">
        <v>8.1459999999999866</v>
      </c>
      <c r="AN406">
        <v>8.2210000000000321</v>
      </c>
      <c r="AO406">
        <v>7.8349999999999511</v>
      </c>
      <c r="AP406">
        <v>7.8770000000000095</v>
      </c>
      <c r="AQ406">
        <v>8.106000000000023</v>
      </c>
      <c r="AR406">
        <v>8.0970000000000084</v>
      </c>
      <c r="AS406">
        <v>8.1409999999999627</v>
      </c>
      <c r="AT406">
        <v>8.3969999999999914</v>
      </c>
      <c r="AU406">
        <v>8.4320000000000164</v>
      </c>
      <c r="AV406">
        <v>8.4619999999999891</v>
      </c>
      <c r="AW406">
        <v>8.6770000000000493</v>
      </c>
      <c r="AX406">
        <v>8.2769999999999584</v>
      </c>
      <c r="AY406">
        <v>8.25</v>
      </c>
      <c r="AZ406">
        <v>8.3700000000000614</v>
      </c>
      <c r="BA406">
        <v>8.1739999999999498</v>
      </c>
      <c r="BB406">
        <v>8.2839999999999918</v>
      </c>
      <c r="BC406" s="105">
        <f t="shared" si="42"/>
        <v>53.893224049851234</v>
      </c>
    </row>
    <row r="407" spans="1:55" ht="15" thickBot="1" x14ac:dyDescent="0.35">
      <c r="A407" s="29" t="s">
        <v>127</v>
      </c>
      <c r="B407" s="29">
        <v>2019</v>
      </c>
      <c r="C407" s="9">
        <v>43797</v>
      </c>
      <c r="D407" s="29" t="s">
        <v>72</v>
      </c>
      <c r="E407" s="29" t="s">
        <v>379</v>
      </c>
      <c r="F407" s="51" t="s">
        <v>379</v>
      </c>
      <c r="G407" t="s">
        <v>156</v>
      </c>
      <c r="H407" t="s">
        <v>539</v>
      </c>
      <c r="I407" t="s">
        <v>540</v>
      </c>
      <c r="J407" t="s">
        <v>542</v>
      </c>
      <c r="K407" t="s">
        <v>545</v>
      </c>
      <c r="L407" s="50">
        <f>(C407-VLOOKUP(H407,Riders!$A$2:$C$3501,2,FALSE))/365</f>
        <v>22.726027397260275</v>
      </c>
      <c r="M407" s="50">
        <f>(C407-VLOOKUP(I407,Riders!$A$2:$C$3501,2,FALSE))/365</f>
        <v>24.909589041095892</v>
      </c>
      <c r="N407" s="50">
        <f>(C407-VLOOKUP(J407,Riders!$A$2:$C$3501,2,FALSE))/365</f>
        <v>30.616438356164384</v>
      </c>
      <c r="O407" s="50">
        <f>(C407-VLOOKUP(K407,Riders!$A$2:$C$3501,2,FALSE))/365</f>
        <v>29.701369863013699</v>
      </c>
      <c r="P407" s="29">
        <v>4</v>
      </c>
      <c r="Q407" s="104">
        <f t="shared" si="43"/>
        <v>271.84500000000003</v>
      </c>
      <c r="R407" s="104">
        <f t="shared" si="44"/>
        <v>22.463000000000001</v>
      </c>
      <c r="S407" s="104">
        <f t="shared" si="45"/>
        <v>70.756</v>
      </c>
      <c r="T407" s="104">
        <f t="shared" si="46"/>
        <v>65.136000000000024</v>
      </c>
      <c r="U407" s="104">
        <f t="shared" si="47"/>
        <v>66.930999999999983</v>
      </c>
      <c r="V407" s="104">
        <f t="shared" si="48"/>
        <v>69.02200000000002</v>
      </c>
      <c r="W407">
        <v>14.061999999999999</v>
      </c>
      <c r="X407">
        <v>8.4010000000000016</v>
      </c>
      <c r="Y407">
        <v>8.093</v>
      </c>
      <c r="Z407">
        <v>8.139999999999997</v>
      </c>
      <c r="AA407">
        <v>7.9520000000000053</v>
      </c>
      <c r="AB407">
        <v>8.0599999999999952</v>
      </c>
      <c r="AC407">
        <v>8.0309999999999988</v>
      </c>
      <c r="AD407">
        <v>8.017000000000003</v>
      </c>
      <c r="AE407">
        <v>8.0510000000000161</v>
      </c>
      <c r="AF407">
        <v>7.9309999999999832</v>
      </c>
      <c r="AG407">
        <v>8</v>
      </c>
      <c r="AH407">
        <v>8.257000000000005</v>
      </c>
      <c r="AI407">
        <v>8.2560000000000002</v>
      </c>
      <c r="AJ407">
        <v>8.4359999999999928</v>
      </c>
      <c r="AK407">
        <v>8.1289999999999907</v>
      </c>
      <c r="AL407">
        <v>8.076000000000036</v>
      </c>
      <c r="AM407">
        <v>8.2389999999999759</v>
      </c>
      <c r="AN407">
        <v>8.2920000000000016</v>
      </c>
      <c r="AO407">
        <v>8.4329999999999927</v>
      </c>
      <c r="AP407">
        <v>8.1779999999999973</v>
      </c>
      <c r="AQ407">
        <v>8.1920000000000073</v>
      </c>
      <c r="AR407">
        <v>8.5660000000000309</v>
      </c>
      <c r="AS407">
        <v>8.6569999999999823</v>
      </c>
      <c r="AT407">
        <v>8.3739999999999952</v>
      </c>
      <c r="AU407">
        <v>8.2810000000000059</v>
      </c>
      <c r="AV407">
        <v>8.2889999999999873</v>
      </c>
      <c r="AW407">
        <v>8.5080000000000382</v>
      </c>
      <c r="AX407">
        <v>8.9000000000000057</v>
      </c>
      <c r="AY407">
        <v>9.1519999999999868</v>
      </c>
      <c r="AZ407">
        <v>8.719999999999942</v>
      </c>
      <c r="BA407">
        <v>8.5560000000000116</v>
      </c>
      <c r="BB407">
        <v>8.6160000000000423</v>
      </c>
      <c r="BC407" s="105">
        <f t="shared" ref="BC407:BC470" si="49">IF(COUNT(W407:BB407)=32,3.6*4000/Q407,"")</f>
        <v>52.971362357225622</v>
      </c>
    </row>
    <row r="408" spans="1:55" ht="15" thickBot="1" x14ac:dyDescent="0.35">
      <c r="A408" s="29" t="s">
        <v>127</v>
      </c>
      <c r="B408" s="29">
        <v>2019</v>
      </c>
      <c r="C408" s="9">
        <v>43797</v>
      </c>
      <c r="D408" s="29" t="s">
        <v>72</v>
      </c>
      <c r="E408" s="29" t="s">
        <v>379</v>
      </c>
      <c r="F408" s="51" t="s">
        <v>379</v>
      </c>
      <c r="G408" t="s">
        <v>15</v>
      </c>
      <c r="H408" t="s">
        <v>544</v>
      </c>
      <c r="I408" t="s">
        <v>440</v>
      </c>
      <c r="J408" t="s">
        <v>492</v>
      </c>
      <c r="K408" t="s">
        <v>228</v>
      </c>
      <c r="L408" s="50">
        <f>(C408-VLOOKUP(H408,Riders!$A$2:$C$3501,2,FALSE))/365</f>
        <v>19.731506849315068</v>
      </c>
      <c r="M408" s="50">
        <f>(C408-VLOOKUP(I408,Riders!$A$2:$C$3501,2,FALSE))/365</f>
        <v>19.049315068493151</v>
      </c>
      <c r="N408" s="50">
        <f>(C408-VLOOKUP(J408,Riders!$A$2:$C$3501,2,FALSE))/365</f>
        <v>22.775342465753425</v>
      </c>
      <c r="O408" s="50">
        <f>(C408-VLOOKUP(K408,Riders!$A$2:$C$3501,2,FALSE))/365</f>
        <v>20.421917808219177</v>
      </c>
      <c r="P408" s="29">
        <v>5</v>
      </c>
      <c r="Q408" s="104">
        <f t="shared" si="43"/>
        <v>272.90100000000001</v>
      </c>
      <c r="R408" s="104">
        <f t="shared" si="44"/>
        <v>23.547000000000001</v>
      </c>
      <c r="S408" s="104">
        <f t="shared" si="45"/>
        <v>72.154000000000011</v>
      </c>
      <c r="T408" s="104">
        <f t="shared" si="46"/>
        <v>66.017999999999986</v>
      </c>
      <c r="U408" s="104">
        <f t="shared" si="47"/>
        <v>66.770999999999987</v>
      </c>
      <c r="V408" s="104">
        <f t="shared" si="48"/>
        <v>67.958000000000027</v>
      </c>
      <c r="W408">
        <v>14.615</v>
      </c>
      <c r="X408">
        <v>8.9320000000000004</v>
      </c>
      <c r="Y408">
        <v>8.1939999999999991</v>
      </c>
      <c r="Z408">
        <v>7.9650000000000034</v>
      </c>
      <c r="AA408">
        <v>7.9429999999999978</v>
      </c>
      <c r="AB408">
        <v>8.2299999999999969</v>
      </c>
      <c r="AC408">
        <v>8.1570000000000036</v>
      </c>
      <c r="AD408">
        <v>8.1180000000000092</v>
      </c>
      <c r="AE408">
        <v>8.1170000000000044</v>
      </c>
      <c r="AF408">
        <v>8.1179999999999808</v>
      </c>
      <c r="AG408">
        <v>8.2959999999999923</v>
      </c>
      <c r="AH408">
        <v>8.166000000000011</v>
      </c>
      <c r="AI408">
        <v>8.3410000000000082</v>
      </c>
      <c r="AJ408">
        <v>8.2669999999999817</v>
      </c>
      <c r="AK408">
        <v>8.4180000000000206</v>
      </c>
      <c r="AL408">
        <v>8.2949999999999875</v>
      </c>
      <c r="AM408">
        <v>8.4189999999999827</v>
      </c>
      <c r="AN408">
        <v>8.2789999999999964</v>
      </c>
      <c r="AO408">
        <v>8.3300000000000409</v>
      </c>
      <c r="AP408">
        <v>8.3309999999999604</v>
      </c>
      <c r="AQ408">
        <v>8.3770000000000095</v>
      </c>
      <c r="AR408">
        <v>8.4950000000000045</v>
      </c>
      <c r="AS408">
        <v>8.2719999999999914</v>
      </c>
      <c r="AT408">
        <v>8.2680000000000007</v>
      </c>
      <c r="AU408">
        <v>8.41700000000003</v>
      </c>
      <c r="AV408">
        <v>8.5089999999999861</v>
      </c>
      <c r="AW408">
        <v>8.7530000000000143</v>
      </c>
      <c r="AX408">
        <v>8.3589999999999804</v>
      </c>
      <c r="AY408">
        <v>8.3759999999999764</v>
      </c>
      <c r="AZ408">
        <v>8.6470000000000482</v>
      </c>
      <c r="BA408">
        <v>8.4429999999999836</v>
      </c>
      <c r="BB408">
        <v>8.4540000000000077</v>
      </c>
      <c r="BC408" s="105">
        <f t="shared" si="49"/>
        <v>52.76638781096441</v>
      </c>
    </row>
    <row r="409" spans="1:55" ht="15" thickBot="1" x14ac:dyDescent="0.35">
      <c r="A409" s="29" t="s">
        <v>127</v>
      </c>
      <c r="B409" s="29">
        <v>2019</v>
      </c>
      <c r="C409" s="9">
        <v>43797</v>
      </c>
      <c r="D409" s="29" t="s">
        <v>72</v>
      </c>
      <c r="E409" s="29" t="s">
        <v>379</v>
      </c>
      <c r="F409" s="51" t="s">
        <v>379</v>
      </c>
      <c r="G409" t="s">
        <v>38</v>
      </c>
      <c r="H409" t="s">
        <v>552</v>
      </c>
      <c r="I409" t="s">
        <v>465</v>
      </c>
      <c r="J409" t="s">
        <v>553</v>
      </c>
      <c r="K409" t="s">
        <v>554</v>
      </c>
      <c r="L409" s="50">
        <f>(C409-VLOOKUP(H409,Riders!$A$2:$C$3501,2,FALSE))/365</f>
        <v>22.832876712328765</v>
      </c>
      <c r="M409" s="50">
        <f>(C409-VLOOKUP(I409,Riders!$A$2:$C$3501,2,FALSE))/365</f>
        <v>22.890410958904109</v>
      </c>
      <c r="N409" s="50">
        <f>(C409-VLOOKUP(J409,Riders!$A$2:$C$3501,2,FALSE))/365</f>
        <v>23.646575342465752</v>
      </c>
      <c r="O409" s="50">
        <f>(C409-VLOOKUP(K409,Riders!$A$2:$C$3501,2,FALSE))/365</f>
        <v>22.728767123287671</v>
      </c>
      <c r="P409" s="29">
        <v>6</v>
      </c>
      <c r="Q409" s="104">
        <f t="shared" si="43"/>
        <v>277.24400000000003</v>
      </c>
      <c r="R409" s="104">
        <f t="shared" si="44"/>
        <v>23.532</v>
      </c>
      <c r="S409" s="104">
        <f t="shared" si="45"/>
        <v>73.522000000000006</v>
      </c>
      <c r="T409" s="104">
        <f t="shared" si="46"/>
        <v>68.365999999999971</v>
      </c>
      <c r="U409" s="104">
        <f t="shared" si="47"/>
        <v>67.855000000000018</v>
      </c>
      <c r="V409" s="104">
        <f t="shared" si="48"/>
        <v>67.501000000000033</v>
      </c>
      <c r="W409">
        <v>15.007</v>
      </c>
      <c r="X409">
        <v>8.5250000000000004</v>
      </c>
      <c r="Y409">
        <v>8.3339999999999996</v>
      </c>
      <c r="Z409">
        <v>8.1259999999999977</v>
      </c>
      <c r="AA409">
        <v>8.4500000000000028</v>
      </c>
      <c r="AB409">
        <v>8.2590000000000003</v>
      </c>
      <c r="AC409">
        <v>8.3629999999999924</v>
      </c>
      <c r="AD409">
        <v>8.4580000000000126</v>
      </c>
      <c r="AE409">
        <v>8.6370000000000005</v>
      </c>
      <c r="AF409">
        <v>8.438999999999993</v>
      </c>
      <c r="AG409">
        <v>8.5579999999999927</v>
      </c>
      <c r="AH409">
        <v>8.4909999999999997</v>
      </c>
      <c r="AI409">
        <v>8.6440000000000197</v>
      </c>
      <c r="AJ409">
        <v>8.4890000000000043</v>
      </c>
      <c r="AK409">
        <v>8.5709999999999553</v>
      </c>
      <c r="AL409">
        <v>8.5370000000000061</v>
      </c>
      <c r="AM409">
        <v>8.7350000000000421</v>
      </c>
      <c r="AN409">
        <v>8.4669999999999561</v>
      </c>
      <c r="AO409">
        <v>8.54200000000003</v>
      </c>
      <c r="AP409">
        <v>8.4329999999999927</v>
      </c>
      <c r="AQ409">
        <v>8.6119999999999948</v>
      </c>
      <c r="AR409">
        <v>8.3440000000000225</v>
      </c>
      <c r="AS409">
        <v>8.3179999999999836</v>
      </c>
      <c r="AT409">
        <v>8.4039999999999964</v>
      </c>
      <c r="AU409">
        <v>8.5800000000000125</v>
      </c>
      <c r="AV409">
        <v>8.4710000000000036</v>
      </c>
      <c r="AW409">
        <v>8.5439999999999543</v>
      </c>
      <c r="AX409">
        <v>8.669000000000068</v>
      </c>
      <c r="AY409">
        <v>8.4999999999999716</v>
      </c>
      <c r="AZ409">
        <v>8.4760000000000559</v>
      </c>
      <c r="BA409">
        <v>8.1339999999999577</v>
      </c>
      <c r="BB409">
        <v>8.1270000000000095</v>
      </c>
      <c r="BC409" s="105">
        <f t="shared" si="49"/>
        <v>51.93980753415763</v>
      </c>
    </row>
    <row r="410" spans="1:55" ht="15" thickBot="1" x14ac:dyDescent="0.35">
      <c r="A410" s="29" t="s">
        <v>127</v>
      </c>
      <c r="B410" s="29">
        <v>2019</v>
      </c>
      <c r="C410" s="9">
        <v>43797</v>
      </c>
      <c r="D410" s="29" t="s">
        <v>72</v>
      </c>
      <c r="E410" s="29" t="s">
        <v>379</v>
      </c>
      <c r="F410" s="51" t="s">
        <v>379</v>
      </c>
      <c r="G410" t="s">
        <v>40</v>
      </c>
      <c r="H410" t="s">
        <v>320</v>
      </c>
      <c r="I410" t="s">
        <v>221</v>
      </c>
      <c r="J410" t="s">
        <v>547</v>
      </c>
      <c r="K410" t="s">
        <v>548</v>
      </c>
      <c r="L410" s="50">
        <f>(C410-VLOOKUP(H410,Riders!$A$2:$C$3501,2,FALSE))/365</f>
        <v>22.36986301369863</v>
      </c>
      <c r="M410" s="50">
        <f>(C410-VLOOKUP(I410,Riders!$A$2:$C$3501,2,FALSE))/365</f>
        <v>22.649315068493152</v>
      </c>
      <c r="N410" s="50">
        <f>(C410-VLOOKUP(J410,Riders!$A$2:$C$3501,2,FALSE))/365</f>
        <v>28.550684931506851</v>
      </c>
      <c r="O410" s="50">
        <f>(C410-VLOOKUP(K410,Riders!$A$2:$C$3501,2,FALSE))/365</f>
        <v>26.884931506849316</v>
      </c>
      <c r="P410" s="29">
        <v>7</v>
      </c>
      <c r="Q410" s="104">
        <f t="shared" si="43"/>
        <v>284.904</v>
      </c>
      <c r="R410" s="104">
        <f t="shared" si="44"/>
        <v>22.745999999999999</v>
      </c>
      <c r="S410" s="104">
        <f t="shared" si="45"/>
        <v>71.048000000000002</v>
      </c>
      <c r="T410" s="104">
        <f t="shared" si="46"/>
        <v>66.557999999999964</v>
      </c>
      <c r="U410" s="104">
        <f t="shared" si="47"/>
        <v>70.462000000000046</v>
      </c>
      <c r="V410" s="104">
        <f t="shared" si="48"/>
        <v>76.835999999999984</v>
      </c>
      <c r="W410">
        <v>14.291</v>
      </c>
      <c r="X410">
        <v>8.4549999999999983</v>
      </c>
      <c r="Y410">
        <v>8.0970000000000013</v>
      </c>
      <c r="Z410">
        <v>8.0209999999999972</v>
      </c>
      <c r="AA410">
        <v>8.1490000000000009</v>
      </c>
      <c r="AB410">
        <v>8.0300000000000011</v>
      </c>
      <c r="AC410">
        <v>8.0420000000000016</v>
      </c>
      <c r="AD410">
        <v>7.963000000000001</v>
      </c>
      <c r="AE410">
        <v>8.2130000000000081</v>
      </c>
      <c r="AF410">
        <v>8.1470000000000056</v>
      </c>
      <c r="AG410">
        <v>8.1869999999999692</v>
      </c>
      <c r="AH410">
        <v>8.2760000000000247</v>
      </c>
      <c r="AI410">
        <v>8.5450000000000017</v>
      </c>
      <c r="AJ410">
        <v>8.3859999999999957</v>
      </c>
      <c r="AK410">
        <v>8.3709999999999951</v>
      </c>
      <c r="AL410">
        <v>8.4329999999999643</v>
      </c>
      <c r="AM410">
        <v>8.6910000000000593</v>
      </c>
      <c r="AN410">
        <v>8.4049999999999727</v>
      </c>
      <c r="AO410">
        <v>8.3760000000000048</v>
      </c>
      <c r="AP410">
        <v>8.3830000000000098</v>
      </c>
      <c r="AQ410">
        <v>8.9259999999999593</v>
      </c>
      <c r="AR410">
        <v>8.9710000000000321</v>
      </c>
      <c r="AS410">
        <v>9.3040000000000305</v>
      </c>
      <c r="AT410">
        <v>9.4059999999999775</v>
      </c>
      <c r="AU410">
        <v>9.4950000000000045</v>
      </c>
      <c r="AV410">
        <v>10.049000000000007</v>
      </c>
      <c r="AW410">
        <v>9.9519999999999982</v>
      </c>
      <c r="AX410">
        <v>9.5320000000000107</v>
      </c>
      <c r="AY410">
        <v>9.5969999999999516</v>
      </c>
      <c r="AZ410">
        <v>9.396000000000015</v>
      </c>
      <c r="BA410">
        <v>9.3059999999999263</v>
      </c>
      <c r="BB410">
        <v>9.5090000000000714</v>
      </c>
      <c r="BC410" s="105">
        <f t="shared" si="49"/>
        <v>50.543340914834474</v>
      </c>
    </row>
    <row r="411" spans="1:55" ht="15" thickBot="1" x14ac:dyDescent="0.35">
      <c r="A411" s="30" t="s">
        <v>102</v>
      </c>
      <c r="B411" s="30">
        <v>2019</v>
      </c>
      <c r="C411" s="9">
        <v>43777</v>
      </c>
      <c r="D411" s="30" t="s">
        <v>72</v>
      </c>
      <c r="E411" s="29" t="s">
        <v>454</v>
      </c>
      <c r="F411">
        <v>1</v>
      </c>
      <c r="G411" t="s">
        <v>36</v>
      </c>
      <c r="H411" t="s">
        <v>35</v>
      </c>
      <c r="I411" t="s">
        <v>455</v>
      </c>
      <c r="J411" t="s">
        <v>558</v>
      </c>
      <c r="K411" t="s">
        <v>559</v>
      </c>
      <c r="L411" s="50">
        <f>(C411-VLOOKUP(H411,Riders!$A$2:$C$3501,2,FALSE))/365</f>
        <v>21.586301369863012</v>
      </c>
      <c r="M411" s="50">
        <f>(C411-VLOOKUP(I411,Riders!$A$2:$C$3501,2,FALSE))/365</f>
        <v>19.715068493150685</v>
      </c>
      <c r="N411" s="50" t="e">
        <f>(C411-VLOOKUP(J411,Riders!$A$2:$C$3501,2,FALSE))/365</f>
        <v>#N/A</v>
      </c>
      <c r="O411" s="50">
        <f>(C411-VLOOKUP(K411,Riders!$A$2:$C$3501,2,FALSE))/365</f>
        <v>23.827397260273973</v>
      </c>
      <c r="P411" s="29">
        <v>1</v>
      </c>
      <c r="Q411" s="104">
        <f t="shared" si="43"/>
        <v>263.30399999999997</v>
      </c>
      <c r="R411" s="104">
        <f t="shared" si="44"/>
        <v>22.545000000000002</v>
      </c>
      <c r="S411" s="104">
        <f t="shared" si="45"/>
        <v>69.085999999999999</v>
      </c>
      <c r="T411" s="104">
        <f t="shared" si="46"/>
        <v>63.921000000000006</v>
      </c>
      <c r="U411" s="104">
        <f t="shared" si="47"/>
        <v>64.512</v>
      </c>
      <c r="V411" s="104">
        <f t="shared" si="48"/>
        <v>65.784999999999968</v>
      </c>
      <c r="W411">
        <v>14.106</v>
      </c>
      <c r="X411">
        <v>8.4390000000000018</v>
      </c>
      <c r="Y411">
        <v>7.8969999999999985</v>
      </c>
      <c r="Z411">
        <v>7.828000000000003</v>
      </c>
      <c r="AA411">
        <v>7.6539999999999964</v>
      </c>
      <c r="AB411">
        <v>7.7650000000000006</v>
      </c>
      <c r="AC411">
        <v>7.6600000000000037</v>
      </c>
      <c r="AD411">
        <v>7.7369999999999948</v>
      </c>
      <c r="AE411">
        <v>7.9260000000000019</v>
      </c>
      <c r="AF411">
        <v>8.0750000000000028</v>
      </c>
      <c r="AG411">
        <v>7.9590000000000032</v>
      </c>
      <c r="AH411">
        <v>7.9669999999999987</v>
      </c>
      <c r="AI411">
        <v>8.0499999999999972</v>
      </c>
      <c r="AJ411">
        <v>8.099000000000018</v>
      </c>
      <c r="AK411">
        <v>7.9289999999999878</v>
      </c>
      <c r="AL411">
        <v>7.9159999999999968</v>
      </c>
      <c r="AM411">
        <v>8.0490000000000066</v>
      </c>
      <c r="AN411">
        <v>7.9699999999999989</v>
      </c>
      <c r="AO411">
        <v>8.0150000000000148</v>
      </c>
      <c r="AP411">
        <v>8.0599999999999739</v>
      </c>
      <c r="AQ411">
        <v>8.1740000000000066</v>
      </c>
      <c r="AR411">
        <v>8.0730000000000075</v>
      </c>
      <c r="AS411">
        <v>7.9879999999999995</v>
      </c>
      <c r="AT411">
        <v>8.1829999999999927</v>
      </c>
      <c r="AU411">
        <v>8.103999999999985</v>
      </c>
      <c r="AV411">
        <v>7.9279999999999973</v>
      </c>
      <c r="AW411">
        <v>7.9650000000000034</v>
      </c>
      <c r="AX411">
        <v>8.5240000000000009</v>
      </c>
      <c r="AY411">
        <v>8.2980000000000018</v>
      </c>
      <c r="AZ411">
        <v>8.4839999999999804</v>
      </c>
      <c r="BA411">
        <v>8.2490000000000236</v>
      </c>
      <c r="BB411">
        <v>8.2329999999999757</v>
      </c>
      <c r="BC411" s="105">
        <f t="shared" si="49"/>
        <v>54.68963631391852</v>
      </c>
    </row>
    <row r="412" spans="1:55" ht="15" thickBot="1" x14ac:dyDescent="0.35">
      <c r="A412" s="30" t="s">
        <v>102</v>
      </c>
      <c r="B412" s="30">
        <v>2019</v>
      </c>
      <c r="C412" s="9">
        <v>43777</v>
      </c>
      <c r="D412" s="30" t="s">
        <v>72</v>
      </c>
      <c r="E412" s="29" t="s">
        <v>454</v>
      </c>
      <c r="F412">
        <v>1</v>
      </c>
      <c r="G412" t="s">
        <v>56</v>
      </c>
      <c r="H412" t="s">
        <v>291</v>
      </c>
      <c r="I412" t="s">
        <v>267</v>
      </c>
      <c r="J412" t="s">
        <v>428</v>
      </c>
      <c r="K412" t="s">
        <v>427</v>
      </c>
      <c r="L412" s="50">
        <f>(C412-VLOOKUP(H412,Riders!$A$2:$C$3501,2,FALSE))/365</f>
        <v>18.561643835616437</v>
      </c>
      <c r="M412" s="50">
        <f>(C412-VLOOKUP(I412,Riders!$A$2:$C$3501,2,FALSE))/365</f>
        <v>20.87123287671233</v>
      </c>
      <c r="N412" s="50">
        <f>(C412-VLOOKUP(J412,Riders!$A$2:$C$3501,2,FALSE))/365</f>
        <v>30.032876712328768</v>
      </c>
      <c r="O412" s="50">
        <f>(C412-VLOOKUP(K412,Riders!$A$2:$C$3501,2,FALSE))/365</f>
        <v>25.534246575342465</v>
      </c>
      <c r="P412" s="29">
        <v>2</v>
      </c>
      <c r="Q412" s="104">
        <f t="shared" si="43"/>
        <v>267.96200000000005</v>
      </c>
      <c r="R412" s="104">
        <f t="shared" si="44"/>
        <v>24.186</v>
      </c>
      <c r="S412" s="104">
        <f t="shared" si="45"/>
        <v>71.692999999999998</v>
      </c>
      <c r="T412" s="104">
        <f t="shared" si="46"/>
        <v>63.856999999999985</v>
      </c>
      <c r="U412" s="104">
        <f t="shared" si="47"/>
        <v>65.845000000000027</v>
      </c>
      <c r="V412" s="104">
        <f t="shared" si="48"/>
        <v>66.567000000000036</v>
      </c>
      <c r="W412">
        <v>15.353999999999999</v>
      </c>
      <c r="X412">
        <v>8.8320000000000007</v>
      </c>
      <c r="Y412">
        <v>8.0499999999999972</v>
      </c>
      <c r="Z412">
        <v>7.8890000000000029</v>
      </c>
      <c r="AA412">
        <v>7.8370000000000033</v>
      </c>
      <c r="AB412">
        <v>7.8549999999999969</v>
      </c>
      <c r="AC412">
        <v>8.0239999999999938</v>
      </c>
      <c r="AD412">
        <v>7.8520000000000039</v>
      </c>
      <c r="AE412">
        <v>7.8189999999999884</v>
      </c>
      <c r="AF412">
        <v>8.0350000000000108</v>
      </c>
      <c r="AG412">
        <v>7.9620000000000033</v>
      </c>
      <c r="AH412">
        <v>7.9709999999999894</v>
      </c>
      <c r="AI412">
        <v>7.953000000000003</v>
      </c>
      <c r="AJ412">
        <v>7.9890000000000043</v>
      </c>
      <c r="AK412">
        <v>7.9930000000000234</v>
      </c>
      <c r="AL412">
        <v>8.1349999999999625</v>
      </c>
      <c r="AM412">
        <v>8.1920000000000357</v>
      </c>
      <c r="AN412">
        <v>8.296999999999997</v>
      </c>
      <c r="AO412">
        <v>8.4519999999999982</v>
      </c>
      <c r="AP412">
        <v>8.1510000000000105</v>
      </c>
      <c r="AQ412">
        <v>8.1209999999999809</v>
      </c>
      <c r="AR412">
        <v>8.3269999999999982</v>
      </c>
      <c r="AS412">
        <v>8.117999999999995</v>
      </c>
      <c r="AT412">
        <v>8.1870000000000118</v>
      </c>
      <c r="AU412">
        <v>8.4759999999999991</v>
      </c>
      <c r="AV412">
        <v>8.0800000000000125</v>
      </c>
      <c r="AW412">
        <v>8.0609999999999502</v>
      </c>
      <c r="AX412">
        <v>8.0340000000000487</v>
      </c>
      <c r="AY412">
        <v>8.1079999999999472</v>
      </c>
      <c r="AZ412">
        <v>8.3900000000000716</v>
      </c>
      <c r="BA412">
        <v>8.5249999999999204</v>
      </c>
      <c r="BB412">
        <v>8.8930000000000859</v>
      </c>
      <c r="BC412" s="105">
        <f t="shared" si="49"/>
        <v>53.738962987289234</v>
      </c>
    </row>
    <row r="413" spans="1:55" ht="15" thickBot="1" x14ac:dyDescent="0.35">
      <c r="A413" s="30" t="s">
        <v>102</v>
      </c>
      <c r="B413" s="30">
        <v>2019</v>
      </c>
      <c r="C413" s="9">
        <v>43777</v>
      </c>
      <c r="D413" s="30" t="s">
        <v>72</v>
      </c>
      <c r="E413" s="29" t="s">
        <v>454</v>
      </c>
      <c r="F413">
        <v>2</v>
      </c>
      <c r="G413" t="s">
        <v>53</v>
      </c>
      <c r="H413" t="s">
        <v>316</v>
      </c>
      <c r="I413" t="s">
        <v>456</v>
      </c>
      <c r="J413" t="s">
        <v>557</v>
      </c>
      <c r="K413" t="s">
        <v>529</v>
      </c>
      <c r="L413" s="50">
        <f>(C413-VLOOKUP(H413,Riders!$A$2:$C$3501,2,FALSE))/365</f>
        <v>18.87945205479452</v>
      </c>
      <c r="M413" s="50">
        <f>(C413-VLOOKUP(I413,Riders!$A$2:$C$3501,2,FALSE))/365</f>
        <v>20.389041095890413</v>
      </c>
      <c r="N413" s="50">
        <f>(C413-VLOOKUP(J413,Riders!$A$2:$C$3501,2,FALSE))/365</f>
        <v>31.339726027397262</v>
      </c>
      <c r="O413" s="50">
        <f>(C413-VLOOKUP(K413,Riders!$A$2:$C$3501,2,FALSE))/365</f>
        <v>37.331506849315069</v>
      </c>
      <c r="P413" s="29">
        <v>1</v>
      </c>
      <c r="Q413" s="104">
        <f t="shared" si="43"/>
        <v>260.35500000000002</v>
      </c>
      <c r="R413" s="104">
        <f t="shared" si="44"/>
        <v>22.664000000000001</v>
      </c>
      <c r="S413" s="104">
        <f t="shared" si="45"/>
        <v>69.449999999999989</v>
      </c>
      <c r="T413" s="104">
        <f t="shared" si="46"/>
        <v>63.245000000000005</v>
      </c>
      <c r="U413" s="104">
        <f t="shared" si="47"/>
        <v>63.506000000000029</v>
      </c>
      <c r="V413" s="104">
        <f t="shared" si="48"/>
        <v>64.153999999999996</v>
      </c>
      <c r="W413">
        <v>14.324</v>
      </c>
      <c r="X413">
        <v>8.3400000000000016</v>
      </c>
      <c r="Y413">
        <v>7.93</v>
      </c>
      <c r="Z413">
        <v>7.7860000000000014</v>
      </c>
      <c r="AA413">
        <v>7.9109999999999943</v>
      </c>
      <c r="AB413">
        <v>7.6610000000000014</v>
      </c>
      <c r="AC413">
        <v>7.7640000000000029</v>
      </c>
      <c r="AD413">
        <v>7.7339999999999876</v>
      </c>
      <c r="AE413">
        <v>7.8590000000000231</v>
      </c>
      <c r="AF413">
        <v>7.9609999999999843</v>
      </c>
      <c r="AG413">
        <v>7.7659999999999911</v>
      </c>
      <c r="AH413">
        <v>7.7810000000000201</v>
      </c>
      <c r="AI413">
        <v>7.9639999999999844</v>
      </c>
      <c r="AJ413">
        <v>7.9810000000000088</v>
      </c>
      <c r="AK413">
        <v>8.0960000000000036</v>
      </c>
      <c r="AL413">
        <v>7.8369999999999891</v>
      </c>
      <c r="AM413">
        <v>8.0090000000000146</v>
      </c>
      <c r="AN413">
        <v>7.9139999999999873</v>
      </c>
      <c r="AO413">
        <v>7.9430000000000121</v>
      </c>
      <c r="AP413">
        <v>8.099000000000018</v>
      </c>
      <c r="AQ413">
        <v>7.7869999999999493</v>
      </c>
      <c r="AR413">
        <v>7.8510000000000275</v>
      </c>
      <c r="AS413">
        <v>7.8530000000000086</v>
      </c>
      <c r="AT413">
        <v>8.0500000000000114</v>
      </c>
      <c r="AU413">
        <v>7.8429999999999609</v>
      </c>
      <c r="AV413">
        <v>8.1410000000000196</v>
      </c>
      <c r="AW413">
        <v>7.8910000000000196</v>
      </c>
      <c r="AX413">
        <v>7.9809999999999945</v>
      </c>
      <c r="AY413">
        <v>8.035000000000025</v>
      </c>
      <c r="AZ413">
        <v>8.1699999999999307</v>
      </c>
      <c r="BA413">
        <v>7.988000000000028</v>
      </c>
      <c r="BB413">
        <v>8.1050000000000182</v>
      </c>
      <c r="BC413" s="105">
        <f t="shared" si="49"/>
        <v>55.309097194215589</v>
      </c>
    </row>
    <row r="414" spans="1:55" ht="15" thickBot="1" x14ac:dyDescent="0.35">
      <c r="A414" s="30" t="s">
        <v>102</v>
      </c>
      <c r="B414" s="30">
        <v>2019</v>
      </c>
      <c r="C414" s="9">
        <v>43777</v>
      </c>
      <c r="D414" s="30" t="s">
        <v>72</v>
      </c>
      <c r="E414" s="29" t="s">
        <v>454</v>
      </c>
      <c r="F414">
        <v>2</v>
      </c>
      <c r="G414" t="s">
        <v>47</v>
      </c>
      <c r="H414" t="s">
        <v>279</v>
      </c>
      <c r="I414" t="s">
        <v>240</v>
      </c>
      <c r="J414" t="s">
        <v>268</v>
      </c>
      <c r="K414" t="s">
        <v>470</v>
      </c>
      <c r="L414" s="50">
        <f>(C414-VLOOKUP(H414,Riders!$A$2:$C$3501,2,FALSE))/365</f>
        <v>23.479452054794521</v>
      </c>
      <c r="M414" s="50">
        <f>(C414-VLOOKUP(I414,Riders!$A$2:$C$3501,2,FALSE))/365</f>
        <v>27.312328767123287</v>
      </c>
      <c r="N414" s="50">
        <f>(C414-VLOOKUP(J414,Riders!$A$2:$C$3501,2,FALSE))/365</f>
        <v>22.852054794520548</v>
      </c>
      <c r="O414" s="50">
        <f>(C414-VLOOKUP(K414,Riders!$A$2:$C$3501,2,FALSE))/365</f>
        <v>21.413698630136988</v>
      </c>
      <c r="P414" s="29">
        <v>2</v>
      </c>
      <c r="Q414" s="104">
        <f t="shared" si="43"/>
        <v>270.25400000000002</v>
      </c>
      <c r="R414" s="104">
        <f t="shared" si="44"/>
        <v>23.663</v>
      </c>
      <c r="S414" s="104">
        <f t="shared" si="45"/>
        <v>71.572999999999993</v>
      </c>
      <c r="T414" s="104">
        <f t="shared" si="46"/>
        <v>64.701000000000008</v>
      </c>
      <c r="U414" s="104">
        <f t="shared" si="47"/>
        <v>66.955000000000013</v>
      </c>
      <c r="V414" s="104">
        <f t="shared" si="48"/>
        <v>67.025000000000006</v>
      </c>
      <c r="W414">
        <v>14.987</v>
      </c>
      <c r="X414">
        <v>8.6760000000000002</v>
      </c>
      <c r="Y414">
        <v>8.41</v>
      </c>
      <c r="Z414">
        <v>7.8939999999999984</v>
      </c>
      <c r="AA414">
        <v>7.93</v>
      </c>
      <c r="AB414">
        <v>7.8079999999999998</v>
      </c>
      <c r="AC414">
        <v>7.970000000000006</v>
      </c>
      <c r="AD414">
        <v>7.897999999999989</v>
      </c>
      <c r="AE414">
        <v>8.0650000000000119</v>
      </c>
      <c r="AF414">
        <v>8.0360000000000014</v>
      </c>
      <c r="AG414">
        <v>8.1550000000000011</v>
      </c>
      <c r="AH414">
        <v>7.9759999999999991</v>
      </c>
      <c r="AI414">
        <v>8.1419999999999959</v>
      </c>
      <c r="AJ414">
        <v>7.9610000000000127</v>
      </c>
      <c r="AK414">
        <v>8.2069999999999936</v>
      </c>
      <c r="AL414">
        <v>8.1589999999999918</v>
      </c>
      <c r="AM414">
        <v>8.4139999999999873</v>
      </c>
      <c r="AN414">
        <v>8.3170000000000073</v>
      </c>
      <c r="AO414">
        <v>8.3720000000000141</v>
      </c>
      <c r="AP414">
        <v>8.2280000000000086</v>
      </c>
      <c r="AQ414">
        <v>8.3239999999999839</v>
      </c>
      <c r="AR414">
        <v>8.1640000000000157</v>
      </c>
      <c r="AS414">
        <v>8.4329999999999927</v>
      </c>
      <c r="AT414">
        <v>8.703000000000003</v>
      </c>
      <c r="AU414">
        <v>9.0719999999999743</v>
      </c>
      <c r="AV414">
        <v>9.1200000000000045</v>
      </c>
      <c r="AW414">
        <v>8.1910000000000025</v>
      </c>
      <c r="AX414">
        <v>7.9730000000000132</v>
      </c>
      <c r="AY414">
        <v>7.9689999999999941</v>
      </c>
      <c r="AZ414">
        <v>8.1010000000000275</v>
      </c>
      <c r="BA414">
        <v>8.3379999999999654</v>
      </c>
      <c r="BB414">
        <v>8.2610000000000241</v>
      </c>
      <c r="BC414" s="105">
        <f t="shared" si="49"/>
        <v>53.283207649100476</v>
      </c>
    </row>
    <row r="415" spans="1:55" ht="15" thickBot="1" x14ac:dyDescent="0.35">
      <c r="A415" s="30" t="s">
        <v>102</v>
      </c>
      <c r="B415" s="30">
        <v>2019</v>
      </c>
      <c r="C415" s="9">
        <v>43777</v>
      </c>
      <c r="D415" s="30" t="s">
        <v>72</v>
      </c>
      <c r="E415" s="29" t="s">
        <v>454</v>
      </c>
      <c r="F415">
        <v>3</v>
      </c>
      <c r="G415" t="s">
        <v>15</v>
      </c>
      <c r="H415" t="s">
        <v>459</v>
      </c>
      <c r="I415" t="s">
        <v>501</v>
      </c>
      <c r="J415" t="s">
        <v>491</v>
      </c>
      <c r="K415" t="s">
        <v>556</v>
      </c>
      <c r="L415" s="50">
        <f>(C415-VLOOKUP(H415,Riders!$A$2:$C$3501,2,FALSE))/365</f>
        <v>20.980821917808218</v>
      </c>
      <c r="M415" s="50">
        <f>(C415-VLOOKUP(I415,Riders!$A$2:$C$3501,2,FALSE))/365</f>
        <v>31.438356164383563</v>
      </c>
      <c r="N415" s="50">
        <f>(C415-VLOOKUP(J415,Riders!$A$2:$C$3501,2,FALSE))/365</f>
        <v>23.331506849315069</v>
      </c>
      <c r="O415" s="50" t="e">
        <f>(C415-VLOOKUP(K415,Riders!$A$2:$C$3501,2,FALSE))/365</f>
        <v>#N/A</v>
      </c>
      <c r="P415" s="29">
        <v>1</v>
      </c>
      <c r="Q415" s="104">
        <f t="shared" si="43"/>
        <v>255.69599999999994</v>
      </c>
      <c r="R415" s="104">
        <f t="shared" si="44"/>
        <v>22.908999999999999</v>
      </c>
      <c r="S415" s="104">
        <f t="shared" si="45"/>
        <v>69.386999999999986</v>
      </c>
      <c r="T415" s="104">
        <f t="shared" si="46"/>
        <v>61.905000000000015</v>
      </c>
      <c r="U415" s="104">
        <f t="shared" si="47"/>
        <v>62.143000000000001</v>
      </c>
      <c r="V415" s="104">
        <f t="shared" si="48"/>
        <v>62.260999999999939</v>
      </c>
      <c r="W415">
        <v>14.298999999999999</v>
      </c>
      <c r="X415">
        <v>8.61</v>
      </c>
      <c r="Y415">
        <v>8.0480000000000018</v>
      </c>
      <c r="Z415">
        <v>7.8149999999999977</v>
      </c>
      <c r="AA415">
        <v>7.7629999999999981</v>
      </c>
      <c r="AB415">
        <v>7.6270000000000024</v>
      </c>
      <c r="AC415">
        <v>7.5760000000000005</v>
      </c>
      <c r="AD415">
        <v>7.6489999999999867</v>
      </c>
      <c r="AE415">
        <v>7.7870000000000203</v>
      </c>
      <c r="AF415">
        <v>7.6729999999999876</v>
      </c>
      <c r="AG415">
        <v>7.7509999999999906</v>
      </c>
      <c r="AH415">
        <v>7.7610000000000241</v>
      </c>
      <c r="AI415">
        <v>7.9329999999999927</v>
      </c>
      <c r="AJ415">
        <v>7.7209999999999752</v>
      </c>
      <c r="AK415">
        <v>7.6560000000000201</v>
      </c>
      <c r="AL415">
        <v>7.6230000000000047</v>
      </c>
      <c r="AM415">
        <v>7.6589999999999918</v>
      </c>
      <c r="AN415">
        <v>7.7940000000000111</v>
      </c>
      <c r="AO415">
        <v>7.7649999999999864</v>
      </c>
      <c r="AP415">
        <v>7.8000000000000398</v>
      </c>
      <c r="AQ415">
        <v>7.9139999999999873</v>
      </c>
      <c r="AR415">
        <v>7.7639999999999816</v>
      </c>
      <c r="AS415">
        <v>7.7199999999999989</v>
      </c>
      <c r="AT415">
        <v>7.7270000000000039</v>
      </c>
      <c r="AU415">
        <v>7.6889999999999645</v>
      </c>
      <c r="AV415">
        <v>7.8210000000000264</v>
      </c>
      <c r="AW415">
        <v>8.1149999999999807</v>
      </c>
      <c r="AX415">
        <v>7.7410000000000139</v>
      </c>
      <c r="AY415">
        <v>7.7139999999999986</v>
      </c>
      <c r="AZ415">
        <v>7.6650000000000489</v>
      </c>
      <c r="BA415">
        <v>7.6949999999999363</v>
      </c>
      <c r="BB415">
        <v>7.8209999999999695</v>
      </c>
      <c r="BC415" s="105">
        <f t="shared" si="49"/>
        <v>56.316876290595097</v>
      </c>
    </row>
    <row r="416" spans="1:55" ht="15" thickBot="1" x14ac:dyDescent="0.35">
      <c r="A416" s="30" t="s">
        <v>102</v>
      </c>
      <c r="B416" s="30">
        <v>2019</v>
      </c>
      <c r="C416" s="9">
        <v>43777</v>
      </c>
      <c r="D416" s="30" t="s">
        <v>72</v>
      </c>
      <c r="E416" s="29" t="s">
        <v>454</v>
      </c>
      <c r="F416">
        <v>3</v>
      </c>
      <c r="G416" t="s">
        <v>17</v>
      </c>
      <c r="H416" t="s">
        <v>215</v>
      </c>
      <c r="I416" t="s">
        <v>423</v>
      </c>
      <c r="J416" t="s">
        <v>327</v>
      </c>
      <c r="K416" t="s">
        <v>422</v>
      </c>
      <c r="L416" s="50">
        <f>(C416-VLOOKUP(H416,Riders!$A$2:$C$3501,2,FALSE))/365</f>
        <v>20.835616438356166</v>
      </c>
      <c r="M416" s="50">
        <f>(C416-VLOOKUP(I416,Riders!$A$2:$C$3501,2,FALSE))/365</f>
        <v>21.969863013698632</v>
      </c>
      <c r="N416" s="50">
        <f>(C416-VLOOKUP(J416,Riders!$A$2:$C$3501,2,FALSE))/365</f>
        <v>27.095890410958905</v>
      </c>
      <c r="O416" s="50">
        <f>(C416-VLOOKUP(K416,Riders!$A$2:$C$3501,2,FALSE))/365</f>
        <v>20.556164383561644</v>
      </c>
      <c r="P416" s="29">
        <v>2</v>
      </c>
      <c r="Q416" s="104">
        <f t="shared" si="43"/>
        <v>259.21199999999999</v>
      </c>
      <c r="R416" s="104">
        <f t="shared" si="44"/>
        <v>22.312999999999999</v>
      </c>
      <c r="S416" s="104">
        <f t="shared" si="45"/>
        <v>69.445999999999998</v>
      </c>
      <c r="T416" s="104">
        <f t="shared" si="46"/>
        <v>62.304999999999978</v>
      </c>
      <c r="U416" s="104">
        <f t="shared" si="47"/>
        <v>62.984000000000037</v>
      </c>
      <c r="V416" s="104">
        <f t="shared" si="48"/>
        <v>64.476999999999975</v>
      </c>
      <c r="W416">
        <v>13.939</v>
      </c>
      <c r="X416">
        <v>8.3739999999999988</v>
      </c>
      <c r="Y416">
        <v>7.9160000000000004</v>
      </c>
      <c r="Z416">
        <v>7.6670000000000016</v>
      </c>
      <c r="AA416">
        <v>7.8500000000000014</v>
      </c>
      <c r="AB416">
        <v>7.8189999999999955</v>
      </c>
      <c r="AC416">
        <v>7.909000000000006</v>
      </c>
      <c r="AD416">
        <v>7.9719999999999942</v>
      </c>
      <c r="AE416">
        <v>7.7720000000000056</v>
      </c>
      <c r="AF416">
        <v>7.7830000000000013</v>
      </c>
      <c r="AG416">
        <v>7.8009999999999877</v>
      </c>
      <c r="AH416">
        <v>7.88900000000001</v>
      </c>
      <c r="AI416">
        <v>7.7139999999999986</v>
      </c>
      <c r="AJ416">
        <v>7.7389999999999901</v>
      </c>
      <c r="AK416">
        <v>7.8059999999999974</v>
      </c>
      <c r="AL416">
        <v>7.8009999999999877</v>
      </c>
      <c r="AM416">
        <v>7.8780000000000143</v>
      </c>
      <c r="AN416">
        <v>7.9970000000000141</v>
      </c>
      <c r="AO416">
        <v>7.7769999999999868</v>
      </c>
      <c r="AP416">
        <v>7.7770000000000152</v>
      </c>
      <c r="AQ416">
        <v>7.9750000000000227</v>
      </c>
      <c r="AR416">
        <v>7.8929999999999438</v>
      </c>
      <c r="AS416">
        <v>7.8510000000000275</v>
      </c>
      <c r="AT416">
        <v>7.8360000000000127</v>
      </c>
      <c r="AU416">
        <v>7.8789999999999623</v>
      </c>
      <c r="AV416">
        <v>8.0870000000000175</v>
      </c>
      <c r="AW416">
        <v>7.8830000000000098</v>
      </c>
      <c r="AX416">
        <v>8.0209999999999582</v>
      </c>
      <c r="AY416">
        <v>8.1890000000000498</v>
      </c>
      <c r="AZ416">
        <v>8.1150000000000091</v>
      </c>
      <c r="BA416">
        <v>8.2980000000000018</v>
      </c>
      <c r="BB416">
        <v>8.004999999999967</v>
      </c>
      <c r="BC416" s="105">
        <f t="shared" si="49"/>
        <v>55.552983658163974</v>
      </c>
    </row>
    <row r="417" spans="1:55" ht="15" thickBot="1" x14ac:dyDescent="0.35">
      <c r="A417" s="30" t="s">
        <v>102</v>
      </c>
      <c r="B417" s="30">
        <v>2019</v>
      </c>
      <c r="C417" s="9">
        <v>43777</v>
      </c>
      <c r="D417" s="30" t="s">
        <v>72</v>
      </c>
      <c r="E417" s="29" t="s">
        <v>454</v>
      </c>
      <c r="F417">
        <v>4</v>
      </c>
      <c r="G417" t="s">
        <v>51</v>
      </c>
      <c r="H417" t="s">
        <v>236</v>
      </c>
      <c r="I417" t="s">
        <v>531</v>
      </c>
      <c r="J417" t="s">
        <v>301</v>
      </c>
      <c r="K417" t="s">
        <v>555</v>
      </c>
      <c r="L417" s="50">
        <f>(C417-VLOOKUP(H417,Riders!$A$2:$C$3501,2,FALSE))/365</f>
        <v>24.010958904109589</v>
      </c>
      <c r="M417" s="50">
        <f>(C417-VLOOKUP(I417,Riders!$A$2:$C$3501,2,FALSE))/365</f>
        <v>19.186301369863013</v>
      </c>
      <c r="N417" s="50">
        <f>(C417-VLOOKUP(J417,Riders!$A$2:$C$3501,2,FALSE))/365</f>
        <v>29.673972602739727</v>
      </c>
      <c r="O417" s="50">
        <f>(C417-VLOOKUP(K417,Riders!$A$2:$C$3501,2,FALSE))/365</f>
        <v>33.608219178082194</v>
      </c>
      <c r="P417" s="29">
        <v>1</v>
      </c>
      <c r="Q417" s="104">
        <f t="shared" si="43"/>
        <v>262.38200000000006</v>
      </c>
      <c r="R417" s="104">
        <f t="shared" si="44"/>
        <v>22.631</v>
      </c>
      <c r="S417" s="104">
        <f t="shared" si="45"/>
        <v>69.769000000000005</v>
      </c>
      <c r="T417" s="104">
        <f t="shared" si="46"/>
        <v>62.921999999999997</v>
      </c>
      <c r="U417" s="104">
        <f t="shared" si="47"/>
        <v>65.039999999999992</v>
      </c>
      <c r="V417" s="104">
        <f t="shared" si="48"/>
        <v>64.651000000000067</v>
      </c>
      <c r="W417">
        <v>14.442</v>
      </c>
      <c r="X417">
        <v>8.1890000000000001</v>
      </c>
      <c r="Y417">
        <v>7.8210000000000015</v>
      </c>
      <c r="Z417">
        <v>7.6990000000000016</v>
      </c>
      <c r="AA417">
        <v>7.8729999999999976</v>
      </c>
      <c r="AB417">
        <v>7.8889999999999958</v>
      </c>
      <c r="AC417">
        <v>7.9249999999999972</v>
      </c>
      <c r="AD417">
        <v>7.9310000000000116</v>
      </c>
      <c r="AE417">
        <v>8.0260000000000105</v>
      </c>
      <c r="AF417">
        <v>7.7219999999999942</v>
      </c>
      <c r="AG417">
        <v>7.6919999999999931</v>
      </c>
      <c r="AH417">
        <v>7.6939999999999884</v>
      </c>
      <c r="AI417">
        <v>7.91700000000003</v>
      </c>
      <c r="AJ417">
        <v>7.8629999999999853</v>
      </c>
      <c r="AK417">
        <v>7.9289999999999736</v>
      </c>
      <c r="AL417">
        <v>8.0790000000000219</v>
      </c>
      <c r="AM417">
        <v>8.0360000000000014</v>
      </c>
      <c r="AN417">
        <v>8.0840000000000032</v>
      </c>
      <c r="AO417">
        <v>8.3059999999999832</v>
      </c>
      <c r="AP417">
        <v>8.188999999999993</v>
      </c>
      <c r="AQ417">
        <v>8.15300000000002</v>
      </c>
      <c r="AR417">
        <v>8.1100000000000136</v>
      </c>
      <c r="AS417">
        <v>8.2369999999999948</v>
      </c>
      <c r="AT417">
        <v>7.9249999999999829</v>
      </c>
      <c r="AU417">
        <v>7.9470000000000312</v>
      </c>
      <c r="AV417">
        <v>8.0069999999999482</v>
      </c>
      <c r="AW417">
        <v>8.1470000000000198</v>
      </c>
      <c r="AX417">
        <v>7.9420000000000073</v>
      </c>
      <c r="AY417">
        <v>7.9340000000000259</v>
      </c>
      <c r="AZ417">
        <v>8.1839999999999975</v>
      </c>
      <c r="BA417">
        <v>8.2109999999999843</v>
      </c>
      <c r="BB417">
        <v>8.2790000000000532</v>
      </c>
      <c r="BC417" s="105">
        <f t="shared" si="49"/>
        <v>54.88181353903849</v>
      </c>
    </row>
    <row r="418" spans="1:55" ht="15" thickBot="1" x14ac:dyDescent="0.35">
      <c r="A418" s="30" t="s">
        <v>102</v>
      </c>
      <c r="B418" s="30">
        <v>2019</v>
      </c>
      <c r="C418" s="9">
        <v>43777</v>
      </c>
      <c r="D418" s="30" t="s">
        <v>72</v>
      </c>
      <c r="E418" s="29" t="s">
        <v>454</v>
      </c>
      <c r="F418">
        <v>4</v>
      </c>
      <c r="G418" t="s">
        <v>25</v>
      </c>
      <c r="H418" t="s">
        <v>328</v>
      </c>
      <c r="I418" t="s">
        <v>269</v>
      </c>
      <c r="J418" t="s">
        <v>343</v>
      </c>
      <c r="K418" t="s">
        <v>522</v>
      </c>
      <c r="L418" s="50">
        <f>(C418-VLOOKUP(H418,Riders!$A$2:$C$3501,2,FALSE))/365</f>
        <v>29.290410958904111</v>
      </c>
      <c r="M418" s="50">
        <f>(C418-VLOOKUP(I418,Riders!$A$2:$C$3501,2,FALSE))/365</f>
        <v>25.676712328767124</v>
      </c>
      <c r="N418" s="50">
        <f>(C418-VLOOKUP(J418,Riders!$A$2:$C$3501,2,FALSE))/365</f>
        <v>25.186301369863013</v>
      </c>
      <c r="O418" s="50">
        <f>(C418-VLOOKUP(K418,Riders!$A$2:$C$3501,2,FALSE))/365</f>
        <v>21.443835616438356</v>
      </c>
      <c r="P418" s="29">
        <v>2</v>
      </c>
      <c r="Q418" s="104">
        <f t="shared" si="43"/>
        <v>288.74900000000002</v>
      </c>
      <c r="R418" s="104">
        <f t="shared" si="44"/>
        <v>22.504000000000001</v>
      </c>
      <c r="S418" s="104">
        <f t="shared" si="45"/>
        <v>68.244</v>
      </c>
      <c r="T418" s="104">
        <f t="shared" si="46"/>
        <v>60.955999999999989</v>
      </c>
      <c r="U418" s="104">
        <f t="shared" si="47"/>
        <v>61.795999999999992</v>
      </c>
      <c r="V418" s="104">
        <f t="shared" si="48"/>
        <v>97.753000000000043</v>
      </c>
      <c r="W418">
        <v>14.287000000000001</v>
      </c>
      <c r="X418">
        <v>8.2170000000000005</v>
      </c>
      <c r="Y418">
        <v>7.6829999999999998</v>
      </c>
      <c r="Z418">
        <v>7.602999999999998</v>
      </c>
      <c r="AA418">
        <v>7.6910000000000025</v>
      </c>
      <c r="AB418">
        <v>7.5379999999999967</v>
      </c>
      <c r="AC418">
        <v>7.5570000000000022</v>
      </c>
      <c r="AD418">
        <v>7.6679999999999993</v>
      </c>
      <c r="AE418">
        <v>7.576999999999984</v>
      </c>
      <c r="AF418">
        <v>7.5360000000000014</v>
      </c>
      <c r="AG418">
        <v>7.5609999999999928</v>
      </c>
      <c r="AH418">
        <v>7.6650000000000205</v>
      </c>
      <c r="AI418">
        <v>7.6079999999999899</v>
      </c>
      <c r="AJ418">
        <v>7.6080000000000041</v>
      </c>
      <c r="AK418">
        <v>7.619000000000014</v>
      </c>
      <c r="AL418">
        <v>7.7819999999999823</v>
      </c>
      <c r="AM418">
        <v>7.6010000000000275</v>
      </c>
      <c r="AN418">
        <v>7.6489999999999725</v>
      </c>
      <c r="AO418">
        <v>7.6510000000000105</v>
      </c>
      <c r="AP418">
        <v>7.853999999999985</v>
      </c>
      <c r="AQ418">
        <v>7.7140000000000271</v>
      </c>
      <c r="AR418">
        <v>7.7370000000000232</v>
      </c>
      <c r="AS418">
        <v>7.8759999999999479</v>
      </c>
      <c r="AT418">
        <v>7.7139999999999986</v>
      </c>
      <c r="AU418">
        <v>7.6100000000000421</v>
      </c>
      <c r="AV418">
        <v>7.5229999999999961</v>
      </c>
      <c r="AW418">
        <v>8.3669999999999902</v>
      </c>
      <c r="AX418">
        <v>10.556999999999988</v>
      </c>
      <c r="AY418">
        <v>12.716999999999985</v>
      </c>
      <c r="AZ418">
        <v>14.84000000000006</v>
      </c>
      <c r="BA418">
        <v>14.701999999999913</v>
      </c>
      <c r="BB418">
        <v>21.437000000000069</v>
      </c>
      <c r="BC418" s="105">
        <f t="shared" si="49"/>
        <v>49.870302581134474</v>
      </c>
    </row>
    <row r="419" spans="1:55" ht="15" thickBot="1" x14ac:dyDescent="0.35">
      <c r="A419" s="30" t="s">
        <v>102</v>
      </c>
      <c r="B419" s="30">
        <v>2019</v>
      </c>
      <c r="C419" s="9">
        <v>43777</v>
      </c>
      <c r="D419" s="30" t="s">
        <v>72</v>
      </c>
      <c r="E419" s="29" t="s">
        <v>204</v>
      </c>
      <c r="F419" t="s">
        <v>205</v>
      </c>
      <c r="G419" t="s">
        <v>25</v>
      </c>
      <c r="H419" t="s">
        <v>328</v>
      </c>
      <c r="I419" t="s">
        <v>269</v>
      </c>
      <c r="J419" t="s">
        <v>343</v>
      </c>
      <c r="K419" t="s">
        <v>522</v>
      </c>
      <c r="L419" s="50">
        <f>(C419-VLOOKUP(H419,Riders!$A$2:$C$3501,2,FALSE))/365</f>
        <v>29.290410958904111</v>
      </c>
      <c r="M419" s="50">
        <f>(C419-VLOOKUP(I419,Riders!$A$2:$C$3501,2,FALSE))/365</f>
        <v>25.676712328767124</v>
      </c>
      <c r="N419" s="50">
        <f>(C419-VLOOKUP(J419,Riders!$A$2:$C$3501,2,FALSE))/365</f>
        <v>25.186301369863013</v>
      </c>
      <c r="O419" s="50">
        <f>(C419-VLOOKUP(K419,Riders!$A$2:$C$3501,2,FALSE))/365</f>
        <v>21.443835616438356</v>
      </c>
      <c r="P419" s="29">
        <v>1</v>
      </c>
      <c r="Q419" s="104">
        <f t="shared" si="43"/>
        <v>252.24400000000003</v>
      </c>
      <c r="R419" s="104">
        <f t="shared" si="44"/>
        <v>22.16</v>
      </c>
      <c r="S419" s="104">
        <f t="shared" si="45"/>
        <v>68.314999999999998</v>
      </c>
      <c r="T419" s="104">
        <f t="shared" si="46"/>
        <v>60.557000000000016</v>
      </c>
      <c r="U419" s="104">
        <f t="shared" si="47"/>
        <v>61.556999999999988</v>
      </c>
      <c r="V419" s="104">
        <f t="shared" si="48"/>
        <v>61.815000000000026</v>
      </c>
      <c r="W419">
        <v>14.114000000000001</v>
      </c>
      <c r="X419">
        <v>8.0459999999999994</v>
      </c>
      <c r="Y419">
        <v>7.7149999999999999</v>
      </c>
      <c r="Z419">
        <v>7.6890000000000001</v>
      </c>
      <c r="AA419">
        <v>7.7749999999999986</v>
      </c>
      <c r="AB419">
        <v>7.6570000000000036</v>
      </c>
      <c r="AC419">
        <v>7.6110000000000042</v>
      </c>
      <c r="AD419">
        <v>7.7079999999999913</v>
      </c>
      <c r="AE419">
        <v>7.5940000000000083</v>
      </c>
      <c r="AF419">
        <v>7.5579999999999927</v>
      </c>
      <c r="AG419">
        <v>7.5559999999999974</v>
      </c>
      <c r="AH419">
        <v>7.6490000000000151</v>
      </c>
      <c r="AI419">
        <v>7.583999999999989</v>
      </c>
      <c r="AJ419">
        <v>7.5340000000000202</v>
      </c>
      <c r="AK419">
        <v>7.5299999999999585</v>
      </c>
      <c r="AL419">
        <v>7.5520000000000351</v>
      </c>
      <c r="AM419">
        <v>7.5589999999999691</v>
      </c>
      <c r="AN419">
        <v>7.6630000000000109</v>
      </c>
      <c r="AO419">
        <v>7.599000000000018</v>
      </c>
      <c r="AP419">
        <v>7.6689999999999827</v>
      </c>
      <c r="AQ419">
        <v>7.671999999999997</v>
      </c>
      <c r="AR419">
        <v>7.8569999999999993</v>
      </c>
      <c r="AS419">
        <v>7.7549999999999955</v>
      </c>
      <c r="AT419">
        <v>7.7830000000000155</v>
      </c>
      <c r="AU419">
        <v>7.9540000000000077</v>
      </c>
      <c r="AV419">
        <v>7.8119999999999834</v>
      </c>
      <c r="AW419">
        <v>7.8730000000000189</v>
      </c>
      <c r="AX419">
        <v>7.6379999999999768</v>
      </c>
      <c r="AY419">
        <v>7.6880000000000166</v>
      </c>
      <c r="AZ419">
        <v>7.6459999999999866</v>
      </c>
      <c r="BA419">
        <v>7.5710000000000264</v>
      </c>
      <c r="BB419">
        <v>7.6330000000000098</v>
      </c>
      <c r="BC419" s="105">
        <f t="shared" si="49"/>
        <v>57.087581865178151</v>
      </c>
    </row>
    <row r="420" spans="1:55" ht="15" thickBot="1" x14ac:dyDescent="0.35">
      <c r="A420" s="30" t="s">
        <v>102</v>
      </c>
      <c r="B420" s="30">
        <v>2019</v>
      </c>
      <c r="C420" s="9">
        <v>43777</v>
      </c>
      <c r="D420" s="30" t="s">
        <v>72</v>
      </c>
      <c r="E420" s="29" t="s">
        <v>204</v>
      </c>
      <c r="F420" t="s">
        <v>205</v>
      </c>
      <c r="G420" t="s">
        <v>15</v>
      </c>
      <c r="H420" t="s">
        <v>459</v>
      </c>
      <c r="I420" t="s">
        <v>501</v>
      </c>
      <c r="J420" t="s">
        <v>491</v>
      </c>
      <c r="K420" t="s">
        <v>337</v>
      </c>
      <c r="L420" s="50">
        <f>(C420-VLOOKUP(H420,Riders!$A$2:$C$3501,2,FALSE))/365</f>
        <v>20.980821917808218</v>
      </c>
      <c r="M420" s="50">
        <f>(C420-VLOOKUP(I420,Riders!$A$2:$C$3501,2,FALSE))/365</f>
        <v>31.438356164383563</v>
      </c>
      <c r="N420" s="50">
        <f>(C420-VLOOKUP(J420,Riders!$A$2:$C$3501,2,FALSE))/365</f>
        <v>23.331506849315069</v>
      </c>
      <c r="O420" s="50">
        <f>(C420-VLOOKUP(K420,Riders!$A$2:$C$3501,2,FALSE))/365</f>
        <v>24.479452054794521</v>
      </c>
      <c r="P420" s="29">
        <v>2</v>
      </c>
      <c r="Q420" s="104">
        <f t="shared" si="43"/>
        <v>254.52200000000002</v>
      </c>
      <c r="R420" s="104">
        <f t="shared" si="44"/>
        <v>22.475000000000001</v>
      </c>
      <c r="S420" s="104">
        <f t="shared" si="45"/>
        <v>68.477999999999994</v>
      </c>
      <c r="T420" s="104">
        <f t="shared" si="46"/>
        <v>61.016999999999982</v>
      </c>
      <c r="U420" s="104">
        <f t="shared" si="47"/>
        <v>62.498000000000019</v>
      </c>
      <c r="V420" s="104">
        <f t="shared" si="48"/>
        <v>62.529000000000025</v>
      </c>
      <c r="W420">
        <v>14.090999999999999</v>
      </c>
      <c r="X420">
        <v>8.3840000000000021</v>
      </c>
      <c r="Y420">
        <v>7.8709999999999987</v>
      </c>
      <c r="Z420">
        <v>7.6830000000000034</v>
      </c>
      <c r="AA420">
        <v>7.6949999999999932</v>
      </c>
      <c r="AB420">
        <v>7.5670000000000002</v>
      </c>
      <c r="AC420">
        <v>7.6080000000000112</v>
      </c>
      <c r="AD420">
        <v>7.5789999999999864</v>
      </c>
      <c r="AE420">
        <v>7.7140000000000128</v>
      </c>
      <c r="AF420">
        <v>7.6389999999999958</v>
      </c>
      <c r="AG420">
        <v>7.6300000000000097</v>
      </c>
      <c r="AH420">
        <v>7.6099999999999852</v>
      </c>
      <c r="AI420">
        <v>7.7280000000000086</v>
      </c>
      <c r="AJ420">
        <v>7.5789999999999793</v>
      </c>
      <c r="AK420">
        <v>7.5600000000000165</v>
      </c>
      <c r="AL420">
        <v>7.5569999999999737</v>
      </c>
      <c r="AM420">
        <v>7.5450000000000159</v>
      </c>
      <c r="AN420">
        <v>7.7580000000000098</v>
      </c>
      <c r="AO420">
        <v>7.8379999999999939</v>
      </c>
      <c r="AP420">
        <v>8</v>
      </c>
      <c r="AQ420">
        <v>7.8390000000000271</v>
      </c>
      <c r="AR420">
        <v>7.7919999999999732</v>
      </c>
      <c r="AS420">
        <v>7.7830000000000155</v>
      </c>
      <c r="AT420">
        <v>7.9429999999999836</v>
      </c>
      <c r="AU420">
        <v>7.7550000000000239</v>
      </c>
      <c r="AV420">
        <v>7.8300000000000125</v>
      </c>
      <c r="AW420">
        <v>7.9489999999999554</v>
      </c>
      <c r="AX420">
        <v>7.7810000000000059</v>
      </c>
      <c r="AY420">
        <v>7.8260000000000218</v>
      </c>
      <c r="AZ420">
        <v>7.8089999999999975</v>
      </c>
      <c r="BA420">
        <v>7.7669999999999675</v>
      </c>
      <c r="BB420">
        <v>7.8120000000000402</v>
      </c>
      <c r="BC420" s="105">
        <f t="shared" si="49"/>
        <v>56.5766417048428</v>
      </c>
    </row>
    <row r="421" spans="1:55" ht="15" thickBot="1" x14ac:dyDescent="0.35">
      <c r="A421" s="30" t="s">
        <v>102</v>
      </c>
      <c r="B421" s="30">
        <v>2019</v>
      </c>
      <c r="C421" s="9">
        <v>43777</v>
      </c>
      <c r="D421" s="30" t="s">
        <v>72</v>
      </c>
      <c r="E421" s="29" t="s">
        <v>204</v>
      </c>
      <c r="F421" t="s">
        <v>206</v>
      </c>
      <c r="G421" t="s">
        <v>53</v>
      </c>
      <c r="H421" t="s">
        <v>316</v>
      </c>
      <c r="I421" t="s">
        <v>456</v>
      </c>
      <c r="J421" t="s">
        <v>557</v>
      </c>
      <c r="K421" t="s">
        <v>529</v>
      </c>
      <c r="L421" s="50">
        <f>(C421-VLOOKUP(H421,Riders!$A$2:$C$3501,2,FALSE))/365</f>
        <v>18.87945205479452</v>
      </c>
      <c r="M421" s="50">
        <f>(C421-VLOOKUP(I421,Riders!$A$2:$C$3501,2,FALSE))/365</f>
        <v>20.389041095890413</v>
      </c>
      <c r="N421" s="50">
        <f>(C421-VLOOKUP(J421,Riders!$A$2:$C$3501,2,FALSE))/365</f>
        <v>31.339726027397262</v>
      </c>
      <c r="O421" s="50">
        <f>(C421-VLOOKUP(K421,Riders!$A$2:$C$3501,2,FALSE))/365</f>
        <v>37.331506849315069</v>
      </c>
      <c r="P421" s="29">
        <v>3</v>
      </c>
      <c r="Q421" s="104">
        <f t="shared" si="43"/>
        <v>259.46899999999999</v>
      </c>
      <c r="R421" s="104">
        <f t="shared" si="44"/>
        <v>22.373000000000001</v>
      </c>
      <c r="S421" s="104">
        <f t="shared" si="45"/>
        <v>68.92</v>
      </c>
      <c r="T421" s="104">
        <f t="shared" si="46"/>
        <v>62.832999999999984</v>
      </c>
      <c r="U421" s="104">
        <f t="shared" si="47"/>
        <v>63.836999999999989</v>
      </c>
      <c r="V421" s="104">
        <f t="shared" si="48"/>
        <v>63.879000000000019</v>
      </c>
      <c r="W421">
        <v>14.125</v>
      </c>
      <c r="X421">
        <v>8.2480000000000011</v>
      </c>
      <c r="Y421">
        <v>7.8309999999999995</v>
      </c>
      <c r="Z421">
        <v>7.6700000000000017</v>
      </c>
      <c r="AA421">
        <v>7.8039999999999949</v>
      </c>
      <c r="AB421">
        <v>7.6769999999999996</v>
      </c>
      <c r="AC421">
        <v>7.823999999999991</v>
      </c>
      <c r="AD421">
        <v>7.7410000000000139</v>
      </c>
      <c r="AE421">
        <v>7.8050000000000068</v>
      </c>
      <c r="AF421">
        <v>7.914999999999992</v>
      </c>
      <c r="AG421">
        <v>7.7410000000000139</v>
      </c>
      <c r="AH421">
        <v>7.715999999999994</v>
      </c>
      <c r="AI421">
        <v>7.8569999999999993</v>
      </c>
      <c r="AJ421">
        <v>7.8569999999999993</v>
      </c>
      <c r="AK421">
        <v>8.0619999999999976</v>
      </c>
      <c r="AL421">
        <v>7.8799999999999812</v>
      </c>
      <c r="AM421">
        <v>8.035000000000025</v>
      </c>
      <c r="AN421">
        <v>8.0129999999999768</v>
      </c>
      <c r="AO421">
        <v>8.0589999999999975</v>
      </c>
      <c r="AP421">
        <v>8.0589999999999975</v>
      </c>
      <c r="AQ421">
        <v>7.8870000000000005</v>
      </c>
      <c r="AR421">
        <v>7.8740000000000236</v>
      </c>
      <c r="AS421">
        <v>7.9110000000000014</v>
      </c>
      <c r="AT421">
        <v>7.9989999999999668</v>
      </c>
      <c r="AU421">
        <v>8.0120000000000289</v>
      </c>
      <c r="AV421">
        <v>7.8619999999999948</v>
      </c>
      <c r="AW421">
        <v>7.8580000000000041</v>
      </c>
      <c r="AX421">
        <v>7.9739999999999895</v>
      </c>
      <c r="AY421">
        <v>7.9299999999999784</v>
      </c>
      <c r="AZ421">
        <v>8.0420000000000016</v>
      </c>
      <c r="BA421">
        <v>8.19500000000005</v>
      </c>
      <c r="BB421">
        <v>8.0059999999999718</v>
      </c>
      <c r="BC421" s="105">
        <f t="shared" si="49"/>
        <v>55.497959293788469</v>
      </c>
    </row>
    <row r="422" spans="1:55" ht="15" thickBot="1" x14ac:dyDescent="0.35">
      <c r="A422" s="30" t="s">
        <v>102</v>
      </c>
      <c r="B422" s="30">
        <v>2019</v>
      </c>
      <c r="C422" s="9">
        <v>43777</v>
      </c>
      <c r="D422" s="30" t="s">
        <v>72</v>
      </c>
      <c r="E422" s="29" t="s">
        <v>204</v>
      </c>
      <c r="F422" t="s">
        <v>206</v>
      </c>
      <c r="G422" t="s">
        <v>17</v>
      </c>
      <c r="H422" t="s">
        <v>215</v>
      </c>
      <c r="I422" t="s">
        <v>423</v>
      </c>
      <c r="J422" t="s">
        <v>327</v>
      </c>
      <c r="K422" t="s">
        <v>422</v>
      </c>
      <c r="L422" s="50">
        <f>(C422-VLOOKUP(H422,Riders!$A$2:$C$3501,2,FALSE))/365</f>
        <v>20.835616438356166</v>
      </c>
      <c r="M422" s="50">
        <f>(C422-VLOOKUP(I422,Riders!$A$2:$C$3501,2,FALSE))/365</f>
        <v>21.969863013698632</v>
      </c>
      <c r="N422" s="50">
        <f>(C422-VLOOKUP(J422,Riders!$A$2:$C$3501,2,FALSE))/365</f>
        <v>27.095890410958905</v>
      </c>
      <c r="O422" s="50">
        <f>(C422-VLOOKUP(K422,Riders!$A$2:$C$3501,2,FALSE))/365</f>
        <v>20.556164383561644</v>
      </c>
      <c r="P422" s="29">
        <v>4</v>
      </c>
      <c r="Q422" s="104">
        <f t="shared" si="43"/>
        <v>259.86799999999999</v>
      </c>
      <c r="R422" s="104">
        <f t="shared" si="44"/>
        <v>22.117000000000001</v>
      </c>
      <c r="S422" s="104">
        <f t="shared" si="45"/>
        <v>69.216999999999999</v>
      </c>
      <c r="T422" s="104">
        <f t="shared" si="46"/>
        <v>61.995999999999995</v>
      </c>
      <c r="U422" s="104">
        <f t="shared" si="47"/>
        <v>64.594000000000023</v>
      </c>
      <c r="V422" s="104">
        <f t="shared" si="48"/>
        <v>64.060999999999979</v>
      </c>
      <c r="W422">
        <v>13.848000000000001</v>
      </c>
      <c r="X422">
        <v>8.2690000000000001</v>
      </c>
      <c r="Y422">
        <v>7.8810000000000002</v>
      </c>
      <c r="Z422">
        <v>7.7089999999999996</v>
      </c>
      <c r="AA422">
        <v>7.8699999999999974</v>
      </c>
      <c r="AB422">
        <v>7.8470000000000013</v>
      </c>
      <c r="AC422">
        <v>7.8199999999999932</v>
      </c>
      <c r="AD422">
        <v>7.9730000000000061</v>
      </c>
      <c r="AE422">
        <v>7.7389999999999901</v>
      </c>
      <c r="AF422">
        <v>7.7630000000000194</v>
      </c>
      <c r="AG422">
        <v>7.7590000000000003</v>
      </c>
      <c r="AH422">
        <v>7.8579999999999899</v>
      </c>
      <c r="AI422">
        <v>7.7000000000000028</v>
      </c>
      <c r="AJ422">
        <v>7.6950000000000074</v>
      </c>
      <c r="AK422">
        <v>7.7119999999999891</v>
      </c>
      <c r="AL422">
        <v>7.769999999999996</v>
      </c>
      <c r="AM422">
        <v>7.875</v>
      </c>
      <c r="AN422">
        <v>8.0480000000000018</v>
      </c>
      <c r="AO422">
        <v>7.9590000000000032</v>
      </c>
      <c r="AP422">
        <v>8.099000000000018</v>
      </c>
      <c r="AQ422">
        <v>8.0299999999999727</v>
      </c>
      <c r="AR422">
        <v>8.1319999999999766</v>
      </c>
      <c r="AS422">
        <v>8.1580000000000155</v>
      </c>
      <c r="AT422">
        <v>8.2930000000000348</v>
      </c>
      <c r="AU422">
        <v>7.9780000000000086</v>
      </c>
      <c r="AV422">
        <v>7.9599999999999795</v>
      </c>
      <c r="AW422">
        <v>7.8810000000000002</v>
      </c>
      <c r="AX422">
        <v>8.0569999999999879</v>
      </c>
      <c r="AY422">
        <v>7.9790000000000134</v>
      </c>
      <c r="AZ422">
        <v>8.1150000000000091</v>
      </c>
      <c r="BA422">
        <v>8.0269999999999868</v>
      </c>
      <c r="BB422">
        <v>8.063999999999993</v>
      </c>
      <c r="BC422" s="105">
        <f t="shared" si="49"/>
        <v>55.412748010528425</v>
      </c>
    </row>
    <row r="423" spans="1:55" ht="15" thickBot="1" x14ac:dyDescent="0.35">
      <c r="A423" s="30" t="s">
        <v>102</v>
      </c>
      <c r="B423" s="30">
        <v>2019</v>
      </c>
      <c r="C423" s="9">
        <v>43776</v>
      </c>
      <c r="D423" s="30" t="s">
        <v>72</v>
      </c>
      <c r="E423" s="29" t="s">
        <v>379</v>
      </c>
      <c r="F423" s="47" t="s">
        <v>379</v>
      </c>
      <c r="G423" t="s">
        <v>25</v>
      </c>
      <c r="H423" t="s">
        <v>328</v>
      </c>
      <c r="I423" t="s">
        <v>269</v>
      </c>
      <c r="J423" t="s">
        <v>343</v>
      </c>
      <c r="K423" t="s">
        <v>522</v>
      </c>
      <c r="L423" s="50">
        <f>(C423-VLOOKUP(H423,Riders!$A$2:$C$3501,2,FALSE))/365</f>
        <v>29.287671232876711</v>
      </c>
      <c r="M423" s="50">
        <f>(C423-VLOOKUP(I423,Riders!$A$2:$C$3501,2,FALSE))/365</f>
        <v>25.673972602739727</v>
      </c>
      <c r="N423" s="50">
        <f>(C423-VLOOKUP(J423,Riders!$A$2:$C$3501,2,FALSE))/365</f>
        <v>25.183561643835617</v>
      </c>
      <c r="O423" s="50">
        <f>(C423-VLOOKUP(K423,Riders!$A$2:$C$3501,2,FALSE))/365</f>
        <v>21.44109589041096</v>
      </c>
      <c r="P423" s="29">
        <v>1</v>
      </c>
      <c r="Q423" s="104">
        <f t="shared" si="43"/>
        <v>256.03699999999998</v>
      </c>
      <c r="R423" s="104">
        <f t="shared" si="44"/>
        <v>22.667999999999999</v>
      </c>
      <c r="S423" s="104">
        <f t="shared" si="45"/>
        <v>69.318000000000012</v>
      </c>
      <c r="T423" s="104">
        <f t="shared" si="46"/>
        <v>61.757000000000005</v>
      </c>
      <c r="U423" s="104">
        <f t="shared" si="47"/>
        <v>62.423999999999978</v>
      </c>
      <c r="V423" s="104">
        <f t="shared" si="48"/>
        <v>62.537999999999982</v>
      </c>
      <c r="W423">
        <v>14.422000000000001</v>
      </c>
      <c r="X423">
        <v>8.2459999999999987</v>
      </c>
      <c r="Y423">
        <v>7.7920000000000016</v>
      </c>
      <c r="Z423">
        <v>7.7650000000000006</v>
      </c>
      <c r="AA423">
        <v>7.8739999999999952</v>
      </c>
      <c r="AB423">
        <v>7.7260000000000062</v>
      </c>
      <c r="AC423">
        <v>7.6480000000000032</v>
      </c>
      <c r="AD423">
        <v>7.845000000000006</v>
      </c>
      <c r="AE423">
        <v>7.7549999999999955</v>
      </c>
      <c r="AF423">
        <v>7.664999999999992</v>
      </c>
      <c r="AG423">
        <v>7.6390000000000242</v>
      </c>
      <c r="AH423">
        <v>7.7819999999999823</v>
      </c>
      <c r="AI423">
        <v>7.6580000000000013</v>
      </c>
      <c r="AJ423">
        <v>7.6749999999999972</v>
      </c>
      <c r="AK423">
        <v>7.7329999999999899</v>
      </c>
      <c r="AL423">
        <v>7.8500000000000227</v>
      </c>
      <c r="AM423">
        <v>7.6329999999999529</v>
      </c>
      <c r="AN423">
        <v>7.68100000000004</v>
      </c>
      <c r="AO423">
        <v>7.9029999999999916</v>
      </c>
      <c r="AP423">
        <v>7.7760000000000105</v>
      </c>
      <c r="AQ423">
        <v>7.804000000000002</v>
      </c>
      <c r="AR423">
        <v>7.9279999999999973</v>
      </c>
      <c r="AS423">
        <v>7.867999999999995</v>
      </c>
      <c r="AT423">
        <v>7.8309999999999889</v>
      </c>
      <c r="AU423">
        <v>7.8830000000000098</v>
      </c>
      <c r="AV423">
        <v>8.0090000000000146</v>
      </c>
      <c r="AW423">
        <v>7.8559999999999945</v>
      </c>
      <c r="AX423">
        <v>7.7799999999999727</v>
      </c>
      <c r="AY423">
        <v>7.7259999999999707</v>
      </c>
      <c r="AZ423">
        <v>7.7060000000000741</v>
      </c>
      <c r="BA423">
        <v>7.8009999999999877</v>
      </c>
      <c r="BB423">
        <v>7.7769999999999584</v>
      </c>
      <c r="BC423" s="105">
        <f t="shared" si="49"/>
        <v>56.241871292039825</v>
      </c>
    </row>
    <row r="424" spans="1:55" ht="15" thickBot="1" x14ac:dyDescent="0.35">
      <c r="A424" s="30" t="s">
        <v>102</v>
      </c>
      <c r="B424" s="30">
        <v>2019</v>
      </c>
      <c r="C424" s="9">
        <v>43776</v>
      </c>
      <c r="D424" s="30" t="s">
        <v>72</v>
      </c>
      <c r="E424" s="29" t="s">
        <v>379</v>
      </c>
      <c r="F424" s="4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50">
        <f>(C424-VLOOKUP(H424,Riders!$A$2:$C$3501,2,FALSE))/365</f>
        <v>20.978082191780821</v>
      </c>
      <c r="M424" s="50">
        <f>(C424-VLOOKUP(I424,Riders!$A$2:$C$3501,2,FALSE))/365</f>
        <v>31.435616438356163</v>
      </c>
      <c r="N424" s="50">
        <f>(C424-VLOOKUP(J424,Riders!$A$2:$C$3501,2,FALSE))/365</f>
        <v>23.328767123287673</v>
      </c>
      <c r="O424" s="50" t="e">
        <f>(C424-VLOOKUP(K424,Riders!$A$2:$C$3501,2,FALSE))/365</f>
        <v>#N/A</v>
      </c>
      <c r="P424" s="29">
        <v>2</v>
      </c>
      <c r="Q424" s="104">
        <f t="shared" si="43"/>
        <v>257.41399999999993</v>
      </c>
      <c r="R424" s="104">
        <f t="shared" si="44"/>
        <v>22.617999999999999</v>
      </c>
      <c r="S424" s="104">
        <f t="shared" si="45"/>
        <v>69.356999999999999</v>
      </c>
      <c r="T424" s="104">
        <f t="shared" si="46"/>
        <v>61.85499999999999</v>
      </c>
      <c r="U424" s="104">
        <f t="shared" si="47"/>
        <v>62.451999999999998</v>
      </c>
      <c r="V424" s="104">
        <f t="shared" si="48"/>
        <v>63.749999999999943</v>
      </c>
      <c r="W424">
        <v>14.282</v>
      </c>
      <c r="X424">
        <v>8.3359999999999985</v>
      </c>
      <c r="Y424">
        <v>7.9710000000000001</v>
      </c>
      <c r="Z424">
        <v>7.8250000000000028</v>
      </c>
      <c r="AA424">
        <v>7.8829999999999956</v>
      </c>
      <c r="AB424">
        <v>7.7090000000000032</v>
      </c>
      <c r="AC424">
        <v>7.6779999999999973</v>
      </c>
      <c r="AD424">
        <v>7.6730000000000018</v>
      </c>
      <c r="AE424">
        <v>7.7960000000000065</v>
      </c>
      <c r="AF424">
        <v>7.7319999999999851</v>
      </c>
      <c r="AG424">
        <v>7.7080000000000268</v>
      </c>
      <c r="AH424">
        <v>7.72199999999998</v>
      </c>
      <c r="AI424">
        <v>7.9239999999999924</v>
      </c>
      <c r="AJ424">
        <v>7.6770000000000067</v>
      </c>
      <c r="AK424">
        <v>7.6629999999999967</v>
      </c>
      <c r="AL424">
        <v>7.6329999999999956</v>
      </c>
      <c r="AM424">
        <v>7.6520000000000152</v>
      </c>
      <c r="AN424">
        <v>7.8979999999999961</v>
      </c>
      <c r="AO424">
        <v>7.7960000000000207</v>
      </c>
      <c r="AP424">
        <v>7.8479999999999848</v>
      </c>
      <c r="AQ424">
        <v>7.9269999999999925</v>
      </c>
      <c r="AR424">
        <v>7.8189999999999884</v>
      </c>
      <c r="AS424">
        <v>7.7330000000000041</v>
      </c>
      <c r="AT424">
        <v>7.7789999999999964</v>
      </c>
      <c r="AU424">
        <v>7.9820000000000277</v>
      </c>
      <c r="AV424">
        <v>7.9059999999999775</v>
      </c>
      <c r="AW424">
        <v>8.0769999999999982</v>
      </c>
      <c r="AX424">
        <v>7.9329999999999927</v>
      </c>
      <c r="AY424">
        <v>7.9270000000000209</v>
      </c>
      <c r="AZ424">
        <v>7.9359999999999786</v>
      </c>
      <c r="BA424">
        <v>7.9420000000000073</v>
      </c>
      <c r="BB424">
        <v>8.0469999999999402</v>
      </c>
      <c r="BC424" s="105">
        <f t="shared" si="49"/>
        <v>55.941013309299429</v>
      </c>
    </row>
    <row r="425" spans="1:55" ht="15" thickBot="1" x14ac:dyDescent="0.35">
      <c r="A425" s="30" t="s">
        <v>102</v>
      </c>
      <c r="B425" s="30">
        <v>2019</v>
      </c>
      <c r="C425" s="9">
        <v>43776</v>
      </c>
      <c r="D425" s="30" t="s">
        <v>72</v>
      </c>
      <c r="E425" s="29" t="s">
        <v>379</v>
      </c>
      <c r="F425" s="47" t="s">
        <v>379</v>
      </c>
      <c r="G425" t="s">
        <v>17</v>
      </c>
      <c r="H425" t="s">
        <v>215</v>
      </c>
      <c r="I425" t="s">
        <v>423</v>
      </c>
      <c r="J425" t="s">
        <v>422</v>
      </c>
      <c r="K425" t="s">
        <v>530</v>
      </c>
      <c r="L425" s="50">
        <f>(C425-VLOOKUP(H425,Riders!$A$2:$C$3501,2,FALSE))/365</f>
        <v>20.832876712328765</v>
      </c>
      <c r="M425" s="50">
        <f>(C425-VLOOKUP(I425,Riders!$A$2:$C$3501,2,FALSE))/365</f>
        <v>21.967123287671232</v>
      </c>
      <c r="N425" s="50">
        <f>(C425-VLOOKUP(J425,Riders!$A$2:$C$3501,2,FALSE))/365</f>
        <v>20.553424657534247</v>
      </c>
      <c r="O425" s="50">
        <f>(C425-VLOOKUP(K425,Riders!$A$2:$C$3501,2,FALSE))/365</f>
        <v>19.797260273972604</v>
      </c>
      <c r="P425" s="29">
        <v>3</v>
      </c>
      <c r="Q425" s="104">
        <f t="shared" si="43"/>
        <v>261.036</v>
      </c>
      <c r="R425" s="104">
        <f t="shared" si="44"/>
        <v>22.797000000000001</v>
      </c>
      <c r="S425" s="104">
        <f t="shared" si="45"/>
        <v>70.663999999999987</v>
      </c>
      <c r="T425" s="104">
        <f t="shared" si="46"/>
        <v>63.180000000000007</v>
      </c>
      <c r="U425" s="104">
        <f t="shared" si="47"/>
        <v>63.549999999999983</v>
      </c>
      <c r="V425" s="104">
        <f t="shared" si="48"/>
        <v>63.642000000000024</v>
      </c>
      <c r="W425">
        <v>14.275</v>
      </c>
      <c r="X425">
        <v>8.5220000000000002</v>
      </c>
      <c r="Y425">
        <v>8.0539999999999985</v>
      </c>
      <c r="Z425">
        <v>7.865000000000002</v>
      </c>
      <c r="AA425">
        <v>8.1120000000000019</v>
      </c>
      <c r="AB425">
        <v>7.8780000000000001</v>
      </c>
      <c r="AC425">
        <v>7.9020000000000081</v>
      </c>
      <c r="AD425">
        <v>8.0559999999999761</v>
      </c>
      <c r="AE425">
        <v>7.8920000000000243</v>
      </c>
      <c r="AF425">
        <v>7.7869999999999777</v>
      </c>
      <c r="AG425">
        <v>7.8130000000000024</v>
      </c>
      <c r="AH425">
        <v>7.9620000000000175</v>
      </c>
      <c r="AI425">
        <v>7.853999999999985</v>
      </c>
      <c r="AJ425">
        <v>7.8860000000000099</v>
      </c>
      <c r="AK425">
        <v>7.9660000000000082</v>
      </c>
      <c r="AL425">
        <v>8.0199999999999818</v>
      </c>
      <c r="AM425">
        <v>7.9969999999999857</v>
      </c>
      <c r="AN425">
        <v>7.8670000000000186</v>
      </c>
      <c r="AO425">
        <v>8.1279999999999859</v>
      </c>
      <c r="AP425">
        <v>7.9330000000000211</v>
      </c>
      <c r="AQ425">
        <v>7.9080000000000155</v>
      </c>
      <c r="AR425">
        <v>7.907999999999987</v>
      </c>
      <c r="AS425">
        <v>7.893999999999977</v>
      </c>
      <c r="AT425">
        <v>7.914999999999992</v>
      </c>
      <c r="AU425">
        <v>7.8200000000000216</v>
      </c>
      <c r="AV425">
        <v>7.8969999999999914</v>
      </c>
      <c r="AW425">
        <v>7.9210000000000207</v>
      </c>
      <c r="AX425">
        <v>8.0720000000000027</v>
      </c>
      <c r="AY425">
        <v>7.9849999999999852</v>
      </c>
      <c r="AZ425">
        <v>8.1709999999999923</v>
      </c>
      <c r="BA425">
        <v>7.8950000000000102</v>
      </c>
      <c r="BB425">
        <v>7.8810000000000002</v>
      </c>
      <c r="BC425" s="105">
        <f t="shared" si="49"/>
        <v>55.164804854502826</v>
      </c>
    </row>
    <row r="426" spans="1:55" ht="15" thickBot="1" x14ac:dyDescent="0.35">
      <c r="A426" s="30" t="s">
        <v>102</v>
      </c>
      <c r="B426" s="30">
        <v>2019</v>
      </c>
      <c r="C426" s="9">
        <v>43776</v>
      </c>
      <c r="D426" s="30" t="s">
        <v>72</v>
      </c>
      <c r="E426" s="29" t="s">
        <v>379</v>
      </c>
      <c r="F426" s="47" t="s">
        <v>379</v>
      </c>
      <c r="G426" t="s">
        <v>51</v>
      </c>
      <c r="H426" t="s">
        <v>236</v>
      </c>
      <c r="I426" t="s">
        <v>531</v>
      </c>
      <c r="J426" t="s">
        <v>301</v>
      </c>
      <c r="K426" t="s">
        <v>555</v>
      </c>
      <c r="L426" s="50">
        <f>(C426-VLOOKUP(H426,Riders!$A$2:$C$3501,2,FALSE))/365</f>
        <v>24.008219178082193</v>
      </c>
      <c r="M426" s="50">
        <f>(C426-VLOOKUP(I426,Riders!$A$2:$C$3501,2,FALSE))/365</f>
        <v>19.183561643835617</v>
      </c>
      <c r="N426" s="50">
        <f>(C426-VLOOKUP(J426,Riders!$A$2:$C$3501,2,FALSE))/365</f>
        <v>29.671232876712327</v>
      </c>
      <c r="O426" s="50">
        <f>(C426-VLOOKUP(K426,Riders!$A$2:$C$3501,2,FALSE))/365</f>
        <v>33.605479452054794</v>
      </c>
      <c r="P426" s="29">
        <v>4</v>
      </c>
      <c r="Q426" s="104">
        <f t="shared" si="43"/>
        <v>261.57799999999997</v>
      </c>
      <c r="R426" s="104">
        <f t="shared" si="44"/>
        <v>22.419</v>
      </c>
      <c r="S426" s="104">
        <f t="shared" si="45"/>
        <v>69.849999999999994</v>
      </c>
      <c r="T426" s="104">
        <f t="shared" si="46"/>
        <v>63.192999999999984</v>
      </c>
      <c r="U426" s="104">
        <f t="shared" si="47"/>
        <v>64.350999999999999</v>
      </c>
      <c r="V426" s="104">
        <f t="shared" si="48"/>
        <v>64.183999999999997</v>
      </c>
      <c r="W426">
        <v>14.112</v>
      </c>
      <c r="X426">
        <v>8.3070000000000004</v>
      </c>
      <c r="Y426">
        <v>7.8810000000000002</v>
      </c>
      <c r="Z426">
        <v>7.8109999999999964</v>
      </c>
      <c r="AA426">
        <v>7.9440000000000026</v>
      </c>
      <c r="AB426">
        <v>7.9510000000000005</v>
      </c>
      <c r="AC426">
        <v>7.9280000000000044</v>
      </c>
      <c r="AD426">
        <v>7.9159999999999897</v>
      </c>
      <c r="AE426">
        <v>8.0810000000000031</v>
      </c>
      <c r="AF426">
        <v>7.9170000000000016</v>
      </c>
      <c r="AG426">
        <v>7.8329999999999984</v>
      </c>
      <c r="AH426">
        <v>7.7379999999999853</v>
      </c>
      <c r="AI426">
        <v>7.7810000000000059</v>
      </c>
      <c r="AJ426">
        <v>8.0190000000000197</v>
      </c>
      <c r="AK426">
        <v>7.894999999999996</v>
      </c>
      <c r="AL426">
        <v>7.9289999999999736</v>
      </c>
      <c r="AM426">
        <v>7.9590000000000316</v>
      </c>
      <c r="AN426">
        <v>8.1659999999999968</v>
      </c>
      <c r="AO426">
        <v>8.0009999999999764</v>
      </c>
      <c r="AP426">
        <v>8.0480000000000302</v>
      </c>
      <c r="AQ426">
        <v>8.1019999999999754</v>
      </c>
      <c r="AR426">
        <v>8.0000000000000284</v>
      </c>
      <c r="AS426">
        <v>7.9439999999999884</v>
      </c>
      <c r="AT426">
        <v>8.1309999999999718</v>
      </c>
      <c r="AU426">
        <v>7.9320000000000164</v>
      </c>
      <c r="AV426">
        <v>7.9919999999999902</v>
      </c>
      <c r="AW426">
        <v>8.0209999999999866</v>
      </c>
      <c r="AX426">
        <v>8.1100000000000421</v>
      </c>
      <c r="AY426">
        <v>8.3299999999999841</v>
      </c>
      <c r="AZ426">
        <v>7.9870000000000232</v>
      </c>
      <c r="BA426">
        <v>7.8970000000000198</v>
      </c>
      <c r="BB426">
        <v>7.9149999999999352</v>
      </c>
      <c r="BC426" s="105">
        <f t="shared" si="49"/>
        <v>55.050501188937915</v>
      </c>
    </row>
    <row r="427" spans="1:55" ht="15" thickBot="1" x14ac:dyDescent="0.35">
      <c r="A427" s="30" t="s">
        <v>102</v>
      </c>
      <c r="B427" s="30">
        <v>2019</v>
      </c>
      <c r="C427" s="9">
        <v>43776</v>
      </c>
      <c r="D427" s="30" t="s">
        <v>72</v>
      </c>
      <c r="E427" s="29" t="s">
        <v>379</v>
      </c>
      <c r="F427" s="47" t="s">
        <v>379</v>
      </c>
      <c r="G427" t="s">
        <v>53</v>
      </c>
      <c r="H427" t="s">
        <v>316</v>
      </c>
      <c r="I427" t="s">
        <v>456</v>
      </c>
      <c r="J427" t="s">
        <v>557</v>
      </c>
      <c r="K427" t="s">
        <v>529</v>
      </c>
      <c r="L427" s="50">
        <f>(C427-VLOOKUP(H427,Riders!$A$2:$C$3501,2,FALSE))/365</f>
        <v>18.876712328767123</v>
      </c>
      <c r="M427" s="50">
        <f>(C427-VLOOKUP(I427,Riders!$A$2:$C$3501,2,FALSE))/365</f>
        <v>20.386301369863013</v>
      </c>
      <c r="N427" s="50">
        <f>(C427-VLOOKUP(J427,Riders!$A$2:$C$3501,2,FALSE))/365</f>
        <v>31.336986301369862</v>
      </c>
      <c r="O427" s="50">
        <f>(C427-VLOOKUP(K427,Riders!$A$2:$C$3501,2,FALSE))/365</f>
        <v>37.328767123287669</v>
      </c>
      <c r="P427" s="29">
        <v>5</v>
      </c>
      <c r="Q427" s="104">
        <f t="shared" si="43"/>
        <v>263.48399999999998</v>
      </c>
      <c r="R427" s="104">
        <f t="shared" si="44"/>
        <v>22.38</v>
      </c>
      <c r="S427" s="104">
        <f t="shared" si="45"/>
        <v>69.471000000000004</v>
      </c>
      <c r="T427" s="104">
        <f t="shared" si="46"/>
        <v>63.995999999999981</v>
      </c>
      <c r="U427" s="104">
        <f t="shared" si="47"/>
        <v>64.738</v>
      </c>
      <c r="V427" s="104">
        <f t="shared" si="48"/>
        <v>65.278999999999996</v>
      </c>
      <c r="W427">
        <v>14.154999999999999</v>
      </c>
      <c r="X427">
        <v>8.2249999999999996</v>
      </c>
      <c r="Y427">
        <v>7.9039999999999999</v>
      </c>
      <c r="Z427">
        <v>7.8090000000000046</v>
      </c>
      <c r="AA427">
        <v>7.9679999999999964</v>
      </c>
      <c r="AB427">
        <v>7.7560000000000002</v>
      </c>
      <c r="AC427">
        <v>7.8539999999999921</v>
      </c>
      <c r="AD427">
        <v>7.8000000000000114</v>
      </c>
      <c r="AE427">
        <v>7.8709999999999951</v>
      </c>
      <c r="AF427">
        <v>8.0330000000000013</v>
      </c>
      <c r="AG427">
        <v>7.909000000000006</v>
      </c>
      <c r="AH427">
        <v>7.9009999999999962</v>
      </c>
      <c r="AI427">
        <v>8.046999999999997</v>
      </c>
      <c r="AJ427">
        <v>7.9969999999999857</v>
      </c>
      <c r="AK427">
        <v>8.2360000000000042</v>
      </c>
      <c r="AL427">
        <v>8.0019999999999953</v>
      </c>
      <c r="AM427">
        <v>8.1410000000000196</v>
      </c>
      <c r="AN427">
        <v>8.0650000000000261</v>
      </c>
      <c r="AO427">
        <v>8.0619999999999834</v>
      </c>
      <c r="AP427">
        <v>8.2199999999999704</v>
      </c>
      <c r="AQ427">
        <v>8.0530000000000257</v>
      </c>
      <c r="AR427">
        <v>8.0030000000000143</v>
      </c>
      <c r="AS427">
        <v>8.0480000000000018</v>
      </c>
      <c r="AT427">
        <v>8.1459999999999582</v>
      </c>
      <c r="AU427">
        <v>8.1410000000000196</v>
      </c>
      <c r="AV427">
        <v>8.0060000000000002</v>
      </c>
      <c r="AW427">
        <v>8.1160000000000423</v>
      </c>
      <c r="AX427">
        <v>8.115999999999957</v>
      </c>
      <c r="AY427">
        <v>8.1459999999999582</v>
      </c>
      <c r="AZ427">
        <v>8.2200000000000557</v>
      </c>
      <c r="BA427">
        <v>8.3889999999999816</v>
      </c>
      <c r="BB427">
        <v>8.1449999999999818</v>
      </c>
      <c r="BC427" s="105">
        <f t="shared" si="49"/>
        <v>54.652274900942757</v>
      </c>
    </row>
    <row r="428" spans="1:55" ht="15" thickBot="1" x14ac:dyDescent="0.35">
      <c r="A428" s="30" t="s">
        <v>102</v>
      </c>
      <c r="B428" s="30">
        <v>2019</v>
      </c>
      <c r="C428" s="9">
        <v>43776</v>
      </c>
      <c r="D428" s="30" t="s">
        <v>72</v>
      </c>
      <c r="E428" s="29" t="s">
        <v>379</v>
      </c>
      <c r="F428" s="47" t="s">
        <v>379</v>
      </c>
      <c r="G428" t="s">
        <v>36</v>
      </c>
      <c r="H428" t="s">
        <v>270</v>
      </c>
      <c r="I428" t="s">
        <v>35</v>
      </c>
      <c r="J428" t="s">
        <v>558</v>
      </c>
      <c r="K428" t="s">
        <v>559</v>
      </c>
      <c r="L428" s="50">
        <f>(C428-VLOOKUP(H428,Riders!$A$2:$C$3501,2,FALSE))/365</f>
        <v>25.145205479452056</v>
      </c>
      <c r="M428" s="50">
        <f>(C428-VLOOKUP(I428,Riders!$A$2:$C$3501,2,FALSE))/365</f>
        <v>21.583561643835615</v>
      </c>
      <c r="N428" s="50" t="e">
        <f>(C428-VLOOKUP(J428,Riders!$A$2:$C$3501,2,FALSE))/365</f>
        <v>#N/A</v>
      </c>
      <c r="O428" s="50">
        <f>(C428-VLOOKUP(K428,Riders!$A$2:$C$3501,2,FALSE))/365</f>
        <v>23.824657534246576</v>
      </c>
      <c r="P428" s="29">
        <v>6</v>
      </c>
      <c r="Q428" s="104">
        <f t="shared" si="43"/>
        <v>263.63799999999998</v>
      </c>
      <c r="R428" s="104">
        <f t="shared" si="44"/>
        <v>22.164000000000001</v>
      </c>
      <c r="S428" s="104">
        <f t="shared" si="45"/>
        <v>68.86999999999999</v>
      </c>
      <c r="T428" s="104">
        <f t="shared" si="46"/>
        <v>64.350999999999985</v>
      </c>
      <c r="U428" s="104">
        <f t="shared" si="47"/>
        <v>64.594000000000051</v>
      </c>
      <c r="V428" s="104">
        <f t="shared" si="48"/>
        <v>65.822999999999951</v>
      </c>
      <c r="W428">
        <v>14.103</v>
      </c>
      <c r="X428">
        <v>8.0610000000000017</v>
      </c>
      <c r="Y428">
        <v>7.7359999999999971</v>
      </c>
      <c r="Z428">
        <v>7.7430000000000021</v>
      </c>
      <c r="AA428">
        <v>7.6820000000000022</v>
      </c>
      <c r="AB428">
        <v>7.7549999999999955</v>
      </c>
      <c r="AC428">
        <v>7.9640000000000057</v>
      </c>
      <c r="AD428">
        <v>7.8259999999999863</v>
      </c>
      <c r="AE428">
        <v>7.8120000000000118</v>
      </c>
      <c r="AF428">
        <v>7.8290000000000077</v>
      </c>
      <c r="AG428">
        <v>7.9899999999999949</v>
      </c>
      <c r="AH428">
        <v>7.9919999999999902</v>
      </c>
      <c r="AI428">
        <v>8.0750000000000171</v>
      </c>
      <c r="AJ428">
        <v>8.1179999999999808</v>
      </c>
      <c r="AK428">
        <v>8.3010000000000019</v>
      </c>
      <c r="AL428">
        <v>8.2339999999999804</v>
      </c>
      <c r="AM428">
        <v>7.9320000000000164</v>
      </c>
      <c r="AN428">
        <v>7.88900000000001</v>
      </c>
      <c r="AO428">
        <v>7.9010000000000105</v>
      </c>
      <c r="AP428">
        <v>8.1249999999999716</v>
      </c>
      <c r="AQ428">
        <v>8.0460000000000207</v>
      </c>
      <c r="AR428">
        <v>8.1059999999999945</v>
      </c>
      <c r="AS428">
        <v>8.1929999999999836</v>
      </c>
      <c r="AT428">
        <v>8.4020000000000437</v>
      </c>
      <c r="AU428">
        <v>8.4650000000000034</v>
      </c>
      <c r="AV428">
        <v>8.4269999999999641</v>
      </c>
      <c r="AW428">
        <v>8.1020000000000323</v>
      </c>
      <c r="AX428">
        <v>8.0509999999999309</v>
      </c>
      <c r="AY428">
        <v>8.2040000000000646</v>
      </c>
      <c r="AZ428">
        <v>8.2089999999999748</v>
      </c>
      <c r="BA428">
        <v>8.1580000000000155</v>
      </c>
      <c r="BB428">
        <v>8.2069999999999652</v>
      </c>
      <c r="BC428" s="105">
        <f t="shared" si="49"/>
        <v>54.620350632306426</v>
      </c>
    </row>
    <row r="429" spans="1:55" ht="15" thickBot="1" x14ac:dyDescent="0.35">
      <c r="A429" s="30" t="s">
        <v>102</v>
      </c>
      <c r="B429" s="30">
        <v>2019</v>
      </c>
      <c r="C429" s="9">
        <v>43776</v>
      </c>
      <c r="D429" s="30" t="s">
        <v>72</v>
      </c>
      <c r="E429" s="29" t="s">
        <v>379</v>
      </c>
      <c r="F429" s="47" t="s">
        <v>379</v>
      </c>
      <c r="G429" t="s">
        <v>56</v>
      </c>
      <c r="H429" t="s">
        <v>291</v>
      </c>
      <c r="I429" t="s">
        <v>267</v>
      </c>
      <c r="J429" t="s">
        <v>428</v>
      </c>
      <c r="K429" t="s">
        <v>427</v>
      </c>
      <c r="L429" s="50">
        <f>(C429-VLOOKUP(H429,Riders!$A$2:$C$3501,2,FALSE))/365</f>
        <v>18.55890410958904</v>
      </c>
      <c r="M429" s="50">
        <f>(C429-VLOOKUP(I429,Riders!$A$2:$C$3501,2,FALSE))/365</f>
        <v>20.86849315068493</v>
      </c>
      <c r="N429" s="50">
        <f>(C429-VLOOKUP(J429,Riders!$A$2:$C$3501,2,FALSE))/365</f>
        <v>30.030136986301368</v>
      </c>
      <c r="O429" s="50">
        <f>(C429-VLOOKUP(K429,Riders!$A$2:$C$3501,2,FALSE))/365</f>
        <v>25.531506849315068</v>
      </c>
      <c r="P429" s="29">
        <v>7</v>
      </c>
      <c r="Q429" s="104">
        <f t="shared" si="43"/>
        <v>266.29899999999998</v>
      </c>
      <c r="R429" s="104">
        <f t="shared" si="44"/>
        <v>24.494</v>
      </c>
      <c r="S429" s="104">
        <f t="shared" si="45"/>
        <v>71.910000000000011</v>
      </c>
      <c r="T429" s="104">
        <f t="shared" si="46"/>
        <v>63.653000000000006</v>
      </c>
      <c r="U429" s="104">
        <f t="shared" si="47"/>
        <v>64.849999999999994</v>
      </c>
      <c r="V429" s="104">
        <f t="shared" si="48"/>
        <v>65.885999999999967</v>
      </c>
      <c r="W429">
        <v>15.551</v>
      </c>
      <c r="X429">
        <v>8.9429999999999996</v>
      </c>
      <c r="Y429">
        <v>8.0399999999999991</v>
      </c>
      <c r="Z429">
        <v>7.9059999999999988</v>
      </c>
      <c r="AA429">
        <v>7.8190000000000026</v>
      </c>
      <c r="AB429">
        <v>7.8149999999999977</v>
      </c>
      <c r="AC429">
        <v>7.9980000000000047</v>
      </c>
      <c r="AD429">
        <v>7.8380000000000081</v>
      </c>
      <c r="AE429">
        <v>7.8219999999999885</v>
      </c>
      <c r="AF429">
        <v>7.8300000000000125</v>
      </c>
      <c r="AG429">
        <v>7.8529999999999802</v>
      </c>
      <c r="AH429">
        <v>7.9879999999999995</v>
      </c>
      <c r="AI429">
        <v>7.9210000000000207</v>
      </c>
      <c r="AJ429">
        <v>8.0149999999999721</v>
      </c>
      <c r="AK429">
        <v>8.2110000000000269</v>
      </c>
      <c r="AL429">
        <v>8.0130000000000052</v>
      </c>
      <c r="AM429">
        <v>8.0549999999999784</v>
      </c>
      <c r="AN429">
        <v>8.1280000000000143</v>
      </c>
      <c r="AO429">
        <v>8.1349999999999909</v>
      </c>
      <c r="AP429">
        <v>8.311000000000007</v>
      </c>
      <c r="AQ429">
        <v>8.032999999999987</v>
      </c>
      <c r="AR429">
        <v>8.0729999999999791</v>
      </c>
      <c r="AS429">
        <v>8.0370000000000061</v>
      </c>
      <c r="AT429">
        <v>8.0780000000000314</v>
      </c>
      <c r="AU429">
        <v>8.2220000000000084</v>
      </c>
      <c r="AV429">
        <v>8.1079999999999757</v>
      </c>
      <c r="AW429">
        <v>8.1570000000000107</v>
      </c>
      <c r="AX429">
        <v>8.3149999999999977</v>
      </c>
      <c r="AY429">
        <v>8.1750000000000114</v>
      </c>
      <c r="AZ429">
        <v>8.1949999999999932</v>
      </c>
      <c r="BA429">
        <v>8.4039999999999679</v>
      </c>
      <c r="BB429">
        <v>8.3100000000000023</v>
      </c>
      <c r="BC429" s="105">
        <f t="shared" si="49"/>
        <v>54.074555293110379</v>
      </c>
    </row>
    <row r="430" spans="1:55" ht="15" thickBot="1" x14ac:dyDescent="0.35">
      <c r="A430" s="30" t="s">
        <v>102</v>
      </c>
      <c r="B430" s="30">
        <v>2019</v>
      </c>
      <c r="C430" s="9">
        <v>43776</v>
      </c>
      <c r="D430" s="30" t="s">
        <v>72</v>
      </c>
      <c r="E430" s="29" t="s">
        <v>379</v>
      </c>
      <c r="F430" s="47" t="s">
        <v>379</v>
      </c>
      <c r="G430" t="s">
        <v>47</v>
      </c>
      <c r="H430" t="s">
        <v>279</v>
      </c>
      <c r="I430" t="s">
        <v>240</v>
      </c>
      <c r="J430" t="s">
        <v>268</v>
      </c>
      <c r="K430" t="s">
        <v>470</v>
      </c>
      <c r="L430" s="50">
        <f>(C430-VLOOKUP(H430,Riders!$A$2:$C$3501,2,FALSE))/365</f>
        <v>23.476712328767125</v>
      </c>
      <c r="M430" s="50">
        <f>(C430-VLOOKUP(I430,Riders!$A$2:$C$3501,2,FALSE))/365</f>
        <v>27.30958904109589</v>
      </c>
      <c r="N430" s="50">
        <f>(C430-VLOOKUP(J430,Riders!$A$2:$C$3501,2,FALSE))/365</f>
        <v>22.849315068493151</v>
      </c>
      <c r="O430" s="50">
        <f>(C430-VLOOKUP(K430,Riders!$A$2:$C$3501,2,FALSE))/365</f>
        <v>21.410958904109588</v>
      </c>
      <c r="P430" s="29">
        <v>8</v>
      </c>
      <c r="Q430" s="104">
        <f t="shared" si="43"/>
        <v>272.60299999999995</v>
      </c>
      <c r="R430" s="104">
        <f t="shared" si="44"/>
        <v>22.707999999999998</v>
      </c>
      <c r="S430" s="104">
        <f t="shared" si="45"/>
        <v>71.704999999999998</v>
      </c>
      <c r="T430" s="104">
        <f t="shared" si="46"/>
        <v>65.991</v>
      </c>
      <c r="U430" s="104">
        <f t="shared" si="47"/>
        <v>66.551999999999992</v>
      </c>
      <c r="V430" s="104">
        <f t="shared" si="48"/>
        <v>68.354999999999961</v>
      </c>
      <c r="W430">
        <v>14.353</v>
      </c>
      <c r="X430">
        <v>8.3549999999999986</v>
      </c>
      <c r="Y430">
        <v>8.1210000000000022</v>
      </c>
      <c r="Z430">
        <v>8.14</v>
      </c>
      <c r="AA430">
        <v>8.3990000000000009</v>
      </c>
      <c r="AB430">
        <v>8.1059999999999945</v>
      </c>
      <c r="AC430">
        <v>8.1469999999999914</v>
      </c>
      <c r="AD430">
        <v>8.0840000000000103</v>
      </c>
      <c r="AE430">
        <v>8.2319999999999993</v>
      </c>
      <c r="AF430">
        <v>8.0200000000000102</v>
      </c>
      <c r="AG430">
        <v>8.2479999999999905</v>
      </c>
      <c r="AH430">
        <v>8.2069999999999936</v>
      </c>
      <c r="AI430">
        <v>8.4660000000000082</v>
      </c>
      <c r="AJ430">
        <v>8.2759999999999962</v>
      </c>
      <c r="AK430">
        <v>8.1990000000000123</v>
      </c>
      <c r="AL430">
        <v>8.3429999999999893</v>
      </c>
      <c r="AM430">
        <v>8.4210000000000207</v>
      </c>
      <c r="AN430">
        <v>8.2059999999999604</v>
      </c>
      <c r="AO430">
        <v>8.3780000000000143</v>
      </c>
      <c r="AP430">
        <v>8.2070000000000221</v>
      </c>
      <c r="AQ430">
        <v>8.2669999999999675</v>
      </c>
      <c r="AR430">
        <v>8.4610000000000127</v>
      </c>
      <c r="AS430">
        <v>8.3029999999999973</v>
      </c>
      <c r="AT430">
        <v>8.3089999999999975</v>
      </c>
      <c r="AU430">
        <v>8.3200000000000216</v>
      </c>
      <c r="AV430">
        <v>8.5389999999999873</v>
      </c>
      <c r="AW430">
        <v>8.4439999999999884</v>
      </c>
      <c r="AX430">
        <v>8.4580000000000268</v>
      </c>
      <c r="AY430">
        <v>8.7530000000000143</v>
      </c>
      <c r="AZ430">
        <v>8.5639999999999645</v>
      </c>
      <c r="BA430">
        <v>8.561000000000007</v>
      </c>
      <c r="BB430">
        <v>8.7159999999999513</v>
      </c>
      <c r="BC430" s="105">
        <f t="shared" si="49"/>
        <v>52.824070167973218</v>
      </c>
    </row>
    <row r="431" spans="1:55" ht="15" thickBot="1" x14ac:dyDescent="0.35">
      <c r="A431" s="29" t="s">
        <v>170</v>
      </c>
      <c r="B431" s="29">
        <v>2019</v>
      </c>
      <c r="C431" s="9">
        <v>43770</v>
      </c>
      <c r="D431" s="29" t="s">
        <v>72</v>
      </c>
      <c r="E431" s="29" t="s">
        <v>454</v>
      </c>
      <c r="F431">
        <v>1</v>
      </c>
      <c r="G431" t="s">
        <v>51</v>
      </c>
      <c r="H431" t="s">
        <v>301</v>
      </c>
      <c r="I431" t="s">
        <v>555</v>
      </c>
      <c r="J431" t="s">
        <v>531</v>
      </c>
      <c r="K431" t="s">
        <v>236</v>
      </c>
      <c r="L431" s="50">
        <f>(C431-VLOOKUP(H431,Riders!$A$2:$C$3501,2,FALSE))/365</f>
        <v>29.654794520547945</v>
      </c>
      <c r="M431" s="50">
        <f>(C431-VLOOKUP(I431,Riders!$A$2:$C$3501,2,FALSE))/365</f>
        <v>33.589041095890408</v>
      </c>
      <c r="N431" s="50">
        <f>(C431-VLOOKUP(J431,Riders!$A$2:$C$3501,2,FALSE))/365</f>
        <v>19.167123287671235</v>
      </c>
      <c r="O431" s="50">
        <f>(C431-VLOOKUP(K431,Riders!$A$2:$C$3501,2,FALSE))/365</f>
        <v>23.991780821917807</v>
      </c>
      <c r="P431" s="29">
        <v>1</v>
      </c>
      <c r="Q431" s="104">
        <f t="shared" si="43"/>
        <v>261.09700000000004</v>
      </c>
      <c r="R431" s="104">
        <f t="shared" si="44"/>
        <v>22.306999999999999</v>
      </c>
      <c r="S431" s="104">
        <f t="shared" si="45"/>
        <v>69.277000000000001</v>
      </c>
      <c r="T431" s="104">
        <f t="shared" si="46"/>
        <v>62.849000000000004</v>
      </c>
      <c r="U431" s="104">
        <f t="shared" si="47"/>
        <v>64.563999999999993</v>
      </c>
      <c r="V431" s="104">
        <f t="shared" si="48"/>
        <v>64.407000000000039</v>
      </c>
      <c r="W431">
        <v>14.161</v>
      </c>
      <c r="X431">
        <v>8.145999999999999</v>
      </c>
      <c r="Y431">
        <v>7.745000000000001</v>
      </c>
      <c r="Z431">
        <v>7.6920000000000002</v>
      </c>
      <c r="AA431">
        <v>7.8119999999999976</v>
      </c>
      <c r="AB431">
        <v>7.8520000000000039</v>
      </c>
      <c r="AC431">
        <v>7.8470000000000013</v>
      </c>
      <c r="AD431">
        <v>8.0219999999999985</v>
      </c>
      <c r="AE431">
        <v>7.8379999999999939</v>
      </c>
      <c r="AF431">
        <v>7.8810000000000144</v>
      </c>
      <c r="AG431">
        <v>7.9769999999999754</v>
      </c>
      <c r="AH431">
        <v>7.7630000000000194</v>
      </c>
      <c r="AI431">
        <v>7.6669999999999732</v>
      </c>
      <c r="AJ431">
        <v>7.7340000000000089</v>
      </c>
      <c r="AK431">
        <v>7.9420000000000073</v>
      </c>
      <c r="AL431">
        <v>8.0470000000000113</v>
      </c>
      <c r="AM431">
        <v>8.2389999999999759</v>
      </c>
      <c r="AN431">
        <v>8.0570000000000164</v>
      </c>
      <c r="AO431">
        <v>7.9759999999999991</v>
      </c>
      <c r="AP431">
        <v>8.1470000000000198</v>
      </c>
      <c r="AQ431">
        <v>7.9509999999999934</v>
      </c>
      <c r="AR431">
        <v>8.0380000000000109</v>
      </c>
      <c r="AS431">
        <v>8.2039999999999793</v>
      </c>
      <c r="AT431">
        <v>7.9519999999999982</v>
      </c>
      <c r="AU431">
        <v>7.8410000000000366</v>
      </c>
      <c r="AV431">
        <v>7.900999999999982</v>
      </c>
      <c r="AW431">
        <v>8.0879999999999939</v>
      </c>
      <c r="AX431">
        <v>8.0809999999999889</v>
      </c>
      <c r="AY431">
        <v>8.2350000000000136</v>
      </c>
      <c r="AZ431">
        <v>8.1609999999999729</v>
      </c>
      <c r="BA431">
        <v>8.1140000000000327</v>
      </c>
      <c r="BB431">
        <v>7.9860000000000184</v>
      </c>
      <c r="BC431" s="105">
        <f t="shared" si="49"/>
        <v>55.151916720605747</v>
      </c>
    </row>
    <row r="432" spans="1:55" ht="15" thickBot="1" x14ac:dyDescent="0.35">
      <c r="A432" s="29" t="s">
        <v>170</v>
      </c>
      <c r="B432" s="29">
        <v>2019</v>
      </c>
      <c r="C432" s="9">
        <v>43770</v>
      </c>
      <c r="D432" s="29" t="s">
        <v>72</v>
      </c>
      <c r="E432" s="29" t="s">
        <v>454</v>
      </c>
      <c r="F432">
        <v>1</v>
      </c>
      <c r="G432" t="s">
        <v>56</v>
      </c>
      <c r="H432" t="s">
        <v>291</v>
      </c>
      <c r="I432" t="s">
        <v>267</v>
      </c>
      <c r="J432" t="s">
        <v>428</v>
      </c>
      <c r="K432" t="s">
        <v>427</v>
      </c>
      <c r="L432" s="50">
        <f>(C432-VLOOKUP(H432,Riders!$A$2:$C$3501,2,FALSE))/365</f>
        <v>18.542465753424658</v>
      </c>
      <c r="M432" s="50">
        <f>(C432-VLOOKUP(I432,Riders!$A$2:$C$3501,2,FALSE))/365</f>
        <v>20.852054794520548</v>
      </c>
      <c r="N432" s="50">
        <f>(C432-VLOOKUP(J432,Riders!$A$2:$C$3501,2,FALSE))/365</f>
        <v>30.013698630136986</v>
      </c>
      <c r="O432" s="50">
        <f>(C432-VLOOKUP(K432,Riders!$A$2:$C$3501,2,FALSE))/365</f>
        <v>25.515068493150686</v>
      </c>
      <c r="P432" s="29">
        <v>2</v>
      </c>
      <c r="Q432" s="104">
        <f t="shared" si="43"/>
        <v>265.54299999999995</v>
      </c>
      <c r="R432" s="104">
        <f t="shared" si="44"/>
        <v>23.116</v>
      </c>
      <c r="S432" s="104">
        <f t="shared" si="45"/>
        <v>70.087000000000003</v>
      </c>
      <c r="T432" s="104">
        <f t="shared" si="46"/>
        <v>63.820999999999984</v>
      </c>
      <c r="U432" s="104">
        <f t="shared" si="47"/>
        <v>65.642000000000024</v>
      </c>
      <c r="V432" s="104">
        <f t="shared" si="48"/>
        <v>65.992999999999938</v>
      </c>
      <c r="W432">
        <v>14.792</v>
      </c>
      <c r="X432">
        <v>8.3239999999999998</v>
      </c>
      <c r="Y432">
        <v>7.8129999999999988</v>
      </c>
      <c r="Z432">
        <v>7.7630000000000017</v>
      </c>
      <c r="AA432">
        <v>7.7469999999999999</v>
      </c>
      <c r="AB432">
        <v>7.8350000000000009</v>
      </c>
      <c r="AC432">
        <v>8.0410000000000039</v>
      </c>
      <c r="AD432">
        <v>7.7719999999999985</v>
      </c>
      <c r="AE432">
        <v>7.7639999999999958</v>
      </c>
      <c r="AF432">
        <v>7.7830000000000013</v>
      </c>
      <c r="AG432">
        <v>7.8970000000000056</v>
      </c>
      <c r="AH432">
        <v>8.0439999999999827</v>
      </c>
      <c r="AI432">
        <v>7.9640000000000128</v>
      </c>
      <c r="AJ432">
        <v>7.9980000000000047</v>
      </c>
      <c r="AK432">
        <v>8.3119999999999834</v>
      </c>
      <c r="AL432">
        <v>8.0589999999999975</v>
      </c>
      <c r="AM432">
        <v>8.2399999999999807</v>
      </c>
      <c r="AN432">
        <v>8.2650000000000432</v>
      </c>
      <c r="AO432">
        <v>8.4949999999999761</v>
      </c>
      <c r="AP432">
        <v>8.1470000000000198</v>
      </c>
      <c r="AQ432">
        <v>8.0840000000000032</v>
      </c>
      <c r="AR432">
        <v>8.0529999999999973</v>
      </c>
      <c r="AS432">
        <v>8.1250000000000284</v>
      </c>
      <c r="AT432">
        <v>8.2329999999999757</v>
      </c>
      <c r="AU432">
        <v>8.0220000000000198</v>
      </c>
      <c r="AV432">
        <v>8.0029999999999575</v>
      </c>
      <c r="AW432">
        <v>8.2810000000000059</v>
      </c>
      <c r="AX432">
        <v>8.1520000000000152</v>
      </c>
      <c r="AY432">
        <v>8.2789999999999679</v>
      </c>
      <c r="AZ432">
        <v>8.4490000000000123</v>
      </c>
      <c r="BA432">
        <v>8.5960000000000036</v>
      </c>
      <c r="BB432">
        <v>8.2109999999999559</v>
      </c>
      <c r="BC432" s="105">
        <f t="shared" si="49"/>
        <v>54.228505364479588</v>
      </c>
    </row>
    <row r="433" spans="1:55" ht="15" thickBot="1" x14ac:dyDescent="0.35">
      <c r="A433" s="29" t="s">
        <v>170</v>
      </c>
      <c r="B433" s="29">
        <v>2019</v>
      </c>
      <c r="C433" s="9">
        <v>43770</v>
      </c>
      <c r="D433" s="29" t="s">
        <v>72</v>
      </c>
      <c r="E433" s="29" t="s">
        <v>454</v>
      </c>
      <c r="F433">
        <v>2</v>
      </c>
      <c r="G433" t="s">
        <v>17</v>
      </c>
      <c r="H433" t="s">
        <v>215</v>
      </c>
      <c r="I433" t="s">
        <v>423</v>
      </c>
      <c r="J433" t="s">
        <v>327</v>
      </c>
      <c r="K433" t="s">
        <v>422</v>
      </c>
      <c r="L433" s="50">
        <f>(C433-VLOOKUP(H433,Riders!$A$2:$C$3501,2,FALSE))/365</f>
        <v>20.816438356164383</v>
      </c>
      <c r="M433" s="50">
        <f>(C433-VLOOKUP(I433,Riders!$A$2:$C$3501,2,FALSE))/365</f>
        <v>21.950684931506849</v>
      </c>
      <c r="N433" s="50">
        <f>(C433-VLOOKUP(J433,Riders!$A$2:$C$3501,2,FALSE))/365</f>
        <v>27.076712328767123</v>
      </c>
      <c r="O433" s="50">
        <f>(C433-VLOOKUP(K433,Riders!$A$2:$C$3501,2,FALSE))/365</f>
        <v>20.536986301369861</v>
      </c>
      <c r="P433" s="29">
        <v>1</v>
      </c>
      <c r="Q433" s="104">
        <f t="shared" si="43"/>
        <v>257.37199999999996</v>
      </c>
      <c r="R433" s="104">
        <f t="shared" si="44"/>
        <v>22.254999999999999</v>
      </c>
      <c r="S433" s="104">
        <f t="shared" si="45"/>
        <v>69.36999999999999</v>
      </c>
      <c r="T433" s="104">
        <f t="shared" si="46"/>
        <v>62.166000000000011</v>
      </c>
      <c r="U433" s="104">
        <f t="shared" si="47"/>
        <v>62.868000000000023</v>
      </c>
      <c r="V433" s="104">
        <f t="shared" si="48"/>
        <v>62.967999999999932</v>
      </c>
      <c r="W433">
        <v>13.964</v>
      </c>
      <c r="X433">
        <v>8.2909999999999986</v>
      </c>
      <c r="Y433">
        <v>7.8000000000000007</v>
      </c>
      <c r="Z433">
        <v>7.6839999999999975</v>
      </c>
      <c r="AA433">
        <v>7.8830000000000027</v>
      </c>
      <c r="AB433">
        <v>7.8810000000000002</v>
      </c>
      <c r="AC433">
        <v>7.8709999999999951</v>
      </c>
      <c r="AD433">
        <v>7.9959999999999951</v>
      </c>
      <c r="AE433">
        <v>7.7720000000000198</v>
      </c>
      <c r="AF433">
        <v>7.7920000000000016</v>
      </c>
      <c r="AG433">
        <v>7.7969999999999828</v>
      </c>
      <c r="AH433">
        <v>7.910000000000025</v>
      </c>
      <c r="AI433">
        <v>7.6799999999999926</v>
      </c>
      <c r="AJ433">
        <v>7.7099999999999937</v>
      </c>
      <c r="AK433">
        <v>7.7230000000000132</v>
      </c>
      <c r="AL433">
        <v>7.7819999999999823</v>
      </c>
      <c r="AM433">
        <v>7.8009999999999877</v>
      </c>
      <c r="AN433">
        <v>7.9710000000000036</v>
      </c>
      <c r="AO433">
        <v>7.7180000000000177</v>
      </c>
      <c r="AP433">
        <v>7.7510000000000048</v>
      </c>
      <c r="AQ433">
        <v>7.9129999999999825</v>
      </c>
      <c r="AR433">
        <v>7.9320000000000164</v>
      </c>
      <c r="AS433">
        <v>7.879999999999967</v>
      </c>
      <c r="AT433">
        <v>7.9020000000000437</v>
      </c>
      <c r="AU433">
        <v>7.8339999999999748</v>
      </c>
      <c r="AV433">
        <v>7.9279999999999973</v>
      </c>
      <c r="AW433">
        <v>7.6520000000000152</v>
      </c>
      <c r="AX433">
        <v>7.6889999999999645</v>
      </c>
      <c r="AY433">
        <v>7.8550000000000182</v>
      </c>
      <c r="AZ433">
        <v>7.9989999999999668</v>
      </c>
      <c r="BA433">
        <v>7.8870000000000005</v>
      </c>
      <c r="BB433">
        <v>8.1239999999999952</v>
      </c>
      <c r="BC433" s="105">
        <f t="shared" si="49"/>
        <v>55.950142206611453</v>
      </c>
    </row>
    <row r="434" spans="1:55" ht="15" thickBot="1" x14ac:dyDescent="0.35">
      <c r="A434" s="4" t="s">
        <v>170</v>
      </c>
      <c r="B434" s="4">
        <v>2019</v>
      </c>
      <c r="C434" s="19">
        <v>43770</v>
      </c>
      <c r="D434" s="4" t="s">
        <v>72</v>
      </c>
      <c r="E434" s="29" t="s">
        <v>454</v>
      </c>
      <c r="F434" s="33">
        <v>2</v>
      </c>
      <c r="G434" s="33" t="s">
        <v>47</v>
      </c>
      <c r="H434" t="s">
        <v>268</v>
      </c>
      <c r="I434" t="s">
        <v>562</v>
      </c>
      <c r="J434" t="s">
        <v>240</v>
      </c>
      <c r="K434" t="s">
        <v>279</v>
      </c>
      <c r="L434" s="50">
        <f>(C434-VLOOKUP(H434,Riders!$A$2:$C$3501,2,FALSE))/365</f>
        <v>22.832876712328765</v>
      </c>
      <c r="M434" s="50">
        <f>(C434-VLOOKUP(I434,Riders!$A$2:$C$3501,2,FALSE))/365</f>
        <v>22.082191780821919</v>
      </c>
      <c r="N434" s="50">
        <f>(C434-VLOOKUP(J434,Riders!$A$2:$C$3501,2,FALSE))/365</f>
        <v>27.293150684931508</v>
      </c>
      <c r="O434" s="50">
        <f>(C434-VLOOKUP(K434,Riders!$A$2:$C$3501,2,FALSE))/365</f>
        <v>23.460273972602739</v>
      </c>
      <c r="P434" s="29">
        <v>2</v>
      </c>
      <c r="Q434" s="104">
        <f t="shared" si="43"/>
        <v>267.09500000000008</v>
      </c>
      <c r="R434" s="104">
        <f t="shared" si="44"/>
        <v>22.986000000000001</v>
      </c>
      <c r="S434" s="104">
        <f t="shared" si="45"/>
        <v>70.099000000000004</v>
      </c>
      <c r="T434" s="104">
        <f t="shared" si="46"/>
        <v>63.861999999999981</v>
      </c>
      <c r="U434" s="104">
        <f t="shared" si="47"/>
        <v>66.288000000000011</v>
      </c>
      <c r="V434" s="104">
        <f t="shared" si="48"/>
        <v>66.846000000000089</v>
      </c>
      <c r="W434">
        <v>14.648999999999999</v>
      </c>
      <c r="X434">
        <v>8.3370000000000015</v>
      </c>
      <c r="Y434">
        <v>8.0969999999999978</v>
      </c>
      <c r="Z434">
        <v>7.804000000000002</v>
      </c>
      <c r="AA434">
        <v>7.8759999999999977</v>
      </c>
      <c r="AB434">
        <v>7.7010000000000005</v>
      </c>
      <c r="AC434">
        <v>7.8370000000000175</v>
      </c>
      <c r="AD434">
        <v>7.7979999999999876</v>
      </c>
      <c r="AE434">
        <v>8.0569999999999879</v>
      </c>
      <c r="AF434">
        <v>7.9110000000000156</v>
      </c>
      <c r="AG434">
        <v>8.0790000000000077</v>
      </c>
      <c r="AH434">
        <v>7.9369999999999692</v>
      </c>
      <c r="AI434">
        <v>8.0380000000000109</v>
      </c>
      <c r="AJ434">
        <v>7.8380000000000223</v>
      </c>
      <c r="AK434">
        <v>8.0500000000000114</v>
      </c>
      <c r="AL434">
        <v>7.9519999999999555</v>
      </c>
      <c r="AM434">
        <v>8.2500000000000284</v>
      </c>
      <c r="AN434">
        <v>8.1169999999999618</v>
      </c>
      <c r="AO434">
        <v>8.3060000000000116</v>
      </c>
      <c r="AP434">
        <v>8.3810000000000286</v>
      </c>
      <c r="AQ434">
        <v>8.5019999999999811</v>
      </c>
      <c r="AR434">
        <v>8.1400000000000148</v>
      </c>
      <c r="AS434">
        <v>8.40300000000002</v>
      </c>
      <c r="AT434">
        <v>8.1889999999999645</v>
      </c>
      <c r="AU434">
        <v>8.4050000000000011</v>
      </c>
      <c r="AV434">
        <v>8.4699999999999989</v>
      </c>
      <c r="AW434">
        <v>8.2810000000000343</v>
      </c>
      <c r="AX434">
        <v>8.4539999999999509</v>
      </c>
      <c r="AY434">
        <v>8.0480000000000018</v>
      </c>
      <c r="AZ434">
        <v>8.0250000000000341</v>
      </c>
      <c r="BA434">
        <v>7.9429999999999836</v>
      </c>
      <c r="BB434">
        <v>9.2200000000000841</v>
      </c>
      <c r="BC434" s="105">
        <f t="shared" si="49"/>
        <v>53.9134015986821</v>
      </c>
    </row>
    <row r="435" spans="1:55" ht="15" thickBot="1" x14ac:dyDescent="0.35">
      <c r="A435" s="4" t="s">
        <v>170</v>
      </c>
      <c r="B435" s="4">
        <v>2019</v>
      </c>
      <c r="C435" s="19">
        <v>43770</v>
      </c>
      <c r="D435" s="4" t="s">
        <v>72</v>
      </c>
      <c r="E435" s="29" t="s">
        <v>454</v>
      </c>
      <c r="F435" s="33">
        <v>3</v>
      </c>
      <c r="G435" t="s">
        <v>15</v>
      </c>
      <c r="H435" t="s">
        <v>459</v>
      </c>
      <c r="I435" t="s">
        <v>501</v>
      </c>
      <c r="J435" t="s">
        <v>491</v>
      </c>
      <c r="K435" t="s">
        <v>556</v>
      </c>
      <c r="L435" s="50">
        <f>(C435-VLOOKUP(H435,Riders!$A$2:$C$3501,2,FALSE))/365</f>
        <v>20.961643835616439</v>
      </c>
      <c r="M435" s="50">
        <f>(C435-VLOOKUP(I435,Riders!$A$2:$C$3501,2,FALSE))/365</f>
        <v>31.419178082191781</v>
      </c>
      <c r="N435" s="50">
        <f>(C435-VLOOKUP(J435,Riders!$A$2:$C$3501,2,FALSE))/365</f>
        <v>23.312328767123287</v>
      </c>
      <c r="O435" s="50" t="e">
        <f>(C435-VLOOKUP(K435,Riders!$A$2:$C$3501,2,FALSE))/365</f>
        <v>#N/A</v>
      </c>
      <c r="P435" s="29">
        <v>1</v>
      </c>
      <c r="Q435" s="104">
        <f t="shared" si="43"/>
        <v>255.41200000000001</v>
      </c>
      <c r="R435" s="104">
        <f t="shared" si="44"/>
        <v>22.635000000000002</v>
      </c>
      <c r="S435" s="104">
        <f t="shared" si="45"/>
        <v>69.009</v>
      </c>
      <c r="T435" s="104">
        <f t="shared" si="46"/>
        <v>61.637000000000015</v>
      </c>
      <c r="U435" s="104">
        <f t="shared" si="47"/>
        <v>61.860000000000014</v>
      </c>
      <c r="V435" s="104">
        <f t="shared" si="48"/>
        <v>62.905999999999977</v>
      </c>
      <c r="W435">
        <v>14.208</v>
      </c>
      <c r="X435">
        <v>8.4270000000000014</v>
      </c>
      <c r="Y435">
        <v>7.9279999999999973</v>
      </c>
      <c r="Z435">
        <v>7.7489999999999988</v>
      </c>
      <c r="AA435">
        <v>7.7920000000000016</v>
      </c>
      <c r="AB435">
        <v>7.6630000000000038</v>
      </c>
      <c r="AC435">
        <v>7.6419999999999959</v>
      </c>
      <c r="AD435">
        <v>7.6000000000000014</v>
      </c>
      <c r="AE435">
        <v>7.7720000000000056</v>
      </c>
      <c r="AF435">
        <v>7.688999999999993</v>
      </c>
      <c r="AG435">
        <v>7.7319999999999993</v>
      </c>
      <c r="AH435">
        <v>7.7110000000000127</v>
      </c>
      <c r="AI435">
        <v>7.8589999999999947</v>
      </c>
      <c r="AJ435">
        <v>7.6629999999999967</v>
      </c>
      <c r="AK435">
        <v>7.6459999999999866</v>
      </c>
      <c r="AL435">
        <v>7.5650000000000261</v>
      </c>
      <c r="AM435">
        <v>7.643999999999977</v>
      </c>
      <c r="AN435">
        <v>7.7740000000000009</v>
      </c>
      <c r="AO435">
        <v>7.7369999999999948</v>
      </c>
      <c r="AP435">
        <v>7.7379999999999995</v>
      </c>
      <c r="AQ435">
        <v>7.9200000000000159</v>
      </c>
      <c r="AR435">
        <v>7.7090000000000032</v>
      </c>
      <c r="AS435">
        <v>7.7169999999999845</v>
      </c>
      <c r="AT435">
        <v>7.6210000000000377</v>
      </c>
      <c r="AU435">
        <v>7.8479999999999848</v>
      </c>
      <c r="AV435">
        <v>7.8240000000000123</v>
      </c>
      <c r="AW435">
        <v>8.0099999999999625</v>
      </c>
      <c r="AX435">
        <v>7.7449999999999761</v>
      </c>
      <c r="AY435">
        <v>7.80600000000004</v>
      </c>
      <c r="AZ435">
        <v>7.8489999999999895</v>
      </c>
      <c r="BA435">
        <v>8.0829999999999984</v>
      </c>
      <c r="BB435">
        <v>7.7410000000000139</v>
      </c>
      <c r="BC435" s="105">
        <f t="shared" si="49"/>
        <v>56.379496656382628</v>
      </c>
    </row>
    <row r="436" spans="1:55" ht="15" thickBot="1" x14ac:dyDescent="0.35">
      <c r="A436" s="4" t="s">
        <v>170</v>
      </c>
      <c r="B436" s="4">
        <v>2019</v>
      </c>
      <c r="C436" s="19">
        <v>43770</v>
      </c>
      <c r="D436" s="4" t="s">
        <v>72</v>
      </c>
      <c r="E436" s="29" t="s">
        <v>454</v>
      </c>
      <c r="F436" s="33">
        <v>3</v>
      </c>
      <c r="G436" t="s">
        <v>53</v>
      </c>
      <c r="H436" t="s">
        <v>298</v>
      </c>
      <c r="I436" t="s">
        <v>227</v>
      </c>
      <c r="J436" t="s">
        <v>560</v>
      </c>
      <c r="K436" t="s">
        <v>316</v>
      </c>
      <c r="L436" s="50">
        <f>(C436-VLOOKUP(H436,Riders!$A$2:$C$3501,2,FALSE))/365</f>
        <v>20.293150684931508</v>
      </c>
      <c r="M436" s="50">
        <f>(C436-VLOOKUP(I436,Riders!$A$2:$C$3501,2,FALSE))/365</f>
        <v>21.69041095890411</v>
      </c>
      <c r="N436" s="50">
        <f>(C436-VLOOKUP(J436,Riders!$A$2:$C$3501,2,FALSE))/365</f>
        <v>21.638356164383563</v>
      </c>
      <c r="O436" s="50">
        <f>(C436-VLOOKUP(K436,Riders!$A$2:$C$3501,2,FALSE))/365</f>
        <v>18.860273972602741</v>
      </c>
      <c r="P436" s="29">
        <v>2</v>
      </c>
      <c r="Q436" s="104">
        <f t="shared" si="43"/>
        <v>257.32799999999997</v>
      </c>
      <c r="R436" s="104">
        <f t="shared" si="44"/>
        <v>22.581</v>
      </c>
      <c r="S436" s="104">
        <f t="shared" si="45"/>
        <v>69.207999999999998</v>
      </c>
      <c r="T436" s="104">
        <f t="shared" si="46"/>
        <v>61.661999999999978</v>
      </c>
      <c r="U436" s="104">
        <f t="shared" si="47"/>
        <v>62.694000000000017</v>
      </c>
      <c r="V436" s="104">
        <f t="shared" si="48"/>
        <v>63.763999999999982</v>
      </c>
      <c r="W436">
        <v>14.394</v>
      </c>
      <c r="X436">
        <v>8.1869999999999994</v>
      </c>
      <c r="Y436">
        <v>7.8249999999999993</v>
      </c>
      <c r="Z436">
        <v>7.7060000000000031</v>
      </c>
      <c r="AA436">
        <v>7.7899999999999991</v>
      </c>
      <c r="AB436">
        <v>7.7160000000000011</v>
      </c>
      <c r="AC436">
        <v>7.7339999999999947</v>
      </c>
      <c r="AD436">
        <v>7.8560000000000016</v>
      </c>
      <c r="AE436">
        <v>7.6539999999999964</v>
      </c>
      <c r="AF436">
        <v>7.6869999999999976</v>
      </c>
      <c r="AG436">
        <v>7.8169999999999931</v>
      </c>
      <c r="AH436">
        <v>7.6710000000000065</v>
      </c>
      <c r="AI436">
        <v>7.6710000000000065</v>
      </c>
      <c r="AJ436">
        <v>7.7450000000000045</v>
      </c>
      <c r="AK436">
        <v>7.6360000000000099</v>
      </c>
      <c r="AL436">
        <v>7.7809999999999633</v>
      </c>
      <c r="AM436">
        <v>7.7290000000000134</v>
      </c>
      <c r="AN436">
        <v>7.7910000000000252</v>
      </c>
      <c r="AO436">
        <v>7.9180000000000064</v>
      </c>
      <c r="AP436">
        <v>7.8499999999999659</v>
      </c>
      <c r="AQ436">
        <v>7.8069999999999879</v>
      </c>
      <c r="AR436">
        <v>8.0120000000000289</v>
      </c>
      <c r="AS436">
        <v>7.8170000000000073</v>
      </c>
      <c r="AT436">
        <v>7.7699999999999818</v>
      </c>
      <c r="AU436">
        <v>7.8699999999999761</v>
      </c>
      <c r="AV436">
        <v>7.731000000000023</v>
      </c>
      <c r="AW436">
        <v>7.620000000000033</v>
      </c>
      <c r="AX436">
        <v>7.6749999999999829</v>
      </c>
      <c r="AY436">
        <v>7.9190000000000111</v>
      </c>
      <c r="AZ436">
        <v>8.1929999999999836</v>
      </c>
      <c r="BA436">
        <v>8.2059999999999889</v>
      </c>
      <c r="BB436">
        <v>8.5499999999999829</v>
      </c>
      <c r="BC436" s="105">
        <f t="shared" si="49"/>
        <v>55.959709009513155</v>
      </c>
    </row>
    <row r="437" spans="1:55" ht="15" thickBot="1" x14ac:dyDescent="0.35">
      <c r="A437" s="4" t="s">
        <v>170</v>
      </c>
      <c r="B437" s="4">
        <v>2019</v>
      </c>
      <c r="C437" s="19">
        <v>43770</v>
      </c>
      <c r="D437" s="4" t="s">
        <v>72</v>
      </c>
      <c r="E437" s="29" t="s">
        <v>454</v>
      </c>
      <c r="F437" s="33">
        <v>4</v>
      </c>
      <c r="G437" t="s">
        <v>67</v>
      </c>
      <c r="H437" t="s">
        <v>214</v>
      </c>
      <c r="I437" t="s">
        <v>329</v>
      </c>
      <c r="J437" t="s">
        <v>520</v>
      </c>
      <c r="K437" t="s">
        <v>521</v>
      </c>
      <c r="L437" s="50">
        <f>(C437-VLOOKUP(H437,Riders!$A$2:$C$3501,2,FALSE))/365</f>
        <v>24.87123287671233</v>
      </c>
      <c r="M437" s="50">
        <f>(C437-VLOOKUP(I437,Riders!$A$2:$C$3501,2,FALSE))/365</f>
        <v>32.978082191780821</v>
      </c>
      <c r="N437" s="50">
        <f>(C437-VLOOKUP(J437,Riders!$A$2:$C$3501,2,FALSE))/365</f>
        <v>22.846575342465755</v>
      </c>
      <c r="O437" s="50">
        <f>(C437-VLOOKUP(K437,Riders!$A$2:$C$3501,2,FALSE))/365</f>
        <v>22.205479452054796</v>
      </c>
      <c r="P437" s="29">
        <v>1</v>
      </c>
      <c r="Q437" s="104">
        <f t="shared" si="43"/>
        <v>253.61599999999996</v>
      </c>
      <c r="R437" s="104">
        <f t="shared" si="44"/>
        <v>22.106000000000002</v>
      </c>
      <c r="S437" s="104">
        <f t="shared" si="45"/>
        <v>67.683999999999997</v>
      </c>
      <c r="T437" s="104">
        <f t="shared" si="46"/>
        <v>62.215000000000003</v>
      </c>
      <c r="U437" s="104">
        <f t="shared" si="47"/>
        <v>61.615000000000009</v>
      </c>
      <c r="V437" s="104">
        <f t="shared" si="48"/>
        <v>62.101999999999947</v>
      </c>
      <c r="W437">
        <v>14.164999999999999</v>
      </c>
      <c r="X437">
        <v>7.9410000000000025</v>
      </c>
      <c r="Y437">
        <v>7.8109999999999999</v>
      </c>
      <c r="Z437">
        <v>7.8629999999999995</v>
      </c>
      <c r="AA437">
        <v>7.5730000000000004</v>
      </c>
      <c r="AB437">
        <v>7.4409999999999954</v>
      </c>
      <c r="AC437">
        <v>7.3859999999999957</v>
      </c>
      <c r="AD437">
        <v>7.5040000000000049</v>
      </c>
      <c r="AE437">
        <v>7.4409999999999883</v>
      </c>
      <c r="AF437">
        <v>7.5510000000000161</v>
      </c>
      <c r="AG437">
        <v>7.7669999999999959</v>
      </c>
      <c r="AH437">
        <v>7.7550000000000097</v>
      </c>
      <c r="AI437">
        <v>7.8169999999999931</v>
      </c>
      <c r="AJ437">
        <v>8.0749999999999886</v>
      </c>
      <c r="AK437">
        <v>7.8500000000000085</v>
      </c>
      <c r="AL437">
        <v>7.9590000000000032</v>
      </c>
      <c r="AM437">
        <v>7.789999999999992</v>
      </c>
      <c r="AN437">
        <v>7.7170000000000414</v>
      </c>
      <c r="AO437">
        <v>7.6009999999999707</v>
      </c>
      <c r="AP437">
        <v>7.5730000000000075</v>
      </c>
      <c r="AQ437">
        <v>7.563999999999993</v>
      </c>
      <c r="AR437">
        <v>7.7270000000000039</v>
      </c>
      <c r="AS437">
        <v>7.7010000000000218</v>
      </c>
      <c r="AT437">
        <v>7.9419999999999789</v>
      </c>
      <c r="AU437">
        <v>7.938999999999993</v>
      </c>
      <c r="AV437">
        <v>7.73599999999999</v>
      </c>
      <c r="AW437">
        <v>7.7230000000000132</v>
      </c>
      <c r="AX437">
        <v>7.9459999999999695</v>
      </c>
      <c r="AY437">
        <v>7.7030000000000314</v>
      </c>
      <c r="AZ437">
        <v>7.6909999999999741</v>
      </c>
      <c r="BA437">
        <v>7.6650000000000205</v>
      </c>
      <c r="BB437">
        <v>7.6989999999999554</v>
      </c>
      <c r="BC437" s="105">
        <f t="shared" si="49"/>
        <v>56.778752129203212</v>
      </c>
    </row>
    <row r="438" spans="1:55" ht="15" thickBot="1" x14ac:dyDescent="0.35">
      <c r="A438" s="4" t="s">
        <v>170</v>
      </c>
      <c r="B438" s="4">
        <v>2019</v>
      </c>
      <c r="C438" s="19">
        <v>43770</v>
      </c>
      <c r="D438" s="4" t="s">
        <v>72</v>
      </c>
      <c r="E438" s="29" t="s">
        <v>454</v>
      </c>
      <c r="F438" s="33">
        <v>4</v>
      </c>
      <c r="G438" t="s">
        <v>25</v>
      </c>
      <c r="H438" t="s">
        <v>309</v>
      </c>
      <c r="I438" t="s">
        <v>457</v>
      </c>
      <c r="J438" t="s">
        <v>418</v>
      </c>
      <c r="K438" t="s">
        <v>561</v>
      </c>
      <c r="L438" s="50">
        <f>(C438-VLOOKUP(H438,Riders!$A$2:$C$3501,2,FALSE))/365</f>
        <v>27.539726027397261</v>
      </c>
      <c r="M438" s="50">
        <f>(C438-VLOOKUP(I438,Riders!$A$2:$C$3501,2,FALSE))/365</f>
        <v>22.227397260273971</v>
      </c>
      <c r="N438" s="50">
        <f>(C438-VLOOKUP(J438,Riders!$A$2:$C$3501,2,FALSE))/365</f>
        <v>22.608219178082191</v>
      </c>
      <c r="O438" s="50">
        <f>(C438-VLOOKUP(K438,Riders!$A$2:$C$3501,2,FALSE))/365</f>
        <v>22.989041095890411</v>
      </c>
      <c r="P438" s="29">
        <v>2</v>
      </c>
      <c r="Q438" s="104">
        <f t="shared" si="43"/>
        <v>257.83899999999994</v>
      </c>
      <c r="R438" s="104">
        <f t="shared" si="44"/>
        <v>21.984999999999999</v>
      </c>
      <c r="S438" s="104">
        <f t="shared" si="45"/>
        <v>68.493000000000009</v>
      </c>
      <c r="T438" s="104">
        <f t="shared" si="46"/>
        <v>62.848999999999975</v>
      </c>
      <c r="U438" s="104">
        <f t="shared" si="47"/>
        <v>62.869000000000028</v>
      </c>
      <c r="V438" s="104">
        <f t="shared" si="48"/>
        <v>63.627999999999929</v>
      </c>
      <c r="W438">
        <v>13.951000000000001</v>
      </c>
      <c r="X438">
        <v>8.0339999999999989</v>
      </c>
      <c r="Y438">
        <v>7.7110000000000021</v>
      </c>
      <c r="Z438">
        <v>7.801999999999996</v>
      </c>
      <c r="AA438">
        <v>7.8930000000000007</v>
      </c>
      <c r="AB438">
        <v>7.722999999999999</v>
      </c>
      <c r="AC438">
        <v>7.6699999999999875</v>
      </c>
      <c r="AD438">
        <v>7.7090000000000245</v>
      </c>
      <c r="AE438">
        <v>7.9369999999999834</v>
      </c>
      <c r="AF438">
        <v>7.744000000000014</v>
      </c>
      <c r="AG438">
        <v>7.8919999999999959</v>
      </c>
      <c r="AH438">
        <v>7.840999999999994</v>
      </c>
      <c r="AI438">
        <v>8.0320000000000249</v>
      </c>
      <c r="AJ438">
        <v>7.8429999999999609</v>
      </c>
      <c r="AK438">
        <v>7.8100000000000165</v>
      </c>
      <c r="AL438">
        <v>7.7499999999999858</v>
      </c>
      <c r="AM438">
        <v>7.9200000000000159</v>
      </c>
      <c r="AN438">
        <v>7.7800000000000011</v>
      </c>
      <c r="AO438">
        <v>7.9420000000000357</v>
      </c>
      <c r="AP438">
        <v>7.7949999999999591</v>
      </c>
      <c r="AQ438">
        <v>7.8230000000000075</v>
      </c>
      <c r="AR438">
        <v>7.7930000000000064</v>
      </c>
      <c r="AS438">
        <v>7.8210000000000264</v>
      </c>
      <c r="AT438">
        <v>7.9949999999999761</v>
      </c>
      <c r="AU438">
        <v>7.9159999999999968</v>
      </c>
      <c r="AV438">
        <v>8.0060000000000002</v>
      </c>
      <c r="AW438">
        <v>7.9850000000000136</v>
      </c>
      <c r="AX438">
        <v>8.0910000000000082</v>
      </c>
      <c r="AY438">
        <v>7.8289999999999509</v>
      </c>
      <c r="AZ438">
        <v>7.9020000000000437</v>
      </c>
      <c r="BA438">
        <v>7.8689999999999714</v>
      </c>
      <c r="BB438">
        <v>8.0299999999999443</v>
      </c>
      <c r="BC438" s="105">
        <f t="shared" si="49"/>
        <v>55.848804874359594</v>
      </c>
    </row>
    <row r="439" spans="1:55" ht="15" thickBot="1" x14ac:dyDescent="0.35">
      <c r="A439" s="4" t="s">
        <v>170</v>
      </c>
      <c r="B439" s="4">
        <v>2019</v>
      </c>
      <c r="C439" s="19">
        <v>43770</v>
      </c>
      <c r="D439" s="4" t="s">
        <v>72</v>
      </c>
      <c r="E439" s="29" t="s">
        <v>204</v>
      </c>
      <c r="F439" s="33" t="s">
        <v>205</v>
      </c>
      <c r="G439" t="s">
        <v>67</v>
      </c>
      <c r="H439" t="s">
        <v>214</v>
      </c>
      <c r="I439" t="s">
        <v>329</v>
      </c>
      <c r="J439" t="s">
        <v>520</v>
      </c>
      <c r="K439" t="s">
        <v>521</v>
      </c>
      <c r="L439" s="50">
        <f>(C439-VLOOKUP(H439,Riders!$A$2:$C$3501,2,FALSE))/365</f>
        <v>24.87123287671233</v>
      </c>
      <c r="M439" s="50">
        <f>(C439-VLOOKUP(I439,Riders!$A$2:$C$3501,2,FALSE))/365</f>
        <v>32.978082191780821</v>
      </c>
      <c r="N439" s="50">
        <f>(C439-VLOOKUP(J439,Riders!$A$2:$C$3501,2,FALSE))/365</f>
        <v>22.846575342465755</v>
      </c>
      <c r="O439" s="50">
        <f>(C439-VLOOKUP(K439,Riders!$A$2:$C$3501,2,FALSE))/365</f>
        <v>22.205479452054796</v>
      </c>
      <c r="P439" s="29">
        <v>1</v>
      </c>
      <c r="Q439" s="104">
        <f t="shared" si="43"/>
        <v>253.76199999999997</v>
      </c>
      <c r="R439" s="104">
        <f t="shared" si="44"/>
        <v>21.937999999999999</v>
      </c>
      <c r="S439" s="104">
        <f t="shared" si="45"/>
        <v>67.305000000000007</v>
      </c>
      <c r="T439" s="104">
        <f t="shared" si="46"/>
        <v>61.533999999999992</v>
      </c>
      <c r="U439" s="104">
        <f t="shared" si="47"/>
        <v>61.631000000000029</v>
      </c>
      <c r="V439" s="104">
        <f t="shared" si="48"/>
        <v>63.291999999999945</v>
      </c>
      <c r="W439">
        <v>14.058</v>
      </c>
      <c r="X439">
        <v>7.879999999999999</v>
      </c>
      <c r="Y439">
        <v>7.7000000000000028</v>
      </c>
      <c r="Z439">
        <v>7.7349999999999959</v>
      </c>
      <c r="AA439">
        <v>7.5280000000000058</v>
      </c>
      <c r="AB439">
        <v>7.4599999999999937</v>
      </c>
      <c r="AC439">
        <v>7.4209999999999994</v>
      </c>
      <c r="AD439">
        <v>7.5230000000000103</v>
      </c>
      <c r="AE439">
        <v>7.4509999999999934</v>
      </c>
      <c r="AF439">
        <v>7.4759999999999991</v>
      </c>
      <c r="AG439">
        <v>7.6489999999999867</v>
      </c>
      <c r="AH439">
        <v>7.7150000000000176</v>
      </c>
      <c r="AI439">
        <v>7.9849999999999994</v>
      </c>
      <c r="AJ439">
        <v>7.7950000000000017</v>
      </c>
      <c r="AK439">
        <v>7.8130000000000166</v>
      </c>
      <c r="AL439">
        <v>7.6499999999999773</v>
      </c>
      <c r="AM439">
        <v>7.6519999999999868</v>
      </c>
      <c r="AN439">
        <v>7.6610000000000014</v>
      </c>
      <c r="AO439">
        <v>7.6560000000000343</v>
      </c>
      <c r="AP439">
        <v>7.6789999999999736</v>
      </c>
      <c r="AQ439">
        <v>7.8360000000000127</v>
      </c>
      <c r="AR439">
        <v>7.7299999999999898</v>
      </c>
      <c r="AS439">
        <v>7.8849999999999909</v>
      </c>
      <c r="AT439">
        <v>7.5320000000000391</v>
      </c>
      <c r="AU439">
        <v>7.55499999999995</v>
      </c>
      <c r="AV439">
        <v>7.7420000000000186</v>
      </c>
      <c r="AW439">
        <v>7.7549999999999955</v>
      </c>
      <c r="AX439">
        <v>7.8719999999999857</v>
      </c>
      <c r="AY439">
        <v>7.9860000000000468</v>
      </c>
      <c r="AZ439">
        <v>8.0949999999999704</v>
      </c>
      <c r="BA439">
        <v>8.120000000000033</v>
      </c>
      <c r="BB439">
        <v>8.1669999999999447</v>
      </c>
      <c r="BC439" s="105">
        <f t="shared" si="49"/>
        <v>56.746084914210961</v>
      </c>
    </row>
    <row r="440" spans="1:55" ht="15" thickBot="1" x14ac:dyDescent="0.35">
      <c r="A440" s="4" t="s">
        <v>170</v>
      </c>
      <c r="B440" s="4">
        <v>2019</v>
      </c>
      <c r="C440" s="19">
        <v>43770</v>
      </c>
      <c r="D440" s="4" t="s">
        <v>72</v>
      </c>
      <c r="E440" s="29" t="s">
        <v>204</v>
      </c>
      <c r="F440" s="33" t="s">
        <v>205</v>
      </c>
      <c r="G440" t="s">
        <v>15</v>
      </c>
      <c r="H440" t="s">
        <v>459</v>
      </c>
      <c r="I440" t="s">
        <v>501</v>
      </c>
      <c r="J440" t="s">
        <v>491</v>
      </c>
      <c r="K440" t="s">
        <v>556</v>
      </c>
      <c r="L440" s="50">
        <f>(C440-VLOOKUP(H440,Riders!$A$2:$C$3501,2,FALSE))/365</f>
        <v>20.961643835616439</v>
      </c>
      <c r="M440" s="50">
        <f>(C440-VLOOKUP(I440,Riders!$A$2:$C$3501,2,FALSE))/365</f>
        <v>31.419178082191781</v>
      </c>
      <c r="N440" s="50">
        <f>(C440-VLOOKUP(J440,Riders!$A$2:$C$3501,2,FALSE))/365</f>
        <v>23.312328767123287</v>
      </c>
      <c r="O440" s="50" t="e">
        <f>(C440-VLOOKUP(K440,Riders!$A$2:$C$3501,2,FALSE))/365</f>
        <v>#N/A</v>
      </c>
      <c r="P440" s="29">
        <v>2</v>
      </c>
      <c r="Q440" s="104">
        <f t="shared" si="43"/>
        <v>254.83599999999996</v>
      </c>
      <c r="R440" s="104">
        <f t="shared" si="44"/>
        <v>22.939</v>
      </c>
      <c r="S440" s="104">
        <f t="shared" si="45"/>
        <v>69.381000000000014</v>
      </c>
      <c r="T440" s="104">
        <f t="shared" si="46"/>
        <v>61.533000000000001</v>
      </c>
      <c r="U440" s="104">
        <f t="shared" si="47"/>
        <v>61.744</v>
      </c>
      <c r="V440" s="104">
        <f t="shared" si="48"/>
        <v>62.17799999999994</v>
      </c>
      <c r="W440">
        <v>14.457000000000001</v>
      </c>
      <c r="X440">
        <v>8.4819999999999993</v>
      </c>
      <c r="Y440">
        <v>7.9750000000000014</v>
      </c>
      <c r="Z440">
        <v>7.7609999999999957</v>
      </c>
      <c r="AA440">
        <v>7.7800000000000011</v>
      </c>
      <c r="AB440">
        <v>7.6230000000000047</v>
      </c>
      <c r="AC440">
        <v>7.6840000000000046</v>
      </c>
      <c r="AD440">
        <v>7.6190000000000069</v>
      </c>
      <c r="AE440">
        <v>7.7969999999999828</v>
      </c>
      <c r="AF440">
        <v>7.6729999999999876</v>
      </c>
      <c r="AG440">
        <v>7.6760000000000304</v>
      </c>
      <c r="AH440">
        <v>7.679000000000002</v>
      </c>
      <c r="AI440">
        <v>7.840999999999994</v>
      </c>
      <c r="AJ440">
        <v>7.6579999999999728</v>
      </c>
      <c r="AK440">
        <v>7.6440000000000197</v>
      </c>
      <c r="AL440">
        <v>7.5650000000000119</v>
      </c>
      <c r="AM440">
        <v>7.5949999999999989</v>
      </c>
      <c r="AN440">
        <v>7.7580000000000098</v>
      </c>
      <c r="AO440">
        <v>7.7059999999999604</v>
      </c>
      <c r="AP440">
        <v>7.7250000000000227</v>
      </c>
      <c r="AQ440">
        <v>7.8769999999999527</v>
      </c>
      <c r="AR440">
        <v>7.7250000000000227</v>
      </c>
      <c r="AS440">
        <v>7.7080000000000268</v>
      </c>
      <c r="AT440">
        <v>7.6500000000000057</v>
      </c>
      <c r="AU440">
        <v>7.8579999999999757</v>
      </c>
      <c r="AV440">
        <v>7.7599999999999909</v>
      </c>
      <c r="AW440">
        <v>7.8180000000000405</v>
      </c>
      <c r="AX440">
        <v>8.0139999999999532</v>
      </c>
      <c r="AY440">
        <v>7.7160000000000082</v>
      </c>
      <c r="AZ440">
        <v>7.6420000000000243</v>
      </c>
      <c r="BA440">
        <v>7.6829999999999927</v>
      </c>
      <c r="BB440">
        <v>7.686999999999955</v>
      </c>
      <c r="BC440" s="105">
        <f t="shared" si="49"/>
        <v>56.506929947103245</v>
      </c>
    </row>
    <row r="441" spans="1:55" ht="15" thickBot="1" x14ac:dyDescent="0.35">
      <c r="A441" s="4" t="s">
        <v>170</v>
      </c>
      <c r="B441" s="4">
        <v>2019</v>
      </c>
      <c r="C441" s="19">
        <v>43770</v>
      </c>
      <c r="D441" s="4" t="s">
        <v>72</v>
      </c>
      <c r="E441" s="29" t="s">
        <v>204</v>
      </c>
      <c r="F441" s="33" t="s">
        <v>206</v>
      </c>
      <c r="G441" t="s">
        <v>53</v>
      </c>
      <c r="H441" t="s">
        <v>298</v>
      </c>
      <c r="I441" t="s">
        <v>227</v>
      </c>
      <c r="J441" t="s">
        <v>560</v>
      </c>
      <c r="K441" t="s">
        <v>316</v>
      </c>
      <c r="L441" s="50">
        <f>(C441-VLOOKUP(H441,Riders!$A$2:$C$3501,2,FALSE))/365</f>
        <v>20.293150684931508</v>
      </c>
      <c r="M441" s="50">
        <f>(C441-VLOOKUP(I441,Riders!$A$2:$C$3501,2,FALSE))/365</f>
        <v>21.69041095890411</v>
      </c>
      <c r="N441" s="50">
        <f>(C441-VLOOKUP(J441,Riders!$A$2:$C$3501,2,FALSE))/365</f>
        <v>21.638356164383563</v>
      </c>
      <c r="O441" s="50">
        <f>(C441-VLOOKUP(K441,Riders!$A$2:$C$3501,2,FALSE))/365</f>
        <v>18.860273972602741</v>
      </c>
      <c r="P441" s="29">
        <v>3</v>
      </c>
      <c r="Q441" s="104">
        <f t="shared" si="43"/>
        <v>256.42999999999995</v>
      </c>
      <c r="R441" s="104">
        <f t="shared" si="44"/>
        <v>22.158000000000001</v>
      </c>
      <c r="S441" s="104">
        <f t="shared" si="45"/>
        <v>68.47399999999999</v>
      </c>
      <c r="T441" s="104">
        <f t="shared" si="46"/>
        <v>62.40300000000002</v>
      </c>
      <c r="U441" s="104">
        <f t="shared" si="47"/>
        <v>62.774000000000001</v>
      </c>
      <c r="V441" s="104">
        <f t="shared" si="48"/>
        <v>62.77899999999994</v>
      </c>
      <c r="W441">
        <v>14.025</v>
      </c>
      <c r="X441">
        <v>8.1330000000000009</v>
      </c>
      <c r="Y441">
        <v>7.6519999999999975</v>
      </c>
      <c r="Z441">
        <v>7.5629999999999988</v>
      </c>
      <c r="AA441">
        <v>7.6900000000000048</v>
      </c>
      <c r="AB441">
        <v>7.7319999999999993</v>
      </c>
      <c r="AC441">
        <v>7.7590000000000074</v>
      </c>
      <c r="AD441">
        <v>7.9199999999999804</v>
      </c>
      <c r="AE441">
        <v>7.777000000000001</v>
      </c>
      <c r="AF441">
        <v>7.7600000000000193</v>
      </c>
      <c r="AG441">
        <v>7.8549999999999756</v>
      </c>
      <c r="AH441">
        <v>7.6970000000000169</v>
      </c>
      <c r="AI441">
        <v>7.7340000000000089</v>
      </c>
      <c r="AJ441">
        <v>7.8589999999999804</v>
      </c>
      <c r="AK441">
        <v>7.7639999999999958</v>
      </c>
      <c r="AL441">
        <v>7.9570000000000221</v>
      </c>
      <c r="AM441">
        <v>7.8599999999999852</v>
      </c>
      <c r="AN441">
        <v>7.9050000000000011</v>
      </c>
      <c r="AO441">
        <v>7.9869999999999948</v>
      </c>
      <c r="AP441">
        <v>7.8610000000000184</v>
      </c>
      <c r="AQ441">
        <v>7.8030000000000257</v>
      </c>
      <c r="AR441">
        <v>7.7509999999999764</v>
      </c>
      <c r="AS441">
        <v>7.8439999999999657</v>
      </c>
      <c r="AT441">
        <v>7.7630000000000337</v>
      </c>
      <c r="AU441">
        <v>7.8010000000000161</v>
      </c>
      <c r="AV441">
        <v>7.95799999999997</v>
      </c>
      <c r="AW441">
        <v>7.9669999999999845</v>
      </c>
      <c r="AX441">
        <v>7.9220000000000255</v>
      </c>
      <c r="AY441">
        <v>8.0029999999999575</v>
      </c>
      <c r="AZ441">
        <v>7.8240000000000691</v>
      </c>
      <c r="BA441">
        <v>7.6509999999999536</v>
      </c>
      <c r="BB441">
        <v>7.6529999999999632</v>
      </c>
      <c r="BC441" s="105">
        <f t="shared" si="49"/>
        <v>56.155676012947012</v>
      </c>
    </row>
    <row r="442" spans="1:55" ht="15" thickBot="1" x14ac:dyDescent="0.35">
      <c r="A442" s="4" t="s">
        <v>170</v>
      </c>
      <c r="B442" s="4">
        <v>2019</v>
      </c>
      <c r="C442" s="19">
        <v>43770</v>
      </c>
      <c r="D442" s="4" t="s">
        <v>72</v>
      </c>
      <c r="E442" s="29" t="s">
        <v>204</v>
      </c>
      <c r="F442" s="33" t="s">
        <v>206</v>
      </c>
      <c r="G442" t="s">
        <v>17</v>
      </c>
      <c r="H442" t="s">
        <v>215</v>
      </c>
      <c r="I442" t="s">
        <v>423</v>
      </c>
      <c r="J442" t="s">
        <v>327</v>
      </c>
      <c r="K442" t="s">
        <v>422</v>
      </c>
      <c r="L442" s="50">
        <f>(C442-VLOOKUP(H442,Riders!$A$2:$C$3501,2,FALSE))/365</f>
        <v>20.816438356164383</v>
      </c>
      <c r="M442" s="50">
        <f>(C442-VLOOKUP(I442,Riders!$A$2:$C$3501,2,FALSE))/365</f>
        <v>21.950684931506849</v>
      </c>
      <c r="N442" s="50">
        <f>(C442-VLOOKUP(J442,Riders!$A$2:$C$3501,2,FALSE))/365</f>
        <v>27.076712328767123</v>
      </c>
      <c r="O442" s="50">
        <f>(C442-VLOOKUP(K442,Riders!$A$2:$C$3501,2,FALSE))/365</f>
        <v>20.536986301369861</v>
      </c>
      <c r="P442" s="29">
        <v>4</v>
      </c>
      <c r="Q442" s="104">
        <f t="shared" si="43"/>
        <v>258.66700000000003</v>
      </c>
      <c r="R442" s="104">
        <f t="shared" si="44"/>
        <v>22.524000000000001</v>
      </c>
      <c r="S442" s="104">
        <f t="shared" si="45"/>
        <v>69.315000000000012</v>
      </c>
      <c r="T442" s="104">
        <f t="shared" si="46"/>
        <v>62.09399999999998</v>
      </c>
      <c r="U442" s="104">
        <f t="shared" si="47"/>
        <v>63.132000000000005</v>
      </c>
      <c r="V442" s="104">
        <f t="shared" si="48"/>
        <v>64.126000000000033</v>
      </c>
      <c r="W442">
        <v>14.101000000000001</v>
      </c>
      <c r="X442">
        <v>8.423</v>
      </c>
      <c r="Y442">
        <v>7.916999999999998</v>
      </c>
      <c r="Z442">
        <v>7.6680000000000028</v>
      </c>
      <c r="AA442">
        <v>7.8689999999999998</v>
      </c>
      <c r="AB442">
        <v>7.759999999999998</v>
      </c>
      <c r="AC442">
        <v>7.7490000000000023</v>
      </c>
      <c r="AD442">
        <v>7.8280000000000101</v>
      </c>
      <c r="AE442">
        <v>7.6829999999999927</v>
      </c>
      <c r="AF442">
        <v>7.6739999999999924</v>
      </c>
      <c r="AG442">
        <v>7.7690000000000055</v>
      </c>
      <c r="AH442">
        <v>7.9170000000000016</v>
      </c>
      <c r="AI442">
        <v>7.7630000000000052</v>
      </c>
      <c r="AJ442">
        <v>7.7409999999999712</v>
      </c>
      <c r="AK442">
        <v>7.7640000000000242</v>
      </c>
      <c r="AL442">
        <v>7.782999999999987</v>
      </c>
      <c r="AM442">
        <v>7.8460000000000036</v>
      </c>
      <c r="AN442">
        <v>7.9869999999999948</v>
      </c>
      <c r="AO442">
        <v>7.8789999999999907</v>
      </c>
      <c r="AP442">
        <v>8.0800000000000125</v>
      </c>
      <c r="AQ442">
        <v>7.9060000000000059</v>
      </c>
      <c r="AR442">
        <v>7.7809999999999775</v>
      </c>
      <c r="AS442">
        <v>7.7540000000000191</v>
      </c>
      <c r="AT442">
        <v>7.8990000000000009</v>
      </c>
      <c r="AU442">
        <v>7.8530000000000086</v>
      </c>
      <c r="AV442">
        <v>7.8559999999999945</v>
      </c>
      <c r="AW442">
        <v>8.1129999999999995</v>
      </c>
      <c r="AX442">
        <v>8.0290000000000532</v>
      </c>
      <c r="AY442">
        <v>8.143999999999977</v>
      </c>
      <c r="AZ442">
        <v>8.2779999999999916</v>
      </c>
      <c r="BA442">
        <v>7.9519999999999982</v>
      </c>
      <c r="BB442">
        <v>7.9010000000000105</v>
      </c>
      <c r="BC442" s="105">
        <f t="shared" si="49"/>
        <v>55.670031353052373</v>
      </c>
    </row>
    <row r="443" spans="1:55" ht="15" thickBot="1" x14ac:dyDescent="0.35">
      <c r="A443" s="4" t="s">
        <v>170</v>
      </c>
      <c r="B443" s="4">
        <v>2019</v>
      </c>
      <c r="C443" s="19">
        <v>43769</v>
      </c>
      <c r="D443" s="4" t="s">
        <v>72</v>
      </c>
      <c r="E443" s="29" t="s">
        <v>379</v>
      </c>
      <c r="F443" s="29" t="s">
        <v>379</v>
      </c>
      <c r="G443" t="s">
        <v>67</v>
      </c>
      <c r="H443" t="s">
        <v>214</v>
      </c>
      <c r="I443" t="s">
        <v>329</v>
      </c>
      <c r="J443" t="s">
        <v>520</v>
      </c>
      <c r="K443" t="s">
        <v>521</v>
      </c>
      <c r="L443" s="50">
        <f>(C443-VLOOKUP(H443,Riders!$A$2:$C$3501,2,FALSE))/365</f>
        <v>24.86849315068493</v>
      </c>
      <c r="M443" s="50">
        <f>(C443-VLOOKUP(I443,Riders!$A$2:$C$3501,2,FALSE))/365</f>
        <v>32.975342465753428</v>
      </c>
      <c r="N443" s="50">
        <f>(C443-VLOOKUP(J443,Riders!$A$2:$C$3501,2,FALSE))/365</f>
        <v>22.843835616438355</v>
      </c>
      <c r="O443" s="50">
        <f>(C443-VLOOKUP(K443,Riders!$A$2:$C$3501,2,FALSE))/365</f>
        <v>22.202739726027396</v>
      </c>
      <c r="P443" s="29">
        <v>1</v>
      </c>
      <c r="Q443" s="104">
        <f t="shared" si="43"/>
        <v>255.50499999999997</v>
      </c>
      <c r="R443" s="104">
        <f t="shared" si="44"/>
        <v>22.071999999999999</v>
      </c>
      <c r="S443" s="104">
        <f t="shared" si="45"/>
        <v>67.710999999999984</v>
      </c>
      <c r="T443" s="104">
        <f t="shared" si="46"/>
        <v>63.449000000000012</v>
      </c>
      <c r="U443" s="104">
        <f t="shared" si="47"/>
        <v>62.151999999999987</v>
      </c>
      <c r="V443" s="104">
        <f t="shared" si="48"/>
        <v>62.192999999999984</v>
      </c>
      <c r="W443">
        <v>14.217000000000001</v>
      </c>
      <c r="X443">
        <v>7.8549999999999986</v>
      </c>
      <c r="Y443">
        <v>7.5680000000000014</v>
      </c>
      <c r="Z443">
        <v>7.6270000000000024</v>
      </c>
      <c r="AA443">
        <v>7.509999999999998</v>
      </c>
      <c r="AB443">
        <v>7.5020000000000024</v>
      </c>
      <c r="AC443">
        <v>7.5949999999999989</v>
      </c>
      <c r="AD443">
        <v>7.836999999999982</v>
      </c>
      <c r="AE443">
        <v>7.75</v>
      </c>
      <c r="AF443">
        <v>7.7890000000000157</v>
      </c>
      <c r="AG443">
        <v>7.9410000000000025</v>
      </c>
      <c r="AH443">
        <v>7.938999999999993</v>
      </c>
      <c r="AI443">
        <v>8.0060000000000002</v>
      </c>
      <c r="AJ443">
        <v>8.2210000000000178</v>
      </c>
      <c r="AK443">
        <v>7.8900000000000006</v>
      </c>
      <c r="AL443">
        <v>7.9129999999999825</v>
      </c>
      <c r="AM443">
        <v>7.7279999999999802</v>
      </c>
      <c r="AN443">
        <v>7.7470000000000141</v>
      </c>
      <c r="AO443">
        <v>7.6949999999999932</v>
      </c>
      <c r="AP443">
        <v>7.688999999999993</v>
      </c>
      <c r="AQ443">
        <v>7.7600000000000193</v>
      </c>
      <c r="AR443">
        <v>7.7939999999999827</v>
      </c>
      <c r="AS443">
        <v>7.7840000000000487</v>
      </c>
      <c r="AT443">
        <v>7.9549999999999557</v>
      </c>
      <c r="AU443">
        <v>7.8170000000000073</v>
      </c>
      <c r="AV443">
        <v>7.9540000000000077</v>
      </c>
      <c r="AW443">
        <v>8.0799999999999841</v>
      </c>
      <c r="AX443">
        <v>7.6969999999999743</v>
      </c>
      <c r="AY443">
        <v>7.5010000000000616</v>
      </c>
      <c r="AZ443">
        <v>7.6499999999999488</v>
      </c>
      <c r="BA443">
        <v>7.66700000000003</v>
      </c>
      <c r="BB443">
        <v>7.8269999999999698</v>
      </c>
      <c r="BC443" s="105">
        <f t="shared" si="49"/>
        <v>56.358975362517377</v>
      </c>
    </row>
    <row r="444" spans="1:55" ht="15" thickBot="1" x14ac:dyDescent="0.35">
      <c r="A444" s="4" t="s">
        <v>170</v>
      </c>
      <c r="B444" s="4">
        <v>2019</v>
      </c>
      <c r="C444" s="19">
        <v>43769</v>
      </c>
      <c r="D444" s="4" t="s">
        <v>72</v>
      </c>
      <c r="E444" s="29" t="s">
        <v>379</v>
      </c>
      <c r="F444" s="29" t="s">
        <v>379</v>
      </c>
      <c r="G444" t="s">
        <v>53</v>
      </c>
      <c r="H444" t="s">
        <v>298</v>
      </c>
      <c r="I444" t="s">
        <v>227</v>
      </c>
      <c r="J444" t="s">
        <v>560</v>
      </c>
      <c r="K444" t="s">
        <v>316</v>
      </c>
      <c r="L444" s="50">
        <f>(C444-VLOOKUP(H444,Riders!$A$2:$C$3501,2,FALSE))/365</f>
        <v>20.290410958904111</v>
      </c>
      <c r="M444" s="50">
        <f>(C444-VLOOKUP(I444,Riders!$A$2:$C$3501,2,FALSE))/365</f>
        <v>21.687671232876713</v>
      </c>
      <c r="N444" s="50">
        <f>(C444-VLOOKUP(J444,Riders!$A$2:$C$3501,2,FALSE))/365</f>
        <v>21.635616438356163</v>
      </c>
      <c r="O444" s="50">
        <f>(C444-VLOOKUP(K444,Riders!$A$2:$C$3501,2,FALSE))/365</f>
        <v>18.857534246575341</v>
      </c>
      <c r="P444" s="29">
        <v>2</v>
      </c>
      <c r="Q444" s="104">
        <f t="shared" si="43"/>
        <v>257.47399999999999</v>
      </c>
      <c r="R444" s="104">
        <f t="shared" si="44"/>
        <v>22.719000000000001</v>
      </c>
      <c r="S444" s="104">
        <f t="shared" si="45"/>
        <v>69.658999999999992</v>
      </c>
      <c r="T444" s="104">
        <f t="shared" si="46"/>
        <v>61.733000000000004</v>
      </c>
      <c r="U444" s="104">
        <f t="shared" si="47"/>
        <v>62.736000000000018</v>
      </c>
      <c r="V444" s="104">
        <f t="shared" si="48"/>
        <v>63.345999999999975</v>
      </c>
      <c r="W444">
        <v>14.5</v>
      </c>
      <c r="X444">
        <v>8.2190000000000012</v>
      </c>
      <c r="Y444">
        <v>7.9269999999999996</v>
      </c>
      <c r="Z444">
        <v>7.7819999999999965</v>
      </c>
      <c r="AA444">
        <v>7.8539999999999992</v>
      </c>
      <c r="AB444">
        <v>7.7750000000000057</v>
      </c>
      <c r="AC444">
        <v>7.7379999999999924</v>
      </c>
      <c r="AD444">
        <v>7.8639999999999972</v>
      </c>
      <c r="AE444">
        <v>7.7000000000000171</v>
      </c>
      <c r="AF444">
        <v>7.7209999999999752</v>
      </c>
      <c r="AG444">
        <v>7.8480000000000132</v>
      </c>
      <c r="AH444">
        <v>7.6550000000000153</v>
      </c>
      <c r="AI444">
        <v>7.6279999999999859</v>
      </c>
      <c r="AJ444">
        <v>7.7600000000000051</v>
      </c>
      <c r="AK444">
        <v>7.6159999999999854</v>
      </c>
      <c r="AL444">
        <v>7.8050000000000068</v>
      </c>
      <c r="AM444">
        <v>7.703000000000003</v>
      </c>
      <c r="AN444">
        <v>7.7580000000000098</v>
      </c>
      <c r="AO444">
        <v>7.9159999999999684</v>
      </c>
      <c r="AP444">
        <v>7.9290000000000305</v>
      </c>
      <c r="AQ444">
        <v>7.8589999999999804</v>
      </c>
      <c r="AR444">
        <v>7.8430000000000177</v>
      </c>
      <c r="AS444">
        <v>7.8830000000000098</v>
      </c>
      <c r="AT444">
        <v>7.8449999999999989</v>
      </c>
      <c r="AU444">
        <v>7.896000000000015</v>
      </c>
      <c r="AV444">
        <v>8.1259999999999479</v>
      </c>
      <c r="AW444">
        <v>7.8740000000000236</v>
      </c>
      <c r="AX444">
        <v>7.8089999999999975</v>
      </c>
      <c r="AY444">
        <v>7.9019999999999584</v>
      </c>
      <c r="AZ444">
        <v>7.8760000000000048</v>
      </c>
      <c r="BA444">
        <v>7.8350000000000648</v>
      </c>
      <c r="BB444">
        <v>8.0279999999999632</v>
      </c>
      <c r="BC444" s="105">
        <f t="shared" si="49"/>
        <v>55.927977193813746</v>
      </c>
    </row>
    <row r="445" spans="1:55" ht="15" thickBot="1" x14ac:dyDescent="0.35">
      <c r="A445" s="4" t="s">
        <v>170</v>
      </c>
      <c r="B445" s="4">
        <v>2019</v>
      </c>
      <c r="C445" s="19">
        <v>43769</v>
      </c>
      <c r="D445" s="4" t="s">
        <v>72</v>
      </c>
      <c r="E445" s="29" t="s">
        <v>379</v>
      </c>
      <c r="F445" s="29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20.958904109589042</v>
      </c>
      <c r="M445" s="50">
        <f>(C445-VLOOKUP(I445,Riders!$A$2:$C$3501,2,FALSE))/365</f>
        <v>31.416438356164385</v>
      </c>
      <c r="N445" s="50">
        <f>(C445-VLOOKUP(J445,Riders!$A$2:$C$3501,2,FALSE))/365</f>
        <v>23.30958904109589</v>
      </c>
      <c r="O445" s="50" t="e">
        <f>(C445-VLOOKUP(K445,Riders!$A$2:$C$3501,2,FALSE))/365</f>
        <v>#N/A</v>
      </c>
      <c r="P445" s="29">
        <v>3</v>
      </c>
      <c r="Q445" s="104">
        <f t="shared" si="43"/>
        <v>257.98500000000001</v>
      </c>
      <c r="R445" s="104">
        <f t="shared" si="44"/>
        <v>22.645</v>
      </c>
      <c r="S445" s="104">
        <f t="shared" si="45"/>
        <v>69.597999999999985</v>
      </c>
      <c r="T445" s="104">
        <f t="shared" si="46"/>
        <v>62.318000000000012</v>
      </c>
      <c r="U445" s="104">
        <f t="shared" si="47"/>
        <v>63.077000000000027</v>
      </c>
      <c r="V445" s="104">
        <f t="shared" si="48"/>
        <v>62.99199999999999</v>
      </c>
      <c r="W445">
        <v>14.282</v>
      </c>
      <c r="X445">
        <v>8.3629999999999995</v>
      </c>
      <c r="Y445">
        <v>7.911999999999999</v>
      </c>
      <c r="Z445">
        <v>7.8000000000000007</v>
      </c>
      <c r="AA445">
        <v>7.8659999999999997</v>
      </c>
      <c r="AB445">
        <v>7.7830000000000013</v>
      </c>
      <c r="AC445">
        <v>7.777000000000001</v>
      </c>
      <c r="AD445">
        <v>7.8149999999999835</v>
      </c>
      <c r="AE445">
        <v>7.849000000000018</v>
      </c>
      <c r="AF445">
        <v>7.7040000000000077</v>
      </c>
      <c r="AG445">
        <v>7.6650000000000063</v>
      </c>
      <c r="AH445">
        <v>7.7199999999999847</v>
      </c>
      <c r="AI445">
        <v>7.8570000000000135</v>
      </c>
      <c r="AJ445">
        <v>7.820999999999998</v>
      </c>
      <c r="AK445">
        <v>7.8559999999999803</v>
      </c>
      <c r="AL445">
        <v>7.8460000000000036</v>
      </c>
      <c r="AM445">
        <v>7.8230000000000075</v>
      </c>
      <c r="AN445">
        <v>8.0109999999999957</v>
      </c>
      <c r="AO445">
        <v>7.914999999999992</v>
      </c>
      <c r="AP445">
        <v>7.8660000000000139</v>
      </c>
      <c r="AQ445">
        <v>7.9160000000000252</v>
      </c>
      <c r="AR445">
        <v>7.8559999999999661</v>
      </c>
      <c r="AS445">
        <v>7.8120000000000118</v>
      </c>
      <c r="AT445">
        <v>7.8780000000000143</v>
      </c>
      <c r="AU445">
        <v>8.0049999999999955</v>
      </c>
      <c r="AV445">
        <v>7.936000000000007</v>
      </c>
      <c r="AW445">
        <v>7.86099999999999</v>
      </c>
      <c r="AX445">
        <v>8.0459999999999638</v>
      </c>
      <c r="AY445">
        <v>7.7950000000000443</v>
      </c>
      <c r="AZ445">
        <v>7.8229999999999507</v>
      </c>
      <c r="BA445">
        <v>7.7120000000000175</v>
      </c>
      <c r="BB445">
        <v>7.8140000000000214</v>
      </c>
      <c r="BC445" s="105">
        <f t="shared" si="49"/>
        <v>55.817198674341526</v>
      </c>
    </row>
    <row r="446" spans="1:55" ht="15" thickBot="1" x14ac:dyDescent="0.35">
      <c r="A446" s="4" t="s">
        <v>170</v>
      </c>
      <c r="B446" s="4">
        <v>2019</v>
      </c>
      <c r="C446" s="19">
        <v>43769</v>
      </c>
      <c r="D446" s="4" t="s">
        <v>72</v>
      </c>
      <c r="E446" s="29" t="s">
        <v>379</v>
      </c>
      <c r="F446" s="51" t="s">
        <v>379</v>
      </c>
      <c r="G446" t="s">
        <v>25</v>
      </c>
      <c r="H446" t="s">
        <v>309</v>
      </c>
      <c r="I446" t="s">
        <v>457</v>
      </c>
      <c r="J446" t="s">
        <v>418</v>
      </c>
      <c r="K446" t="s">
        <v>561</v>
      </c>
      <c r="L446" s="50">
        <f>(C446-VLOOKUP(H446,Riders!$A$2:$C$3501,2,FALSE))/365</f>
        <v>27.536986301369861</v>
      </c>
      <c r="M446" s="50">
        <f>(C446-VLOOKUP(I446,Riders!$A$2:$C$3501,2,FALSE))/365</f>
        <v>22.224657534246575</v>
      </c>
      <c r="N446" s="50">
        <f>(C446-VLOOKUP(J446,Riders!$A$2:$C$3501,2,FALSE))/365</f>
        <v>22.605479452054794</v>
      </c>
      <c r="O446" s="50">
        <f>(C446-VLOOKUP(K446,Riders!$A$2:$C$3501,2,FALSE))/365</f>
        <v>22.986301369863014</v>
      </c>
      <c r="P446" s="29">
        <v>4</v>
      </c>
      <c r="Q446" s="104">
        <f t="shared" si="43"/>
        <v>260.60500000000002</v>
      </c>
      <c r="R446" s="104">
        <f t="shared" si="44"/>
        <v>22.384</v>
      </c>
      <c r="S446" s="104">
        <f t="shared" si="45"/>
        <v>69.600999999999999</v>
      </c>
      <c r="T446" s="104">
        <f t="shared" si="46"/>
        <v>63.04000000000002</v>
      </c>
      <c r="U446" s="104">
        <f t="shared" si="47"/>
        <v>63.115999999999985</v>
      </c>
      <c r="V446" s="104">
        <f t="shared" si="48"/>
        <v>64.848000000000013</v>
      </c>
      <c r="W446">
        <v>14.214</v>
      </c>
      <c r="X446">
        <v>8.17</v>
      </c>
      <c r="Y446">
        <v>7.8359999999999985</v>
      </c>
      <c r="Z446">
        <v>7.8990000000000009</v>
      </c>
      <c r="AA446">
        <v>8.0189999999999984</v>
      </c>
      <c r="AB446">
        <v>7.892000000000003</v>
      </c>
      <c r="AC446">
        <v>7.7709999999999937</v>
      </c>
      <c r="AD446">
        <v>7.8000000000000043</v>
      </c>
      <c r="AE446">
        <v>7.9740000000000038</v>
      </c>
      <c r="AF446">
        <v>7.8180000000000121</v>
      </c>
      <c r="AG446">
        <v>7.8569999999999993</v>
      </c>
      <c r="AH446">
        <v>7.8729999999999762</v>
      </c>
      <c r="AI446">
        <v>7.9590000000000174</v>
      </c>
      <c r="AJ446">
        <v>7.8739999999999952</v>
      </c>
      <c r="AK446">
        <v>7.8230000000000075</v>
      </c>
      <c r="AL446">
        <v>7.862000000000009</v>
      </c>
      <c r="AM446">
        <v>7.9559999999999604</v>
      </c>
      <c r="AN446">
        <v>7.8689999999999998</v>
      </c>
      <c r="AO446">
        <v>7.9660000000000366</v>
      </c>
      <c r="AP446">
        <v>7.8050000000000068</v>
      </c>
      <c r="AQ446">
        <v>7.7329999999999757</v>
      </c>
      <c r="AR446">
        <v>7.7810000000000059</v>
      </c>
      <c r="AS446">
        <v>7.9759999999999991</v>
      </c>
      <c r="AT446">
        <v>8.0300000000000011</v>
      </c>
      <c r="AU446">
        <v>8.0449999999999875</v>
      </c>
      <c r="AV446">
        <v>8.1399999999999864</v>
      </c>
      <c r="AW446">
        <v>8.2810000000000343</v>
      </c>
      <c r="AX446">
        <v>8.1869999999999834</v>
      </c>
      <c r="AY446">
        <v>8.1059999999999945</v>
      </c>
      <c r="AZ446">
        <v>8.2580000000000098</v>
      </c>
      <c r="BA446">
        <v>7.9299999999999784</v>
      </c>
      <c r="BB446">
        <v>7.9010000000000389</v>
      </c>
      <c r="BC446" s="105">
        <f t="shared" si="49"/>
        <v>55.256038832716179</v>
      </c>
    </row>
    <row r="447" spans="1:55" ht="15" thickBot="1" x14ac:dyDescent="0.35">
      <c r="A447" s="4" t="s">
        <v>170</v>
      </c>
      <c r="B447" s="4">
        <v>2019</v>
      </c>
      <c r="C447" s="19">
        <v>43769</v>
      </c>
      <c r="D447" s="4" t="s">
        <v>72</v>
      </c>
      <c r="E447" s="29" t="s">
        <v>379</v>
      </c>
      <c r="F447" s="51" t="s">
        <v>379</v>
      </c>
      <c r="G447" t="s">
        <v>17</v>
      </c>
      <c r="H447" t="s">
        <v>215</v>
      </c>
      <c r="I447" t="s">
        <v>423</v>
      </c>
      <c r="J447" t="s">
        <v>327</v>
      </c>
      <c r="K447" t="s">
        <v>422</v>
      </c>
      <c r="L447" s="50">
        <f>(C447-VLOOKUP(H447,Riders!$A$2:$C$3501,2,FALSE))/365</f>
        <v>20.813698630136987</v>
      </c>
      <c r="M447" s="50">
        <f>(C447-VLOOKUP(I447,Riders!$A$2:$C$3501,2,FALSE))/365</f>
        <v>21.947945205479453</v>
      </c>
      <c r="N447" s="50">
        <f>(C447-VLOOKUP(J447,Riders!$A$2:$C$3501,2,FALSE))/365</f>
        <v>27.073972602739726</v>
      </c>
      <c r="O447" s="50">
        <f>(C447-VLOOKUP(K447,Riders!$A$2:$C$3501,2,FALSE))/365</f>
        <v>20.534246575342465</v>
      </c>
      <c r="P447" s="29">
        <v>5</v>
      </c>
      <c r="Q447" s="104">
        <f t="shared" si="43"/>
        <v>262.29199999999997</v>
      </c>
      <c r="R447" s="104">
        <f t="shared" si="44"/>
        <v>23.344999999999999</v>
      </c>
      <c r="S447" s="104">
        <f t="shared" si="45"/>
        <v>70.963000000000008</v>
      </c>
      <c r="T447" s="104">
        <f t="shared" si="46"/>
        <v>62.372999999999976</v>
      </c>
      <c r="U447" s="104">
        <f t="shared" si="47"/>
        <v>64.277999999999992</v>
      </c>
      <c r="V447" s="104">
        <f t="shared" si="48"/>
        <v>64.677999999999997</v>
      </c>
      <c r="W447">
        <v>14.637</v>
      </c>
      <c r="X447">
        <v>8.7079999999999984</v>
      </c>
      <c r="Y447">
        <v>8.0730000000000004</v>
      </c>
      <c r="Z447">
        <v>7.804000000000002</v>
      </c>
      <c r="AA447">
        <v>7.9309999999999974</v>
      </c>
      <c r="AB447">
        <v>7.9450000000000003</v>
      </c>
      <c r="AC447">
        <v>7.9099999999999966</v>
      </c>
      <c r="AD447">
        <v>7.9550000000000125</v>
      </c>
      <c r="AE447">
        <v>7.7760000000000105</v>
      </c>
      <c r="AF447">
        <v>7.7789999999999822</v>
      </c>
      <c r="AG447">
        <v>7.7369999999999948</v>
      </c>
      <c r="AH447">
        <v>7.923000000000016</v>
      </c>
      <c r="AI447">
        <v>7.7239999999999895</v>
      </c>
      <c r="AJ447">
        <v>7.7789999999999822</v>
      </c>
      <c r="AK447">
        <v>7.7930000000000064</v>
      </c>
      <c r="AL447">
        <v>7.8619999999999948</v>
      </c>
      <c r="AM447">
        <v>7.9110000000000014</v>
      </c>
      <c r="AN447">
        <v>8.1480000000000246</v>
      </c>
      <c r="AO447">
        <v>7.8909999999999911</v>
      </c>
      <c r="AP447">
        <v>7.9450000000000216</v>
      </c>
      <c r="AQ447">
        <v>8.1379999999999484</v>
      </c>
      <c r="AR447">
        <v>8.0770000000000266</v>
      </c>
      <c r="AS447">
        <v>8.0289999999999964</v>
      </c>
      <c r="AT447">
        <v>8.1389999999999816</v>
      </c>
      <c r="AU447">
        <v>7.9570000000000221</v>
      </c>
      <c r="AV447">
        <v>7.9699999999999989</v>
      </c>
      <c r="AW447">
        <v>8.039999999999992</v>
      </c>
      <c r="AX447">
        <v>8.2069999999999936</v>
      </c>
      <c r="AY447">
        <v>8.0229999999999961</v>
      </c>
      <c r="AZ447">
        <v>8.0850000000000364</v>
      </c>
      <c r="BA447">
        <v>8.136999999999972</v>
      </c>
      <c r="BB447">
        <v>8.2589999999999861</v>
      </c>
      <c r="BC447" s="105">
        <f t="shared" si="49"/>
        <v>54.900645082579729</v>
      </c>
    </row>
    <row r="448" spans="1:55" ht="15" thickBot="1" x14ac:dyDescent="0.35">
      <c r="A448" s="4" t="s">
        <v>170</v>
      </c>
      <c r="B448" s="4">
        <v>2019</v>
      </c>
      <c r="C448" s="19">
        <v>43769</v>
      </c>
      <c r="D448" s="4" t="s">
        <v>72</v>
      </c>
      <c r="E448" s="29" t="s">
        <v>379</v>
      </c>
      <c r="F448" s="51" t="s">
        <v>379</v>
      </c>
      <c r="G448" t="s">
        <v>51</v>
      </c>
      <c r="H448" t="s">
        <v>301</v>
      </c>
      <c r="I448" t="s">
        <v>555</v>
      </c>
      <c r="J448" t="s">
        <v>531</v>
      </c>
      <c r="K448" t="s">
        <v>236</v>
      </c>
      <c r="L448" s="50">
        <f>(C448-VLOOKUP(H448,Riders!$A$2:$C$3501,2,FALSE))/365</f>
        <v>29.652054794520549</v>
      </c>
      <c r="M448" s="50">
        <f>(C448-VLOOKUP(I448,Riders!$A$2:$C$3501,2,FALSE))/365</f>
        <v>33.586301369863016</v>
      </c>
      <c r="N448" s="50">
        <f>(C448-VLOOKUP(J448,Riders!$A$2:$C$3501,2,FALSE))/365</f>
        <v>19.164383561643834</v>
      </c>
      <c r="O448" s="50">
        <f>(C448-VLOOKUP(K448,Riders!$A$2:$C$3501,2,FALSE))/365</f>
        <v>23.989041095890411</v>
      </c>
      <c r="P448" s="29">
        <v>6</v>
      </c>
      <c r="Q448" s="104">
        <f t="shared" si="43"/>
        <v>262.54599999999999</v>
      </c>
      <c r="R448" s="104">
        <f t="shared" si="44"/>
        <v>22.527999999999999</v>
      </c>
      <c r="S448" s="104">
        <f t="shared" si="45"/>
        <v>70.11999999999999</v>
      </c>
      <c r="T448" s="104">
        <f t="shared" si="46"/>
        <v>63.966999999999999</v>
      </c>
      <c r="U448" s="104">
        <f t="shared" si="47"/>
        <v>63.920999999999992</v>
      </c>
      <c r="V448" s="104">
        <f t="shared" si="48"/>
        <v>64.538000000000011</v>
      </c>
      <c r="W448">
        <v>14.16</v>
      </c>
      <c r="X448">
        <v>8.3679999999999986</v>
      </c>
      <c r="Y448">
        <v>7.9370000000000012</v>
      </c>
      <c r="Z448">
        <v>7.950999999999997</v>
      </c>
      <c r="AA448">
        <v>7.8910000000000053</v>
      </c>
      <c r="AB448">
        <v>7.9819999999999993</v>
      </c>
      <c r="AC448">
        <v>7.8560000000000016</v>
      </c>
      <c r="AD448">
        <v>7.9749999999999872</v>
      </c>
      <c r="AE448">
        <v>7.724000000000018</v>
      </c>
      <c r="AF448">
        <v>7.7069999999999936</v>
      </c>
      <c r="AG448">
        <v>7.953000000000003</v>
      </c>
      <c r="AH448">
        <v>8.1029999999999944</v>
      </c>
      <c r="AI448">
        <v>8.1059999999999803</v>
      </c>
      <c r="AJ448">
        <v>8.1190000000000282</v>
      </c>
      <c r="AK448">
        <v>8.2009999999999934</v>
      </c>
      <c r="AL448">
        <v>8.0539999999999878</v>
      </c>
      <c r="AM448">
        <v>7.988000000000028</v>
      </c>
      <c r="AN448">
        <v>8.1399999999999864</v>
      </c>
      <c r="AO448">
        <v>7.8190000000000168</v>
      </c>
      <c r="AP448">
        <v>7.775999999999982</v>
      </c>
      <c r="AQ448">
        <v>7.8330000000000268</v>
      </c>
      <c r="AR448">
        <v>8.0819999999999652</v>
      </c>
      <c r="AS448">
        <v>8.0390000000000157</v>
      </c>
      <c r="AT448">
        <v>8.2439999999999714</v>
      </c>
      <c r="AU448">
        <v>8.1450000000000387</v>
      </c>
      <c r="AV448">
        <v>8.1439999999999486</v>
      </c>
      <c r="AW448">
        <v>8.2990000000000066</v>
      </c>
      <c r="AX448">
        <v>7.9770000000000323</v>
      </c>
      <c r="AY448">
        <v>8.0759999999999934</v>
      </c>
      <c r="AZ448">
        <v>8.27800000000002</v>
      </c>
      <c r="BA448">
        <v>7.775999999999982</v>
      </c>
      <c r="BB448">
        <v>7.8429999999999893</v>
      </c>
      <c r="BC448" s="105">
        <f t="shared" si="49"/>
        <v>54.847531480197759</v>
      </c>
    </row>
    <row r="449" spans="1:55" ht="15" thickBot="1" x14ac:dyDescent="0.35">
      <c r="A449" s="4" t="s">
        <v>170</v>
      </c>
      <c r="B449" s="4">
        <v>2019</v>
      </c>
      <c r="C449" s="19">
        <v>43769</v>
      </c>
      <c r="D449" s="4" t="s">
        <v>72</v>
      </c>
      <c r="E449" s="29" t="s">
        <v>379</v>
      </c>
      <c r="F449" s="51" t="s">
        <v>379</v>
      </c>
      <c r="G449" t="s">
        <v>56</v>
      </c>
      <c r="H449" t="s">
        <v>291</v>
      </c>
      <c r="I449" t="s">
        <v>267</v>
      </c>
      <c r="J449" t="s">
        <v>428</v>
      </c>
      <c r="K449" t="s">
        <v>427</v>
      </c>
      <c r="L449" s="50">
        <f>(C449-VLOOKUP(H449,Riders!$A$2:$C$3501,2,FALSE))/365</f>
        <v>18.539726027397261</v>
      </c>
      <c r="M449" s="50">
        <f>(C449-VLOOKUP(I449,Riders!$A$2:$C$3501,2,FALSE))/365</f>
        <v>20.849315068493151</v>
      </c>
      <c r="N449" s="50">
        <f>(C449-VLOOKUP(J449,Riders!$A$2:$C$3501,2,FALSE))/365</f>
        <v>30.010958904109589</v>
      </c>
      <c r="O449" s="50">
        <f>(C449-VLOOKUP(K449,Riders!$A$2:$C$3501,2,FALSE))/365</f>
        <v>25.512328767123286</v>
      </c>
      <c r="P449" s="29">
        <v>7</v>
      </c>
      <c r="Q449" s="104">
        <f t="shared" si="43"/>
        <v>265.38899999999995</v>
      </c>
      <c r="R449" s="104">
        <f t="shared" si="44"/>
        <v>23.260999999999999</v>
      </c>
      <c r="S449" s="104">
        <f t="shared" si="45"/>
        <v>70.439000000000007</v>
      </c>
      <c r="T449" s="104">
        <f t="shared" si="46"/>
        <v>64.278999999999982</v>
      </c>
      <c r="U449" s="104">
        <f t="shared" si="47"/>
        <v>65.710000000000036</v>
      </c>
      <c r="V449" s="104">
        <f t="shared" si="48"/>
        <v>64.960999999999927</v>
      </c>
      <c r="W449">
        <v>14.797000000000001</v>
      </c>
      <c r="X449">
        <v>8.4639999999999986</v>
      </c>
      <c r="Y449">
        <v>7.7910000000000004</v>
      </c>
      <c r="Z449">
        <v>7.7620000000000005</v>
      </c>
      <c r="AA449">
        <v>7.777000000000001</v>
      </c>
      <c r="AB449">
        <v>7.857999999999997</v>
      </c>
      <c r="AC449">
        <v>8.0620000000000047</v>
      </c>
      <c r="AD449">
        <v>7.9280000000000044</v>
      </c>
      <c r="AE449">
        <v>7.8439999999999941</v>
      </c>
      <c r="AF449">
        <v>7.8310000000000031</v>
      </c>
      <c r="AG449">
        <v>7.9140000000000015</v>
      </c>
      <c r="AH449">
        <v>8.1349999999999909</v>
      </c>
      <c r="AI449">
        <v>8.0770000000000124</v>
      </c>
      <c r="AJ449">
        <v>8.1389999999999816</v>
      </c>
      <c r="AK449">
        <v>8.2530000000000001</v>
      </c>
      <c r="AL449">
        <v>8.0859999999999985</v>
      </c>
      <c r="AM449">
        <v>8.2040000000000077</v>
      </c>
      <c r="AN449">
        <v>8.1700000000000159</v>
      </c>
      <c r="AO449">
        <v>8.2209999999999752</v>
      </c>
      <c r="AP449">
        <v>8.2840000000000202</v>
      </c>
      <c r="AQ449">
        <v>8.4350000000000023</v>
      </c>
      <c r="AR449">
        <v>8.2299999999999898</v>
      </c>
      <c r="AS449">
        <v>8.0260000000000105</v>
      </c>
      <c r="AT449">
        <v>8.1400000000000148</v>
      </c>
      <c r="AU449">
        <v>8.1599999999999966</v>
      </c>
      <c r="AV449">
        <v>8.3629999999999995</v>
      </c>
      <c r="AW449">
        <v>8.3170000000000073</v>
      </c>
      <c r="AX449">
        <v>8.2279999999999802</v>
      </c>
      <c r="AY449">
        <v>8.2819999999999538</v>
      </c>
      <c r="AZ449">
        <v>7.9510000000000218</v>
      </c>
      <c r="BA449">
        <v>7.7860000000000014</v>
      </c>
      <c r="BB449">
        <v>7.8739999999999668</v>
      </c>
      <c r="BC449" s="105">
        <f t="shared" si="49"/>
        <v>54.25997309609668</v>
      </c>
    </row>
    <row r="450" spans="1:55" ht="15" thickBot="1" x14ac:dyDescent="0.35">
      <c r="A450" s="4" t="s">
        <v>170</v>
      </c>
      <c r="B450" s="4">
        <v>2019</v>
      </c>
      <c r="C450" s="19">
        <v>43769</v>
      </c>
      <c r="D450" s="4" t="s">
        <v>72</v>
      </c>
      <c r="E450" s="29" t="s">
        <v>379</v>
      </c>
      <c r="F450" s="51" t="s">
        <v>379</v>
      </c>
      <c r="G450" t="s">
        <v>47</v>
      </c>
      <c r="H450" t="s">
        <v>268</v>
      </c>
      <c r="I450" t="s">
        <v>562</v>
      </c>
      <c r="J450" t="s">
        <v>240</v>
      </c>
      <c r="K450" t="s">
        <v>279</v>
      </c>
      <c r="L450" s="50">
        <f>(C450-VLOOKUP(H450,Riders!$A$2:$C$3501,2,FALSE))/365</f>
        <v>22.830136986301369</v>
      </c>
      <c r="M450" s="50">
        <f>(C450-VLOOKUP(I450,Riders!$A$2:$C$3501,2,FALSE))/365</f>
        <v>22.079452054794519</v>
      </c>
      <c r="N450" s="50">
        <f>(C450-VLOOKUP(J450,Riders!$A$2:$C$3501,2,FALSE))/365</f>
        <v>27.290410958904111</v>
      </c>
      <c r="O450" s="50">
        <f>(C450-VLOOKUP(K450,Riders!$A$2:$C$3501,2,FALSE))/365</f>
        <v>23.457534246575342</v>
      </c>
      <c r="P450" s="29">
        <v>8</v>
      </c>
      <c r="Q450" s="104">
        <f t="shared" ref="Q450:Q513" si="50">IF(COUNT(W450:BB450)=32,SUM(W450:BB450),"")</f>
        <v>266.52299999999997</v>
      </c>
      <c r="R450" s="104">
        <f t="shared" ref="R450:R513" si="51">IF(COUNT(W450:X450)=2,SUM(W450:X450),"")</f>
        <v>22.908000000000001</v>
      </c>
      <c r="S450" s="104">
        <f t="shared" ref="S450:S513" si="52">IF(COUNT(W450:AD450)=8,SUM(W450:AD450),"")</f>
        <v>70.663000000000011</v>
      </c>
      <c r="T450" s="104">
        <f t="shared" ref="T450:T513" si="53">IF(COUNT(AE450:AL450)=8,SUM(AE450:AL450),"")</f>
        <v>64.587999999999965</v>
      </c>
      <c r="U450" s="104">
        <f t="shared" ref="U450:U513" si="54">IF(COUNT(AM450:AT450)=8,SUM(AM450:AT450),"")</f>
        <v>64.963000000000022</v>
      </c>
      <c r="V450" s="104">
        <f t="shared" ref="V450:V513" si="55">IF(COUNT(AU450:BB450)=8,SUM(AU450:BB450),"")</f>
        <v>66.308999999999969</v>
      </c>
      <c r="W450">
        <v>14.61</v>
      </c>
      <c r="X450">
        <v>8.2980000000000018</v>
      </c>
      <c r="Y450">
        <v>8.1280000000000001</v>
      </c>
      <c r="Z450">
        <v>7.8909999999999982</v>
      </c>
      <c r="AA450">
        <v>8.0090000000000003</v>
      </c>
      <c r="AB450">
        <v>7.8599999999999994</v>
      </c>
      <c r="AC450">
        <v>7.9819999999999993</v>
      </c>
      <c r="AD450">
        <v>7.8850000000000122</v>
      </c>
      <c r="AE450">
        <v>8.1239999999999952</v>
      </c>
      <c r="AF450">
        <v>8.0879999999999939</v>
      </c>
      <c r="AG450">
        <v>8.2590000000000003</v>
      </c>
      <c r="AH450">
        <v>8.1299999999999955</v>
      </c>
      <c r="AI450">
        <v>8.1269999999999953</v>
      </c>
      <c r="AJ450">
        <v>7.8710000000000093</v>
      </c>
      <c r="AK450">
        <v>8.0339999999999918</v>
      </c>
      <c r="AL450">
        <v>7.9549999999999841</v>
      </c>
      <c r="AM450">
        <v>8.1630000000000109</v>
      </c>
      <c r="AN450">
        <v>8.0900000000000318</v>
      </c>
      <c r="AO450">
        <v>8.3229999999999791</v>
      </c>
      <c r="AP450">
        <v>8.1809999999999832</v>
      </c>
      <c r="AQ450">
        <v>8.2120000000000175</v>
      </c>
      <c r="AR450">
        <v>7.9549999999999841</v>
      </c>
      <c r="AS450">
        <v>8.046999999999997</v>
      </c>
      <c r="AT450">
        <v>7.9920000000000186</v>
      </c>
      <c r="AU450">
        <v>8.2189999999999941</v>
      </c>
      <c r="AV450">
        <v>8.3660000000000139</v>
      </c>
      <c r="AW450">
        <v>8.3659999999999854</v>
      </c>
      <c r="AX450">
        <v>8.5130000000000052</v>
      </c>
      <c r="AY450">
        <v>8.1949999999999932</v>
      </c>
      <c r="AZ450">
        <v>8.3540000000000134</v>
      </c>
      <c r="BA450">
        <v>8.1339999999999861</v>
      </c>
      <c r="BB450">
        <v>8.1619999999999777</v>
      </c>
      <c r="BC450" s="105">
        <f t="shared" si="49"/>
        <v>54.029108182033077</v>
      </c>
    </row>
    <row r="451" spans="1:55" ht="15" thickBot="1" x14ac:dyDescent="0.35">
      <c r="A451" s="4" t="s">
        <v>170</v>
      </c>
      <c r="B451" s="4">
        <v>2019</v>
      </c>
      <c r="C451" s="19">
        <v>43769</v>
      </c>
      <c r="D451" s="4" t="s">
        <v>72</v>
      </c>
      <c r="E451" s="29" t="s">
        <v>379</v>
      </c>
      <c r="F451" s="51" t="s">
        <v>379</v>
      </c>
      <c r="G451" t="s">
        <v>118</v>
      </c>
      <c r="H451" t="s">
        <v>323</v>
      </c>
      <c r="I451" t="s">
        <v>563</v>
      </c>
      <c r="J451" t="s">
        <v>519</v>
      </c>
      <c r="K451" t="s">
        <v>564</v>
      </c>
      <c r="L451" s="50">
        <f>(C451-VLOOKUP(H451,Riders!$A$2:$C$3501,2,FALSE))/365</f>
        <v>26.232876712328768</v>
      </c>
      <c r="M451" s="50">
        <f>(C451-VLOOKUP(I451,Riders!$A$2:$C$3501,2,FALSE))/365</f>
        <v>18.967123287671232</v>
      </c>
      <c r="N451" s="50">
        <f>(C451-VLOOKUP(J451,Riders!$A$2:$C$3501,2,FALSE))/365</f>
        <v>18.304109589041097</v>
      </c>
      <c r="O451" s="50" t="e">
        <f>(C451-VLOOKUP(K451,Riders!$A$2:$C$3501,2,FALSE))/365</f>
        <v>#N/A</v>
      </c>
      <c r="P451" s="29">
        <v>9</v>
      </c>
      <c r="Q451" s="104">
        <f t="shared" si="50"/>
        <v>267.35699999999997</v>
      </c>
      <c r="R451" s="104">
        <f t="shared" si="51"/>
        <v>22.588999999999999</v>
      </c>
      <c r="S451" s="104">
        <f t="shared" si="52"/>
        <v>70.308999999999997</v>
      </c>
      <c r="T451" s="104">
        <f t="shared" si="53"/>
        <v>64.133999999999986</v>
      </c>
      <c r="U451" s="104">
        <f t="shared" si="54"/>
        <v>65.65100000000001</v>
      </c>
      <c r="V451" s="104">
        <f t="shared" si="55"/>
        <v>67.262999999999977</v>
      </c>
      <c r="W451">
        <v>14.089</v>
      </c>
      <c r="X451">
        <v>8.4999999999999982</v>
      </c>
      <c r="Y451">
        <v>8.1680000000000028</v>
      </c>
      <c r="Z451">
        <v>7.9039999999999999</v>
      </c>
      <c r="AA451">
        <v>7.9799999999999969</v>
      </c>
      <c r="AB451">
        <v>7.9050000000000011</v>
      </c>
      <c r="AC451">
        <v>7.9660000000000082</v>
      </c>
      <c r="AD451">
        <v>7.7969999999999899</v>
      </c>
      <c r="AE451">
        <v>7.8919999999999959</v>
      </c>
      <c r="AF451">
        <v>7.9549999999999983</v>
      </c>
      <c r="AG451">
        <v>8.1630000000000109</v>
      </c>
      <c r="AH451">
        <v>7.9209999999999923</v>
      </c>
      <c r="AI451">
        <v>7.9300000000000068</v>
      </c>
      <c r="AJ451">
        <v>8.1539999999999964</v>
      </c>
      <c r="AK451">
        <v>8.0279999999999916</v>
      </c>
      <c r="AL451">
        <v>8.090999999999994</v>
      </c>
      <c r="AM451">
        <v>8.2110000000000127</v>
      </c>
      <c r="AN451">
        <v>8.0519999999999925</v>
      </c>
      <c r="AO451">
        <v>8.0620000000000118</v>
      </c>
      <c r="AP451">
        <v>8.2820000000000107</v>
      </c>
      <c r="AQ451">
        <v>8.2729999999999961</v>
      </c>
      <c r="AR451">
        <v>8.5109999999999957</v>
      </c>
      <c r="AS451">
        <v>8.1240000000000236</v>
      </c>
      <c r="AT451">
        <v>8.1359999999999673</v>
      </c>
      <c r="AU451">
        <v>8.2600000000000193</v>
      </c>
      <c r="AV451">
        <v>8.1009999999999707</v>
      </c>
      <c r="AW451">
        <v>8.3030000000000257</v>
      </c>
      <c r="AX451">
        <v>8.3309999999999889</v>
      </c>
      <c r="AY451">
        <v>8.4609999999999843</v>
      </c>
      <c r="AZ451">
        <v>8.6970000000000596</v>
      </c>
      <c r="BA451">
        <v>8.4609999999999843</v>
      </c>
      <c r="BB451">
        <v>8.6489999999999441</v>
      </c>
      <c r="BC451" s="105">
        <f t="shared" si="49"/>
        <v>53.860568453416228</v>
      </c>
    </row>
    <row r="452" spans="1:55" ht="15" thickBot="1" x14ac:dyDescent="0.35">
      <c r="A452" s="4" t="s">
        <v>170</v>
      </c>
      <c r="B452" s="4">
        <v>2019</v>
      </c>
      <c r="C452" s="19">
        <v>43769</v>
      </c>
      <c r="D452" s="4" t="s">
        <v>72</v>
      </c>
      <c r="E452" s="29" t="s">
        <v>379</v>
      </c>
      <c r="F452" s="51" t="s">
        <v>379</v>
      </c>
      <c r="G452" t="s">
        <v>172</v>
      </c>
      <c r="H452" t="s">
        <v>565</v>
      </c>
      <c r="I452" t="s">
        <v>535</v>
      </c>
      <c r="J452" t="s">
        <v>333</v>
      </c>
      <c r="K452" t="s">
        <v>536</v>
      </c>
      <c r="L452" s="50" t="e">
        <f>(C452-VLOOKUP(H452,Riders!$A$2:$C$3501,2,FALSE))/365</f>
        <v>#N/A</v>
      </c>
      <c r="M452" s="50">
        <f>(C452-VLOOKUP(I452,Riders!$A$2:$C$3501,2,FALSE))/365</f>
        <v>25.068493150684933</v>
      </c>
      <c r="N452" s="50">
        <f>(C452-VLOOKUP(J452,Riders!$A$2:$C$3501,2,FALSE))/365</f>
        <v>25.254794520547946</v>
      </c>
      <c r="O452" s="50" t="e">
        <f>(C452-VLOOKUP(K452,Riders!$A$2:$C$3501,2,FALSE))/365</f>
        <v>#N/A</v>
      </c>
      <c r="P452" s="29">
        <v>10</v>
      </c>
      <c r="Q452" s="104">
        <f t="shared" si="50"/>
        <v>269.41000000000003</v>
      </c>
      <c r="R452" s="104">
        <f t="shared" si="51"/>
        <v>22.969000000000001</v>
      </c>
      <c r="S452" s="104">
        <f t="shared" si="52"/>
        <v>70.863</v>
      </c>
      <c r="T452" s="104">
        <f t="shared" si="53"/>
        <v>65.115999999999985</v>
      </c>
      <c r="U452" s="104">
        <f t="shared" si="54"/>
        <v>65.951000000000022</v>
      </c>
      <c r="V452" s="104">
        <f t="shared" si="55"/>
        <v>67.480000000000018</v>
      </c>
      <c r="W452">
        <v>14.532</v>
      </c>
      <c r="X452">
        <v>8.4370000000000012</v>
      </c>
      <c r="Y452">
        <v>8.041999999999998</v>
      </c>
      <c r="Z452">
        <v>7.8619999999999983</v>
      </c>
      <c r="AA452">
        <v>7.9770000000000039</v>
      </c>
      <c r="AB452">
        <v>7.8889999999999958</v>
      </c>
      <c r="AC452">
        <v>8.1090000000000089</v>
      </c>
      <c r="AD452">
        <v>8.0149999999999935</v>
      </c>
      <c r="AE452">
        <v>8.1609999999999872</v>
      </c>
      <c r="AF452">
        <v>8.0870000000000033</v>
      </c>
      <c r="AG452">
        <v>8.1590000000000202</v>
      </c>
      <c r="AH452">
        <v>8.019999999999996</v>
      </c>
      <c r="AI452">
        <v>8.2009999999999934</v>
      </c>
      <c r="AJ452">
        <v>8.1459999999999866</v>
      </c>
      <c r="AK452">
        <v>8.2470000000000283</v>
      </c>
      <c r="AL452">
        <v>8.0949999999999704</v>
      </c>
      <c r="AM452">
        <v>8.2360000000000184</v>
      </c>
      <c r="AN452">
        <v>8.1699999999999591</v>
      </c>
      <c r="AO452">
        <v>8.2540000000000191</v>
      </c>
      <c r="AP452">
        <v>8.0170000000000243</v>
      </c>
      <c r="AQ452">
        <v>8.0039999999999907</v>
      </c>
      <c r="AR452">
        <v>8.3569999999999993</v>
      </c>
      <c r="AS452">
        <v>8.3599999999999852</v>
      </c>
      <c r="AT452">
        <v>8.5530000000000257</v>
      </c>
      <c r="AU452">
        <v>8.3149999999999977</v>
      </c>
      <c r="AV452">
        <v>8.539999999999992</v>
      </c>
      <c r="AW452">
        <v>8.2610000000000241</v>
      </c>
      <c r="AX452">
        <v>8.2679999999999438</v>
      </c>
      <c r="AY452">
        <v>8.5800000000000125</v>
      </c>
      <c r="AZ452">
        <v>8.5380000000000109</v>
      </c>
      <c r="BA452">
        <v>8.6030000000000371</v>
      </c>
      <c r="BB452">
        <v>8.375</v>
      </c>
      <c r="BC452" s="105">
        <f t="shared" si="49"/>
        <v>53.450131769422065</v>
      </c>
    </row>
    <row r="453" spans="1:55" ht="15" thickBot="1" x14ac:dyDescent="0.35">
      <c r="A453" s="4" t="s">
        <v>170</v>
      </c>
      <c r="B453" s="4">
        <v>2019</v>
      </c>
      <c r="C453" s="19">
        <v>43769</v>
      </c>
      <c r="D453" s="4" t="s">
        <v>72</v>
      </c>
      <c r="E453" s="29" t="s">
        <v>379</v>
      </c>
      <c r="F453" s="51" t="s">
        <v>379</v>
      </c>
      <c r="G453" t="s">
        <v>31</v>
      </c>
      <c r="H453" t="s">
        <v>566</v>
      </c>
      <c r="I453" t="s">
        <v>567</v>
      </c>
      <c r="J453" t="s">
        <v>568</v>
      </c>
      <c r="K453" t="s">
        <v>282</v>
      </c>
      <c r="L453" s="50">
        <f>(C453-VLOOKUP(H453,Riders!$A$2:$C$3501,2,FALSE))/365</f>
        <v>21.849315068493151</v>
      </c>
      <c r="M453" s="50">
        <f>(C453-VLOOKUP(I453,Riders!$A$2:$C$3501,2,FALSE))/365</f>
        <v>21.780821917808218</v>
      </c>
      <c r="N453" s="50">
        <f>(C453-VLOOKUP(J453,Riders!$A$2:$C$3501,2,FALSE))/365</f>
        <v>22.150684931506849</v>
      </c>
      <c r="O453" s="50">
        <f>(C453-VLOOKUP(K453,Riders!$A$2:$C$3501,2,FALSE))/365</f>
        <v>27.767123287671232</v>
      </c>
      <c r="P453" s="29">
        <v>11</v>
      </c>
      <c r="Q453" s="104">
        <f t="shared" si="50"/>
        <v>275.15299999999996</v>
      </c>
      <c r="R453" s="104">
        <f t="shared" si="51"/>
        <v>22.965</v>
      </c>
      <c r="S453" s="104">
        <f t="shared" si="52"/>
        <v>72.106999999999999</v>
      </c>
      <c r="T453" s="104">
        <f t="shared" si="53"/>
        <v>66.572000000000003</v>
      </c>
      <c r="U453" s="104">
        <f t="shared" si="54"/>
        <v>67.941000000000003</v>
      </c>
      <c r="V453" s="104">
        <f t="shared" si="55"/>
        <v>68.532999999999959</v>
      </c>
      <c r="W453">
        <v>14.382</v>
      </c>
      <c r="X453">
        <v>8.5830000000000002</v>
      </c>
      <c r="Y453">
        <v>8.2970000000000006</v>
      </c>
      <c r="Z453">
        <v>8.1030000000000015</v>
      </c>
      <c r="AA453">
        <v>8.1569999999999965</v>
      </c>
      <c r="AB453">
        <v>8.0609999999999999</v>
      </c>
      <c r="AC453">
        <v>8.2639999999999958</v>
      </c>
      <c r="AD453">
        <v>8.2600000000000051</v>
      </c>
      <c r="AE453">
        <v>8.5240000000000009</v>
      </c>
      <c r="AF453">
        <v>8.3340000000000032</v>
      </c>
      <c r="AG453">
        <v>8.3699999999999903</v>
      </c>
      <c r="AH453">
        <v>8.1119999999999948</v>
      </c>
      <c r="AI453">
        <v>8.1890000000000072</v>
      </c>
      <c r="AJ453">
        <v>8.1430000000000149</v>
      </c>
      <c r="AK453">
        <v>8.3649999999999949</v>
      </c>
      <c r="AL453">
        <v>8.5349999999999966</v>
      </c>
      <c r="AM453">
        <v>8.438999999999993</v>
      </c>
      <c r="AN453">
        <v>8.6169999999999902</v>
      </c>
      <c r="AO453">
        <v>8.4139999999999873</v>
      </c>
      <c r="AP453">
        <v>8.4919999999999902</v>
      </c>
      <c r="AQ453">
        <v>8.3460000000000321</v>
      </c>
      <c r="AR453">
        <v>8.554000000000002</v>
      </c>
      <c r="AS453">
        <v>8.3829999999999814</v>
      </c>
      <c r="AT453">
        <v>8.6960000000000264</v>
      </c>
      <c r="AU453">
        <v>8.7070000000000221</v>
      </c>
      <c r="AV453">
        <v>8.5459999999999638</v>
      </c>
      <c r="AW453">
        <v>8.5870000000000175</v>
      </c>
      <c r="AX453">
        <v>8.4730000000000132</v>
      </c>
      <c r="AY453">
        <v>8.6709999999999638</v>
      </c>
      <c r="AZ453">
        <v>8.6790000000000305</v>
      </c>
      <c r="BA453">
        <v>8.3969999999999345</v>
      </c>
      <c r="BB453">
        <v>8.4730000000000132</v>
      </c>
      <c r="BC453" s="105">
        <f t="shared" si="49"/>
        <v>52.334519340148944</v>
      </c>
    </row>
    <row r="454" spans="1:55" ht="15" thickBot="1" x14ac:dyDescent="0.35">
      <c r="A454" s="4" t="s">
        <v>173</v>
      </c>
      <c r="B454" s="4">
        <v>2019</v>
      </c>
      <c r="C454" s="5">
        <v>43524</v>
      </c>
      <c r="D454" s="4" t="s">
        <v>13</v>
      </c>
      <c r="E454" s="29" t="s">
        <v>454</v>
      </c>
      <c r="F454">
        <v>1</v>
      </c>
      <c r="G454" t="s">
        <v>15</v>
      </c>
      <c r="H454" t="s">
        <v>337</v>
      </c>
      <c r="I454" t="s">
        <v>459</v>
      </c>
      <c r="J454" t="s">
        <v>501</v>
      </c>
      <c r="K454" t="s">
        <v>491</v>
      </c>
      <c r="L454" s="50">
        <f>(C454-VLOOKUP(H454,Riders!$A$2:$C$3501,2,FALSE))/365</f>
        <v>23.786301369863015</v>
      </c>
      <c r="M454" s="50">
        <f>(C454-VLOOKUP(I454,Riders!$A$2:$C$3501,2,FALSE))/365</f>
        <v>20.287671232876711</v>
      </c>
      <c r="N454" s="50">
        <f>(C454-VLOOKUP(J454,Riders!$A$2:$C$3501,2,FALSE))/365</f>
        <v>30.745205479452054</v>
      </c>
      <c r="O454" s="50">
        <f>(C454-VLOOKUP(K454,Riders!$A$2:$C$3501,2,FALSE))/365</f>
        <v>22.638356164383563</v>
      </c>
      <c r="P454" s="29">
        <v>1</v>
      </c>
      <c r="Q454" s="104">
        <f t="shared" si="50"/>
        <v>261.25200000000001</v>
      </c>
      <c r="R454" s="104">
        <f t="shared" si="51"/>
        <v>22.481000000000002</v>
      </c>
      <c r="S454" s="104">
        <f t="shared" si="52"/>
        <v>69.406999999999996</v>
      </c>
      <c r="T454" s="104">
        <f t="shared" si="53"/>
        <v>63.391000000000005</v>
      </c>
      <c r="U454" s="104">
        <f t="shared" si="54"/>
        <v>63.908999999999992</v>
      </c>
      <c r="V454" s="104">
        <f t="shared" si="55"/>
        <v>64.545000000000016</v>
      </c>
      <c r="W454">
        <v>14.064</v>
      </c>
      <c r="X454">
        <v>8.4170000000000016</v>
      </c>
      <c r="Y454">
        <v>7.8349999999999973</v>
      </c>
      <c r="Z454">
        <v>7.8450000000000024</v>
      </c>
      <c r="AA454">
        <v>7.7250000000000014</v>
      </c>
      <c r="AB454">
        <v>7.8019999999999996</v>
      </c>
      <c r="AC454">
        <v>7.8950000000000031</v>
      </c>
      <c r="AD454">
        <v>7.823999999999991</v>
      </c>
      <c r="AE454">
        <v>7.757000000000005</v>
      </c>
      <c r="AF454">
        <v>7.8560000000000088</v>
      </c>
      <c r="AG454">
        <v>7.9849999999999852</v>
      </c>
      <c r="AH454">
        <v>7.9200000000000017</v>
      </c>
      <c r="AI454">
        <v>7.8739999999999952</v>
      </c>
      <c r="AJ454">
        <v>8.041000000000011</v>
      </c>
      <c r="AK454">
        <v>7.8920000000000101</v>
      </c>
      <c r="AL454">
        <v>8.0659999999999883</v>
      </c>
      <c r="AM454">
        <v>7.9300000000000068</v>
      </c>
      <c r="AN454">
        <v>8.0149999999999864</v>
      </c>
      <c r="AO454">
        <v>7.9320000000000164</v>
      </c>
      <c r="AP454">
        <v>8.0889999999999702</v>
      </c>
      <c r="AQ454">
        <v>7.9070000000000391</v>
      </c>
      <c r="AR454">
        <v>7.9219999999999686</v>
      </c>
      <c r="AS454">
        <v>7.8930000000000291</v>
      </c>
      <c r="AT454">
        <v>8.2209999999999752</v>
      </c>
      <c r="AU454">
        <v>7.960000000000008</v>
      </c>
      <c r="AV454">
        <v>7.8749999999999716</v>
      </c>
      <c r="AW454">
        <v>7.88900000000001</v>
      </c>
      <c r="AX454">
        <v>8.1129999999999995</v>
      </c>
      <c r="AY454">
        <v>8.0410000000000252</v>
      </c>
      <c r="AZ454">
        <v>8.3829999999999529</v>
      </c>
      <c r="BA454">
        <v>8.1970000000000312</v>
      </c>
      <c r="BB454">
        <v>8.0870000000000175</v>
      </c>
      <c r="BC454" s="105">
        <f t="shared" si="49"/>
        <v>55.119195259749205</v>
      </c>
    </row>
    <row r="455" spans="1:55" ht="15" thickBot="1" x14ac:dyDescent="0.35">
      <c r="A455" s="4" t="s">
        <v>173</v>
      </c>
      <c r="B455" s="4">
        <v>2019</v>
      </c>
      <c r="C455" s="5">
        <v>43524</v>
      </c>
      <c r="D455" s="4" t="s">
        <v>13</v>
      </c>
      <c r="E455" s="29" t="s">
        <v>454</v>
      </c>
      <c r="F455">
        <v>1</v>
      </c>
      <c r="G455" t="s">
        <v>67</v>
      </c>
      <c r="H455" t="s">
        <v>214</v>
      </c>
      <c r="I455" t="s">
        <v>329</v>
      </c>
      <c r="J455" t="s">
        <v>569</v>
      </c>
      <c r="K455" t="s">
        <v>521</v>
      </c>
      <c r="L455" s="50">
        <f>(C455-VLOOKUP(H455,Riders!$A$2:$C$3501,2,FALSE))/365</f>
        <v>24.197260273972603</v>
      </c>
      <c r="M455" s="50">
        <f>(C455-VLOOKUP(I455,Riders!$A$2:$C$3501,2,FALSE))/365</f>
        <v>32.304109589041097</v>
      </c>
      <c r="N455" s="50">
        <f>(C455-VLOOKUP(J455,Riders!$A$2:$C$3501,2,FALSE))/365</f>
        <v>31.857534246575341</v>
      </c>
      <c r="O455" s="50">
        <f>(C455-VLOOKUP(K455,Riders!$A$2:$C$3501,2,FALSE))/365</f>
        <v>21.531506849315068</v>
      </c>
      <c r="P455" s="29">
        <v>2</v>
      </c>
      <c r="Q455" s="104">
        <f t="shared" si="50"/>
        <v>263.721</v>
      </c>
      <c r="R455" s="104">
        <f t="shared" si="51"/>
        <v>21.989000000000001</v>
      </c>
      <c r="S455" s="104">
        <f t="shared" si="52"/>
        <v>69.78</v>
      </c>
      <c r="T455" s="104">
        <f t="shared" si="53"/>
        <v>64.658999999999992</v>
      </c>
      <c r="U455" s="104">
        <f t="shared" si="54"/>
        <v>64.41700000000003</v>
      </c>
      <c r="V455" s="104">
        <f t="shared" si="55"/>
        <v>64.864999999999981</v>
      </c>
      <c r="W455">
        <v>14</v>
      </c>
      <c r="X455">
        <v>7.9890000000000008</v>
      </c>
      <c r="Y455">
        <v>7.9339999999999975</v>
      </c>
      <c r="Z455">
        <v>7.879999999999999</v>
      </c>
      <c r="AA455">
        <v>8.1730000000000018</v>
      </c>
      <c r="AB455">
        <v>7.8620000000000019</v>
      </c>
      <c r="AC455">
        <v>7.9949999999999974</v>
      </c>
      <c r="AD455">
        <v>7.9470000000000027</v>
      </c>
      <c r="AE455">
        <v>8.1599999999999966</v>
      </c>
      <c r="AF455">
        <v>7.9759999999999991</v>
      </c>
      <c r="AG455">
        <v>8.1930000000000121</v>
      </c>
      <c r="AH455">
        <v>8.14</v>
      </c>
      <c r="AI455">
        <v>8.3979999999999819</v>
      </c>
      <c r="AJ455">
        <v>7.9599999999999937</v>
      </c>
      <c r="AK455">
        <v>7.8640000000000185</v>
      </c>
      <c r="AL455">
        <v>7.9679999999999893</v>
      </c>
      <c r="AM455">
        <v>8.1099999999999852</v>
      </c>
      <c r="AN455">
        <v>8.2220000000000368</v>
      </c>
      <c r="AO455">
        <v>8.0389999999999873</v>
      </c>
      <c r="AP455">
        <v>7.828000000000003</v>
      </c>
      <c r="AQ455">
        <v>8.0900000000000034</v>
      </c>
      <c r="AR455">
        <v>8.1469999999999629</v>
      </c>
      <c r="AS455">
        <v>8.0460000000000491</v>
      </c>
      <c r="AT455">
        <v>7.9350000000000023</v>
      </c>
      <c r="AU455">
        <v>8.2239999999999895</v>
      </c>
      <c r="AV455">
        <v>8.3349999999999795</v>
      </c>
      <c r="AW455">
        <v>8.1970000000000027</v>
      </c>
      <c r="AX455">
        <v>8.046999999999997</v>
      </c>
      <c r="AY455">
        <v>7.9930000000000234</v>
      </c>
      <c r="AZ455">
        <v>8.0860000000000412</v>
      </c>
      <c r="BA455">
        <v>7.9759999999999422</v>
      </c>
      <c r="BB455">
        <v>8.007000000000005</v>
      </c>
      <c r="BC455" s="105">
        <f t="shared" si="49"/>
        <v>54.603160157894138</v>
      </c>
    </row>
    <row r="456" spans="1:55" ht="15" thickBot="1" x14ac:dyDescent="0.35">
      <c r="A456" s="4" t="s">
        <v>173</v>
      </c>
      <c r="B456" s="4">
        <v>2019</v>
      </c>
      <c r="C456" s="5">
        <v>43524</v>
      </c>
      <c r="D456" s="4" t="s">
        <v>13</v>
      </c>
      <c r="E456" s="29" t="s">
        <v>454</v>
      </c>
      <c r="F456">
        <v>2</v>
      </c>
      <c r="G456" t="s">
        <v>27</v>
      </c>
      <c r="H456" t="s">
        <v>307</v>
      </c>
      <c r="I456" t="s">
        <v>432</v>
      </c>
      <c r="J456" t="s">
        <v>524</v>
      </c>
      <c r="K456" t="s">
        <v>525</v>
      </c>
      <c r="L456" s="50">
        <f>(C456-VLOOKUP(H456,Riders!$A$2:$C$3501,2,FALSE))/365</f>
        <v>25.761643835616439</v>
      </c>
      <c r="M456" s="50">
        <f>(C456-VLOOKUP(I456,Riders!$A$2:$C$3501,2,FALSE))/365</f>
        <v>23.926027397260274</v>
      </c>
      <c r="N456" s="50">
        <f>(C456-VLOOKUP(J456,Riders!$A$2:$C$3501,2,FALSE))/365</f>
        <v>27.695890410958903</v>
      </c>
      <c r="O456" s="50">
        <f>(C456-VLOOKUP(K456,Riders!$A$2:$C$3501,2,FALSE))/365</f>
        <v>29.989041095890411</v>
      </c>
      <c r="P456" s="29">
        <v>1</v>
      </c>
      <c r="Q456" s="104">
        <f t="shared" si="50"/>
        <v>257.57700000000006</v>
      </c>
      <c r="R456" s="104">
        <f t="shared" si="51"/>
        <v>22.137</v>
      </c>
      <c r="S456" s="104">
        <f t="shared" si="52"/>
        <v>68.094000000000008</v>
      </c>
      <c r="T456" s="104">
        <f t="shared" si="53"/>
        <v>61.926000000000002</v>
      </c>
      <c r="U456" s="104">
        <f t="shared" si="54"/>
        <v>63.13900000000001</v>
      </c>
      <c r="V456" s="104">
        <f t="shared" si="55"/>
        <v>64.418000000000035</v>
      </c>
      <c r="W456">
        <v>14.038</v>
      </c>
      <c r="X456">
        <v>8.0990000000000002</v>
      </c>
      <c r="Y456">
        <v>7.5910000000000011</v>
      </c>
      <c r="Z456">
        <v>7.644999999999996</v>
      </c>
      <c r="AA456">
        <v>7.4930000000000021</v>
      </c>
      <c r="AB456">
        <v>7.6020000000000039</v>
      </c>
      <c r="AC456">
        <v>7.7089999999999961</v>
      </c>
      <c r="AD456">
        <v>7.9170000000000087</v>
      </c>
      <c r="AE456">
        <v>7.7099999999999937</v>
      </c>
      <c r="AF456">
        <v>7.7420000000000044</v>
      </c>
      <c r="AG456">
        <v>7.737000000000009</v>
      </c>
      <c r="AH456">
        <v>7.907999999999987</v>
      </c>
      <c r="AI456">
        <v>7.6569999999999823</v>
      </c>
      <c r="AJ456">
        <v>7.7080000000000268</v>
      </c>
      <c r="AK456">
        <v>7.6299999999999955</v>
      </c>
      <c r="AL456">
        <v>7.8340000000000032</v>
      </c>
      <c r="AM456">
        <v>7.6740000000000066</v>
      </c>
      <c r="AN456">
        <v>7.7680000000000007</v>
      </c>
      <c r="AO456">
        <v>7.97199999999998</v>
      </c>
      <c r="AP456">
        <v>8.1200000000000045</v>
      </c>
      <c r="AQ456">
        <v>7.875</v>
      </c>
      <c r="AR456">
        <v>7.9139999999999873</v>
      </c>
      <c r="AS456">
        <v>7.8340000000000032</v>
      </c>
      <c r="AT456">
        <v>7.9820000000000277</v>
      </c>
      <c r="AU456">
        <v>7.8710000000000093</v>
      </c>
      <c r="AV456">
        <v>7.9559999999999604</v>
      </c>
      <c r="AW456">
        <v>7.9860000000000184</v>
      </c>
      <c r="AX456">
        <v>8.0389999999999873</v>
      </c>
      <c r="AY456">
        <v>8.0580000000000211</v>
      </c>
      <c r="AZ456">
        <v>8.1139999999999759</v>
      </c>
      <c r="BA456">
        <v>8.1520000000000152</v>
      </c>
      <c r="BB456">
        <v>8.2420000000000471</v>
      </c>
      <c r="BC456" s="105">
        <f t="shared" si="49"/>
        <v>55.905612690574067</v>
      </c>
    </row>
    <row r="457" spans="1:55" ht="15" thickBot="1" x14ac:dyDescent="0.35">
      <c r="A457" s="4" t="s">
        <v>173</v>
      </c>
      <c r="B457" s="4">
        <v>2019</v>
      </c>
      <c r="C457" s="5">
        <v>43524</v>
      </c>
      <c r="D457" s="4" t="s">
        <v>13</v>
      </c>
      <c r="E457" s="29" t="s">
        <v>454</v>
      </c>
      <c r="F457">
        <v>2</v>
      </c>
      <c r="G457" t="s">
        <v>51</v>
      </c>
      <c r="H457" t="s">
        <v>236</v>
      </c>
      <c r="I457" t="s">
        <v>531</v>
      </c>
      <c r="J457" t="s">
        <v>301</v>
      </c>
      <c r="K457" t="s">
        <v>555</v>
      </c>
      <c r="L457" s="50">
        <f>(C457-VLOOKUP(H457,Riders!$A$2:$C$3501,2,FALSE))/365</f>
        <v>23.317808219178083</v>
      </c>
      <c r="M457" s="50">
        <f>(C457-VLOOKUP(I457,Riders!$A$2:$C$3501,2,FALSE))/365</f>
        <v>18.493150684931507</v>
      </c>
      <c r="N457" s="50">
        <f>(C457-VLOOKUP(J457,Riders!$A$2:$C$3501,2,FALSE))/365</f>
        <v>28.980821917808218</v>
      </c>
      <c r="O457" s="50">
        <f>(C457-VLOOKUP(K457,Riders!$A$2:$C$3501,2,FALSE))/365</f>
        <v>32.915068493150685</v>
      </c>
      <c r="P457" s="29">
        <v>2</v>
      </c>
      <c r="Q457" s="104">
        <f t="shared" si="50"/>
        <v>263.95300000000003</v>
      </c>
      <c r="R457" s="104">
        <f t="shared" si="51"/>
        <v>22.366</v>
      </c>
      <c r="S457" s="104">
        <f t="shared" si="52"/>
        <v>69.445999999999998</v>
      </c>
      <c r="T457" s="104">
        <f t="shared" si="53"/>
        <v>63.759999999999991</v>
      </c>
      <c r="U457" s="104">
        <f t="shared" si="54"/>
        <v>65.013000000000034</v>
      </c>
      <c r="V457" s="104">
        <f t="shared" si="55"/>
        <v>65.734000000000009</v>
      </c>
      <c r="W457">
        <v>14.15</v>
      </c>
      <c r="X457">
        <v>8.2159999999999993</v>
      </c>
      <c r="Y457">
        <v>7.8850000000000016</v>
      </c>
      <c r="Z457">
        <v>7.8670000000000009</v>
      </c>
      <c r="AA457">
        <v>7.7849999999999966</v>
      </c>
      <c r="AB457">
        <v>7.7430000000000021</v>
      </c>
      <c r="AC457">
        <v>7.9189999999999969</v>
      </c>
      <c r="AD457">
        <v>7.8810000000000002</v>
      </c>
      <c r="AE457">
        <v>7.8790000000000049</v>
      </c>
      <c r="AF457">
        <v>7.9780000000000086</v>
      </c>
      <c r="AG457">
        <v>7.853999999999985</v>
      </c>
      <c r="AH457">
        <v>7.9609999999999985</v>
      </c>
      <c r="AI457">
        <v>7.8780000000000143</v>
      </c>
      <c r="AJ457">
        <v>8.0300000000000011</v>
      </c>
      <c r="AK457">
        <v>8.0159999999999769</v>
      </c>
      <c r="AL457">
        <v>8.1640000000000015</v>
      </c>
      <c r="AM457">
        <v>8.1630000000000109</v>
      </c>
      <c r="AN457">
        <v>8.1690000000000111</v>
      </c>
      <c r="AO457">
        <v>8.2889999999999873</v>
      </c>
      <c r="AP457">
        <v>8.0329999999999586</v>
      </c>
      <c r="AQ457">
        <v>8.2180000000000746</v>
      </c>
      <c r="AR457">
        <v>7.9349999999999739</v>
      </c>
      <c r="AS457">
        <v>8.0200000000000102</v>
      </c>
      <c r="AT457">
        <v>8.186000000000007</v>
      </c>
      <c r="AU457">
        <v>8.1669999999999447</v>
      </c>
      <c r="AV457">
        <v>8.3070000000000164</v>
      </c>
      <c r="AW457">
        <v>8.2110000000000127</v>
      </c>
      <c r="AX457">
        <v>8.1479999999999961</v>
      </c>
      <c r="AY457">
        <v>8.3760000000000048</v>
      </c>
      <c r="AZ457">
        <v>8.1969999999999743</v>
      </c>
      <c r="BA457">
        <v>8.1100000000000421</v>
      </c>
      <c r="BB457">
        <v>8.2180000000000177</v>
      </c>
      <c r="BC457" s="105">
        <f t="shared" si="49"/>
        <v>54.555167018370689</v>
      </c>
    </row>
    <row r="458" spans="1:55" ht="15" thickBot="1" x14ac:dyDescent="0.35">
      <c r="A458" s="51" t="s">
        <v>173</v>
      </c>
      <c r="B458" s="51">
        <v>2019</v>
      </c>
      <c r="C458" s="52">
        <v>43524</v>
      </c>
      <c r="D458" s="51" t="s">
        <v>13</v>
      </c>
      <c r="E458" s="29" t="s">
        <v>454</v>
      </c>
      <c r="F458">
        <v>3</v>
      </c>
      <c r="G458" t="s">
        <v>25</v>
      </c>
      <c r="H458" t="s">
        <v>309</v>
      </c>
      <c r="I458" t="s">
        <v>269</v>
      </c>
      <c r="J458" t="s">
        <v>343</v>
      </c>
      <c r="K458" t="s">
        <v>522</v>
      </c>
      <c r="L458" s="50">
        <f>(C458-VLOOKUP(H458,Riders!$A$2:$C$3501,2,FALSE))/365</f>
        <v>26.865753424657534</v>
      </c>
      <c r="M458" s="50">
        <f>(C458-VLOOKUP(I458,Riders!$A$2:$C$3501,2,FALSE))/365</f>
        <v>24.983561643835618</v>
      </c>
      <c r="N458" s="50">
        <f>(C458-VLOOKUP(J458,Riders!$A$2:$C$3501,2,FALSE))/365</f>
        <v>24.493150684931507</v>
      </c>
      <c r="O458" s="50">
        <f>(C458-VLOOKUP(K458,Riders!$A$2:$C$3501,2,FALSE))/365</f>
        <v>20.75068493150685</v>
      </c>
      <c r="P458" s="51">
        <v>1</v>
      </c>
      <c r="Q458" s="104">
        <f t="shared" si="50"/>
        <v>254.06699999999998</v>
      </c>
      <c r="R458" s="104">
        <f t="shared" si="51"/>
        <v>22.245000000000001</v>
      </c>
      <c r="S458" s="104">
        <f t="shared" si="52"/>
        <v>67.914000000000001</v>
      </c>
      <c r="T458" s="104">
        <f t="shared" si="53"/>
        <v>60.941000000000017</v>
      </c>
      <c r="U458" s="104">
        <f t="shared" si="54"/>
        <v>62.238</v>
      </c>
      <c r="V458" s="104">
        <f t="shared" si="55"/>
        <v>62.973999999999961</v>
      </c>
      <c r="W458">
        <v>13.973000000000001</v>
      </c>
      <c r="X458">
        <v>8.2720000000000002</v>
      </c>
      <c r="Y458">
        <v>7.6849999999999987</v>
      </c>
      <c r="Z458">
        <v>7.5820000000000007</v>
      </c>
      <c r="AA458">
        <v>7.570999999999998</v>
      </c>
      <c r="AB458">
        <v>7.5290000000000035</v>
      </c>
      <c r="AC458">
        <v>7.5439999999999898</v>
      </c>
      <c r="AD458">
        <v>7.7580000000000098</v>
      </c>
      <c r="AE458">
        <v>7.5699999999999932</v>
      </c>
      <c r="AF458">
        <v>7.5949999999999989</v>
      </c>
      <c r="AG458">
        <v>7.5999999999999943</v>
      </c>
      <c r="AH458">
        <v>7.5250000000000199</v>
      </c>
      <c r="AI458">
        <v>7.5319999999999965</v>
      </c>
      <c r="AJ458">
        <v>7.8020000000000067</v>
      </c>
      <c r="AK458">
        <v>7.6310000000000144</v>
      </c>
      <c r="AL458">
        <v>7.6859999999999928</v>
      </c>
      <c r="AM458">
        <v>7.7319999999999993</v>
      </c>
      <c r="AN458">
        <v>7.7359999999999616</v>
      </c>
      <c r="AO458">
        <v>7.8570000000000277</v>
      </c>
      <c r="AP458">
        <v>7.8130000000000166</v>
      </c>
      <c r="AQ458">
        <v>7.7909999999999968</v>
      </c>
      <c r="AR458">
        <v>7.8999999999999488</v>
      </c>
      <c r="AS458">
        <v>7.6730000000000587</v>
      </c>
      <c r="AT458">
        <v>7.73599999999999</v>
      </c>
      <c r="AU458">
        <v>7.8569999999999993</v>
      </c>
      <c r="AV458">
        <v>7.7779999999999347</v>
      </c>
      <c r="AW458">
        <v>7.8520000000000323</v>
      </c>
      <c r="AX458">
        <v>7.79200000000003</v>
      </c>
      <c r="AY458">
        <v>7.9419999999999789</v>
      </c>
      <c r="AZ458">
        <v>7.995000000000033</v>
      </c>
      <c r="BA458">
        <v>7.7869999999999777</v>
      </c>
      <c r="BB458">
        <v>7.9709999999999752</v>
      </c>
      <c r="BC458" s="105">
        <f t="shared" si="49"/>
        <v>56.677962899550124</v>
      </c>
    </row>
    <row r="459" spans="1:55" ht="15" thickBot="1" x14ac:dyDescent="0.35">
      <c r="A459" s="51" t="s">
        <v>173</v>
      </c>
      <c r="B459" s="51">
        <v>2019</v>
      </c>
      <c r="C459" s="52">
        <v>43524</v>
      </c>
      <c r="D459" s="51" t="s">
        <v>13</v>
      </c>
      <c r="E459" s="29" t="s">
        <v>454</v>
      </c>
      <c r="F459">
        <v>3</v>
      </c>
      <c r="G459" t="s">
        <v>29</v>
      </c>
      <c r="H459" t="s">
        <v>322</v>
      </c>
      <c r="I459" t="s">
        <v>416</v>
      </c>
      <c r="J459" t="s">
        <v>304</v>
      </c>
      <c r="K459" t="s">
        <v>526</v>
      </c>
      <c r="L459" s="50">
        <f>(C459-VLOOKUP(H459,Riders!$A$2:$C$3501,2,FALSE))/365</f>
        <v>31.12876712328767</v>
      </c>
      <c r="M459" s="50">
        <f>(C459-VLOOKUP(I459,Riders!$A$2:$C$3501,2,FALSE))/365</f>
        <v>21.331506849315069</v>
      </c>
      <c r="N459" s="50">
        <f>(C459-VLOOKUP(J459,Riders!$A$2:$C$3501,2,FALSE))/365</f>
        <v>22.246575342465754</v>
      </c>
      <c r="O459" s="50">
        <f>(C459-VLOOKUP(K459,Riders!$A$2:$C$3501,2,FALSE))/365</f>
        <v>29.783561643835615</v>
      </c>
      <c r="P459" s="51">
        <v>2</v>
      </c>
      <c r="Q459" s="104">
        <f t="shared" si="50"/>
        <v>257.98</v>
      </c>
      <c r="R459" s="104">
        <f t="shared" si="51"/>
        <v>22.358000000000001</v>
      </c>
      <c r="S459" s="104">
        <f t="shared" si="52"/>
        <v>68.570999999999998</v>
      </c>
      <c r="T459" s="104">
        <f t="shared" si="53"/>
        <v>61.638000000000005</v>
      </c>
      <c r="U459" s="104">
        <f t="shared" si="54"/>
        <v>63.014999999999986</v>
      </c>
      <c r="V459" s="104">
        <f t="shared" si="55"/>
        <v>64.756000000000029</v>
      </c>
      <c r="W459">
        <v>14.305999999999999</v>
      </c>
      <c r="X459">
        <v>8.0520000000000014</v>
      </c>
      <c r="Y459">
        <v>7.7160000000000011</v>
      </c>
      <c r="Z459">
        <v>7.7319999999999958</v>
      </c>
      <c r="AA459">
        <v>7.642000000000003</v>
      </c>
      <c r="AB459">
        <v>7.7469999999999999</v>
      </c>
      <c r="AC459">
        <v>7.7190000000000012</v>
      </c>
      <c r="AD459">
        <v>7.6569999999999965</v>
      </c>
      <c r="AE459">
        <v>7.7630000000000052</v>
      </c>
      <c r="AF459">
        <v>7.5869999999999891</v>
      </c>
      <c r="AG459">
        <v>7.6430000000000007</v>
      </c>
      <c r="AH459">
        <v>7.6090000000000231</v>
      </c>
      <c r="AI459">
        <v>7.8689999999999856</v>
      </c>
      <c r="AJ459">
        <v>7.6550000000000011</v>
      </c>
      <c r="AK459">
        <v>7.8499999999999943</v>
      </c>
      <c r="AL459">
        <v>7.6620000000000061</v>
      </c>
      <c r="AM459">
        <v>7.7179999999999893</v>
      </c>
      <c r="AN459">
        <v>7.8800000000000239</v>
      </c>
      <c r="AO459">
        <v>7.9359999999999786</v>
      </c>
      <c r="AP459">
        <v>7.960000000000008</v>
      </c>
      <c r="AQ459">
        <v>8.0989999999999895</v>
      </c>
      <c r="AR459">
        <v>7.8210000000000264</v>
      </c>
      <c r="AS459">
        <v>7.8269999999999698</v>
      </c>
      <c r="AT459">
        <v>7.7740000000000009</v>
      </c>
      <c r="AU459">
        <v>8.0040000000000191</v>
      </c>
      <c r="AV459">
        <v>7.842000000000013</v>
      </c>
      <c r="AW459">
        <v>8.0389999999999873</v>
      </c>
      <c r="AX459">
        <v>7.9470000000000027</v>
      </c>
      <c r="AY459">
        <v>8.0879999999999654</v>
      </c>
      <c r="AZ459">
        <v>8.2550000000000523</v>
      </c>
      <c r="BA459">
        <v>8.3739999999999384</v>
      </c>
      <c r="BB459">
        <v>8.2070000000000505</v>
      </c>
      <c r="BC459" s="105">
        <f t="shared" si="49"/>
        <v>55.818280486859443</v>
      </c>
    </row>
    <row r="460" spans="1:55" ht="15" thickBot="1" x14ac:dyDescent="0.35">
      <c r="A460" s="51" t="s">
        <v>173</v>
      </c>
      <c r="B460" s="51">
        <v>2019</v>
      </c>
      <c r="C460" s="52">
        <v>43524</v>
      </c>
      <c r="D460" s="51" t="s">
        <v>13</v>
      </c>
      <c r="E460" s="29" t="s">
        <v>454</v>
      </c>
      <c r="F460">
        <v>4</v>
      </c>
      <c r="G460" t="s">
        <v>36</v>
      </c>
      <c r="H460" t="s">
        <v>256</v>
      </c>
      <c r="I460" t="s">
        <v>528</v>
      </c>
      <c r="J460" t="s">
        <v>270</v>
      </c>
      <c r="K460" t="s">
        <v>346</v>
      </c>
      <c r="L460" s="50">
        <f>(C460-VLOOKUP(H460,Riders!$A$2:$C$3501,2,FALSE))/365</f>
        <v>23.016438356164382</v>
      </c>
      <c r="M460" s="50">
        <f>(C460-VLOOKUP(I460,Riders!$A$2:$C$3501,2,FALSE))/365</f>
        <v>28.545205479452054</v>
      </c>
      <c r="N460" s="50">
        <f>(C460-VLOOKUP(J460,Riders!$A$2:$C$3501,2,FALSE))/365</f>
        <v>24.454794520547946</v>
      </c>
      <c r="O460" s="50">
        <f>(C460-VLOOKUP(K460,Riders!$A$2:$C$3501,2,FALSE))/365</f>
        <v>26.17808219178082</v>
      </c>
      <c r="P460" s="51">
        <v>1</v>
      </c>
      <c r="Q460" s="104">
        <f t="shared" si="50"/>
        <v>253.91300000000004</v>
      </c>
      <c r="R460" s="104">
        <f t="shared" si="51"/>
        <v>22.358000000000001</v>
      </c>
      <c r="S460" s="104">
        <f t="shared" si="52"/>
        <v>68.212000000000003</v>
      </c>
      <c r="T460" s="104">
        <f t="shared" si="53"/>
        <v>61.368000000000009</v>
      </c>
      <c r="U460" s="104">
        <f t="shared" si="54"/>
        <v>61.669999999999987</v>
      </c>
      <c r="V460" s="104">
        <f t="shared" si="55"/>
        <v>62.663000000000039</v>
      </c>
      <c r="W460">
        <v>14.15</v>
      </c>
      <c r="X460">
        <v>8.2080000000000002</v>
      </c>
      <c r="Y460">
        <v>7.7079999999999984</v>
      </c>
      <c r="Z460">
        <v>7.5580000000000034</v>
      </c>
      <c r="AA460">
        <v>7.75</v>
      </c>
      <c r="AB460">
        <v>7.5859999999999985</v>
      </c>
      <c r="AC460">
        <v>7.5559999999999903</v>
      </c>
      <c r="AD460">
        <v>7.6960000000000122</v>
      </c>
      <c r="AE460">
        <v>7.5459999999999781</v>
      </c>
      <c r="AF460">
        <v>7.5870000000000175</v>
      </c>
      <c r="AG460">
        <v>7.5890000000000128</v>
      </c>
      <c r="AH460">
        <v>7.7719999999999914</v>
      </c>
      <c r="AI460">
        <v>7.7050000000000125</v>
      </c>
      <c r="AJ460">
        <v>7.7519999999999811</v>
      </c>
      <c r="AK460">
        <v>7.7000000000000171</v>
      </c>
      <c r="AL460">
        <v>7.7169999999999987</v>
      </c>
      <c r="AM460">
        <v>7.7009999999999934</v>
      </c>
      <c r="AN460">
        <v>7.8529999999999802</v>
      </c>
      <c r="AO460">
        <v>7.6440000000000055</v>
      </c>
      <c r="AP460">
        <v>7.8000000000000114</v>
      </c>
      <c r="AQ460">
        <v>7.5609999999999786</v>
      </c>
      <c r="AR460">
        <v>7.6280000000000143</v>
      </c>
      <c r="AS460">
        <v>7.6310000000000002</v>
      </c>
      <c r="AT460">
        <v>7.8520000000000039</v>
      </c>
      <c r="AU460">
        <v>7.7349999999999852</v>
      </c>
      <c r="AV460">
        <v>7.771000000000015</v>
      </c>
      <c r="AW460">
        <v>7.7879999999999825</v>
      </c>
      <c r="AX460">
        <v>8.0180000000000007</v>
      </c>
      <c r="AY460">
        <v>7.8129999999999882</v>
      </c>
      <c r="AZ460">
        <v>7.8110000000000355</v>
      </c>
      <c r="BA460">
        <v>7.8069999999999879</v>
      </c>
      <c r="BB460">
        <v>7.9200000000000443</v>
      </c>
      <c r="BC460" s="105">
        <f t="shared" si="49"/>
        <v>56.71233847814014</v>
      </c>
    </row>
    <row r="461" spans="1:55" ht="15" thickBot="1" x14ac:dyDescent="0.35">
      <c r="A461" s="51" t="s">
        <v>173</v>
      </c>
      <c r="B461" s="51">
        <v>2019</v>
      </c>
      <c r="C461" s="52">
        <v>43524</v>
      </c>
      <c r="D461" s="51" t="s">
        <v>13</v>
      </c>
      <c r="E461" s="29" t="s">
        <v>454</v>
      </c>
      <c r="F461">
        <v>4</v>
      </c>
      <c r="G461" t="s">
        <v>53</v>
      </c>
      <c r="H461" t="s">
        <v>298</v>
      </c>
      <c r="I461" t="s">
        <v>478</v>
      </c>
      <c r="J461" t="s">
        <v>227</v>
      </c>
      <c r="K461" t="s">
        <v>316</v>
      </c>
      <c r="L461" s="50">
        <f>(C461-VLOOKUP(H461,Riders!$A$2:$C$3501,2,FALSE))/365</f>
        <v>19.61917808219178</v>
      </c>
      <c r="M461" s="50">
        <f>(C461-VLOOKUP(I461,Riders!$A$2:$C$3501,2,FALSE))/365</f>
        <v>22.063013698630137</v>
      </c>
      <c r="N461" s="50">
        <f>(C461-VLOOKUP(J461,Riders!$A$2:$C$3501,2,FALSE))/365</f>
        <v>21.016438356164382</v>
      </c>
      <c r="O461" s="50">
        <f>(C461-VLOOKUP(K461,Riders!$A$2:$C$3501,2,FALSE))/365</f>
        <v>18.186301369863013</v>
      </c>
      <c r="P461" s="51">
        <v>2</v>
      </c>
      <c r="Q461" s="104">
        <f t="shared" si="50"/>
        <v>258.52799999999996</v>
      </c>
      <c r="R461" s="104">
        <f t="shared" si="51"/>
        <v>22.36</v>
      </c>
      <c r="S461" s="104">
        <f t="shared" si="52"/>
        <v>68.324999999999989</v>
      </c>
      <c r="T461" s="104">
        <f t="shared" si="53"/>
        <v>62.256000000000029</v>
      </c>
      <c r="U461" s="104">
        <f t="shared" si="54"/>
        <v>64.091999999999956</v>
      </c>
      <c r="V461" s="104">
        <f t="shared" si="55"/>
        <v>63.85499999999999</v>
      </c>
      <c r="W461">
        <v>14.125</v>
      </c>
      <c r="X461">
        <v>8.2349999999999994</v>
      </c>
      <c r="Y461">
        <v>7.7519999999999989</v>
      </c>
      <c r="Z461">
        <v>7.6380000000000017</v>
      </c>
      <c r="AA461">
        <v>7.7209999999999965</v>
      </c>
      <c r="AB461">
        <v>7.5960000000000036</v>
      </c>
      <c r="AC461">
        <v>7.6180000000000021</v>
      </c>
      <c r="AD461">
        <v>7.6399999999999864</v>
      </c>
      <c r="AE461">
        <v>7.7880000000000251</v>
      </c>
      <c r="AF461">
        <v>7.7589999999999719</v>
      </c>
      <c r="AG461">
        <v>7.7819999999999965</v>
      </c>
      <c r="AH461">
        <v>7.8130000000000024</v>
      </c>
      <c r="AI461">
        <v>7.8880000000000194</v>
      </c>
      <c r="AJ461">
        <v>7.7179999999999893</v>
      </c>
      <c r="AK461">
        <v>7.7329999999999899</v>
      </c>
      <c r="AL461">
        <v>7.7750000000000341</v>
      </c>
      <c r="AM461">
        <v>8.0109999999999673</v>
      </c>
      <c r="AN461">
        <v>7.9939999999999998</v>
      </c>
      <c r="AO461">
        <v>8.146000000000015</v>
      </c>
      <c r="AP461">
        <v>7.9590000000000032</v>
      </c>
      <c r="AQ461">
        <v>8.0660000000000025</v>
      </c>
      <c r="AR461">
        <v>8.1359999999999957</v>
      </c>
      <c r="AS461">
        <v>7.9380000000000166</v>
      </c>
      <c r="AT461">
        <v>7.8419999999999561</v>
      </c>
      <c r="AU461">
        <v>7.7560000000000002</v>
      </c>
      <c r="AV461">
        <v>7.7720000000000482</v>
      </c>
      <c r="AW461">
        <v>7.8599999999999852</v>
      </c>
      <c r="AX461">
        <v>7.8190000000000168</v>
      </c>
      <c r="AY461">
        <v>7.875</v>
      </c>
      <c r="AZ461">
        <v>7.9589999999999748</v>
      </c>
      <c r="BA461">
        <v>8.2910000000000537</v>
      </c>
      <c r="BB461">
        <v>8.5229999999999109</v>
      </c>
      <c r="BC461" s="105">
        <f t="shared" si="49"/>
        <v>55.699962866691429</v>
      </c>
    </row>
    <row r="462" spans="1:55" ht="15" thickBot="1" x14ac:dyDescent="0.35">
      <c r="A462" s="51" t="s">
        <v>173</v>
      </c>
      <c r="B462" s="51">
        <v>2019</v>
      </c>
      <c r="C462" s="52">
        <v>43524</v>
      </c>
      <c r="D462" s="51" t="s">
        <v>13</v>
      </c>
      <c r="E462" s="29" t="s">
        <v>204</v>
      </c>
      <c r="F462" t="s">
        <v>205</v>
      </c>
      <c r="G462" t="s">
        <v>36</v>
      </c>
      <c r="H462" t="s">
        <v>315</v>
      </c>
      <c r="I462" t="s">
        <v>528</v>
      </c>
      <c r="J462" t="s">
        <v>270</v>
      </c>
      <c r="K462" t="s">
        <v>346</v>
      </c>
      <c r="L462" s="50">
        <f>(C462-VLOOKUP(H462,Riders!$A$2:$C$3501,2,FALSE))/365</f>
        <v>27.232876712328768</v>
      </c>
      <c r="M462" s="50">
        <f>(C462-VLOOKUP(I462,Riders!$A$2:$C$3501,2,FALSE))/365</f>
        <v>28.545205479452054</v>
      </c>
      <c r="N462" s="50">
        <f>(C462-VLOOKUP(J462,Riders!$A$2:$C$3501,2,FALSE))/365</f>
        <v>24.454794520547946</v>
      </c>
      <c r="O462" s="50">
        <f>(C462-VLOOKUP(K462,Riders!$A$2:$C$3501,2,FALSE))/365</f>
        <v>26.17808219178082</v>
      </c>
      <c r="P462" s="51">
        <v>1</v>
      </c>
      <c r="Q462" s="104">
        <f t="shared" si="50"/>
        <v>254.333</v>
      </c>
      <c r="R462" s="104">
        <f t="shared" si="51"/>
        <v>21.957000000000001</v>
      </c>
      <c r="S462" s="104">
        <f t="shared" si="52"/>
        <v>67.579000000000008</v>
      </c>
      <c r="T462" s="104">
        <f t="shared" si="53"/>
        <v>61.139999999999986</v>
      </c>
      <c r="U462" s="104">
        <f t="shared" si="54"/>
        <v>62.013000000000005</v>
      </c>
      <c r="V462" s="104">
        <f t="shared" si="55"/>
        <v>63.600999999999999</v>
      </c>
      <c r="W462">
        <v>13.981</v>
      </c>
      <c r="X462">
        <v>7.9760000000000009</v>
      </c>
      <c r="Y462">
        <v>7.652000000000001</v>
      </c>
      <c r="Z462">
        <v>7.4949999999999974</v>
      </c>
      <c r="AA462">
        <v>7.5690000000000026</v>
      </c>
      <c r="AB462">
        <v>7.527000000000001</v>
      </c>
      <c r="AC462">
        <v>7.5949999999999989</v>
      </c>
      <c r="AD462">
        <v>7.784000000000006</v>
      </c>
      <c r="AE462">
        <v>7.597999999999999</v>
      </c>
      <c r="AF462">
        <v>7.5989999999999753</v>
      </c>
      <c r="AG462">
        <v>7.5840000000000174</v>
      </c>
      <c r="AH462">
        <v>7.7669999999999959</v>
      </c>
      <c r="AI462">
        <v>7.6640000000000015</v>
      </c>
      <c r="AJ462">
        <v>7.6710000000000065</v>
      </c>
      <c r="AK462">
        <v>7.6380000000000194</v>
      </c>
      <c r="AL462">
        <v>7.6189999999999714</v>
      </c>
      <c r="AM462">
        <v>7.7620000000000005</v>
      </c>
      <c r="AN462">
        <v>7.710000000000008</v>
      </c>
      <c r="AO462">
        <v>7.7410000000000139</v>
      </c>
      <c r="AP462">
        <v>7.9410000000000025</v>
      </c>
      <c r="AQ462">
        <v>7.7169999999999561</v>
      </c>
      <c r="AR462">
        <v>7.7480000000000189</v>
      </c>
      <c r="AS462">
        <v>7.6890000000000214</v>
      </c>
      <c r="AT462">
        <v>7.7049999999999841</v>
      </c>
      <c r="AU462">
        <v>7.8770000000000095</v>
      </c>
      <c r="AV462">
        <v>7.7059999999999889</v>
      </c>
      <c r="AW462">
        <v>7.8870000000000005</v>
      </c>
      <c r="AX462">
        <v>7.8050000000000068</v>
      </c>
      <c r="AY462">
        <v>7.8580000000000041</v>
      </c>
      <c r="AZ462">
        <v>7.9329999999999927</v>
      </c>
      <c r="BA462">
        <v>8.2820000000000107</v>
      </c>
      <c r="BB462">
        <v>8.2529999999999859</v>
      </c>
      <c r="BC462" s="105">
        <f t="shared" si="49"/>
        <v>56.618684952404919</v>
      </c>
    </row>
    <row r="463" spans="1:55" ht="15" thickBot="1" x14ac:dyDescent="0.35">
      <c r="A463" s="51" t="s">
        <v>173</v>
      </c>
      <c r="B463" s="51">
        <v>2019</v>
      </c>
      <c r="C463" s="52">
        <v>43524</v>
      </c>
      <c r="D463" s="51" t="s">
        <v>13</v>
      </c>
      <c r="E463" s="29" t="s">
        <v>204</v>
      </c>
      <c r="F463" t="s">
        <v>205</v>
      </c>
      <c r="G463" t="s">
        <v>25</v>
      </c>
      <c r="H463" t="s">
        <v>309</v>
      </c>
      <c r="I463" t="s">
        <v>269</v>
      </c>
      <c r="J463" t="s">
        <v>343</v>
      </c>
      <c r="K463" t="s">
        <v>522</v>
      </c>
      <c r="L463" s="50">
        <f>(C463-VLOOKUP(H463,Riders!$A$2:$C$3501,2,FALSE))/365</f>
        <v>26.865753424657534</v>
      </c>
      <c r="M463" s="50">
        <f>(C463-VLOOKUP(I463,Riders!$A$2:$C$3501,2,FALSE))/365</f>
        <v>24.983561643835618</v>
      </c>
      <c r="N463" s="50">
        <f>(C463-VLOOKUP(J463,Riders!$A$2:$C$3501,2,FALSE))/365</f>
        <v>24.493150684931507</v>
      </c>
      <c r="O463" s="50">
        <f>(C463-VLOOKUP(K463,Riders!$A$2:$C$3501,2,FALSE))/365</f>
        <v>20.75068493150685</v>
      </c>
      <c r="P463" s="51">
        <v>2</v>
      </c>
      <c r="Q463" s="104">
        <f t="shared" si="50"/>
        <v>254.53699999999995</v>
      </c>
      <c r="R463" s="104">
        <f t="shared" si="51"/>
        <v>22.306000000000001</v>
      </c>
      <c r="S463" s="104">
        <f t="shared" si="52"/>
        <v>68.156000000000006</v>
      </c>
      <c r="T463" s="104">
        <f t="shared" si="53"/>
        <v>61.113999999999976</v>
      </c>
      <c r="U463" s="104">
        <f t="shared" si="54"/>
        <v>62.243000000000023</v>
      </c>
      <c r="V463" s="104">
        <f t="shared" si="55"/>
        <v>63.023999999999944</v>
      </c>
      <c r="W463">
        <v>14.007</v>
      </c>
      <c r="X463">
        <v>8.2990000000000013</v>
      </c>
      <c r="Y463">
        <v>7.7620000000000005</v>
      </c>
      <c r="Z463">
        <v>7.5549999999999962</v>
      </c>
      <c r="AA463">
        <v>7.6580000000000013</v>
      </c>
      <c r="AB463">
        <v>7.5279999999999987</v>
      </c>
      <c r="AC463">
        <v>7.5910000000000011</v>
      </c>
      <c r="AD463">
        <v>7.7560000000000073</v>
      </c>
      <c r="AE463">
        <v>7.6489999999999867</v>
      </c>
      <c r="AF463">
        <v>7.6400000000000006</v>
      </c>
      <c r="AG463">
        <v>7.7030000000000172</v>
      </c>
      <c r="AH463">
        <v>7.5559999999999832</v>
      </c>
      <c r="AI463">
        <v>7.5800000000000125</v>
      </c>
      <c r="AJ463">
        <v>7.7199999999999847</v>
      </c>
      <c r="AK463">
        <v>7.6460000000000008</v>
      </c>
      <c r="AL463">
        <v>7.6199999999999903</v>
      </c>
      <c r="AM463">
        <v>7.7409999999999854</v>
      </c>
      <c r="AN463">
        <v>7.6830000000000211</v>
      </c>
      <c r="AO463">
        <v>7.8600000000000136</v>
      </c>
      <c r="AP463">
        <v>7.7719999999999914</v>
      </c>
      <c r="AQ463">
        <v>7.8790000000000191</v>
      </c>
      <c r="AR463">
        <v>7.7099999999999795</v>
      </c>
      <c r="AS463">
        <v>7.7740000000000009</v>
      </c>
      <c r="AT463">
        <v>7.8240000000000123</v>
      </c>
      <c r="AU463">
        <v>7.9609999999999843</v>
      </c>
      <c r="AV463">
        <v>7.77800000000002</v>
      </c>
      <c r="AW463">
        <v>7.7579999999999814</v>
      </c>
      <c r="AX463">
        <v>7.7469999999999857</v>
      </c>
      <c r="AY463">
        <v>7.9560000000000457</v>
      </c>
      <c r="AZ463">
        <v>7.9209999999999638</v>
      </c>
      <c r="BA463">
        <v>7.9410000000000025</v>
      </c>
      <c r="BB463">
        <v>7.9619999999999607</v>
      </c>
      <c r="BC463" s="105">
        <f t="shared" si="49"/>
        <v>56.57330761343146</v>
      </c>
    </row>
    <row r="464" spans="1:55" ht="15" thickBot="1" x14ac:dyDescent="0.35">
      <c r="A464" s="51" t="s">
        <v>173</v>
      </c>
      <c r="B464" s="51">
        <v>2019</v>
      </c>
      <c r="C464" s="52">
        <v>43524</v>
      </c>
      <c r="D464" s="51" t="s">
        <v>13</v>
      </c>
      <c r="E464" s="29" t="s">
        <v>204</v>
      </c>
      <c r="F464" t="s">
        <v>206</v>
      </c>
      <c r="G464" t="s">
        <v>29</v>
      </c>
      <c r="H464" t="s">
        <v>217</v>
      </c>
      <c r="I464" t="s">
        <v>416</v>
      </c>
      <c r="J464" t="s">
        <v>304</v>
      </c>
      <c r="K464" t="s">
        <v>526</v>
      </c>
      <c r="L464" s="50">
        <f>(C464-VLOOKUP(H464,Riders!$A$2:$C$3501,2,FALSE))/365</f>
        <v>20.915068493150685</v>
      </c>
      <c r="M464" s="50">
        <f>(C464-VLOOKUP(I464,Riders!$A$2:$C$3501,2,FALSE))/365</f>
        <v>21.331506849315069</v>
      </c>
      <c r="N464" s="50">
        <f>(C464-VLOOKUP(J464,Riders!$A$2:$C$3501,2,FALSE))/365</f>
        <v>22.246575342465754</v>
      </c>
      <c r="O464" s="50">
        <f>(C464-VLOOKUP(K464,Riders!$A$2:$C$3501,2,FALSE))/365</f>
        <v>29.783561643835615</v>
      </c>
      <c r="P464" s="51">
        <v>3</v>
      </c>
      <c r="Q464" s="104">
        <f t="shared" si="50"/>
        <v>256.47900000000004</v>
      </c>
      <c r="R464" s="104">
        <f t="shared" si="51"/>
        <v>22.404</v>
      </c>
      <c r="S464" s="104">
        <f t="shared" si="52"/>
        <v>68.728000000000009</v>
      </c>
      <c r="T464" s="104">
        <f t="shared" si="53"/>
        <v>61.829999999999984</v>
      </c>
      <c r="U464" s="104">
        <f t="shared" si="54"/>
        <v>62.574000000000012</v>
      </c>
      <c r="V464" s="104">
        <f t="shared" si="55"/>
        <v>63.347000000000037</v>
      </c>
      <c r="W464">
        <v>14.208</v>
      </c>
      <c r="X464">
        <v>8.1959999999999997</v>
      </c>
      <c r="Y464">
        <v>7.7650000000000006</v>
      </c>
      <c r="Z464">
        <v>7.8120000000000012</v>
      </c>
      <c r="AA464">
        <v>7.6569999999999965</v>
      </c>
      <c r="AB464">
        <v>7.7749999999999986</v>
      </c>
      <c r="AC464">
        <v>7.6499999999999986</v>
      </c>
      <c r="AD464">
        <v>7.6650000000000134</v>
      </c>
      <c r="AE464">
        <v>7.8179999999999978</v>
      </c>
      <c r="AF464">
        <v>7.6669999999999874</v>
      </c>
      <c r="AG464">
        <v>7.6820000000000022</v>
      </c>
      <c r="AH464">
        <v>7.6520000000000152</v>
      </c>
      <c r="AI464">
        <v>7.7919999999999874</v>
      </c>
      <c r="AJ464">
        <v>7.6360000000000099</v>
      </c>
      <c r="AK464">
        <v>7.847999999999999</v>
      </c>
      <c r="AL464">
        <v>7.7349999999999852</v>
      </c>
      <c r="AM464">
        <v>7.8089999999999975</v>
      </c>
      <c r="AN464">
        <v>7.9570000000000221</v>
      </c>
      <c r="AO464">
        <v>7.7959999999999923</v>
      </c>
      <c r="AP464">
        <v>7.7519999999999811</v>
      </c>
      <c r="AQ464">
        <v>7.8529999999999802</v>
      </c>
      <c r="AR464">
        <v>7.7150000000000603</v>
      </c>
      <c r="AS464">
        <v>7.7839999999999918</v>
      </c>
      <c r="AT464">
        <v>7.907999999999987</v>
      </c>
      <c r="AU464">
        <v>7.7300000000000182</v>
      </c>
      <c r="AV464">
        <v>7.8549999999999613</v>
      </c>
      <c r="AW464">
        <v>7.8880000000000052</v>
      </c>
      <c r="AX464">
        <v>8.0689999999999884</v>
      </c>
      <c r="AY464">
        <v>7.8680000000000234</v>
      </c>
      <c r="AZ464">
        <v>7.9549999999999557</v>
      </c>
      <c r="BA464">
        <v>8.0610000000000639</v>
      </c>
      <c r="BB464">
        <v>7.9210000000000207</v>
      </c>
      <c r="BC464" s="105">
        <f t="shared" si="49"/>
        <v>56.144947539564633</v>
      </c>
    </row>
    <row r="465" spans="1:55" ht="15" thickBot="1" x14ac:dyDescent="0.35">
      <c r="A465" s="51" t="s">
        <v>173</v>
      </c>
      <c r="B465" s="51">
        <v>2019</v>
      </c>
      <c r="C465" s="52">
        <v>43524</v>
      </c>
      <c r="D465" s="51" t="s">
        <v>13</v>
      </c>
      <c r="E465" s="29" t="s">
        <v>204</v>
      </c>
      <c r="F465" t="s">
        <v>206</v>
      </c>
      <c r="G465" t="s">
        <v>27</v>
      </c>
      <c r="H465" t="s">
        <v>307</v>
      </c>
      <c r="I465" t="s">
        <v>432</v>
      </c>
      <c r="J465" t="s">
        <v>524</v>
      </c>
      <c r="K465" t="s">
        <v>525</v>
      </c>
      <c r="L465" s="50">
        <f>(C465-VLOOKUP(H465,Riders!$A$2:$C$3501,2,FALSE))/365</f>
        <v>25.761643835616439</v>
      </c>
      <c r="M465" s="50">
        <f>(C465-VLOOKUP(I465,Riders!$A$2:$C$3501,2,FALSE))/365</f>
        <v>23.926027397260274</v>
      </c>
      <c r="N465" s="50">
        <f>(C465-VLOOKUP(J465,Riders!$A$2:$C$3501,2,FALSE))/365</f>
        <v>27.695890410958903</v>
      </c>
      <c r="O465" s="50">
        <f>(C465-VLOOKUP(K465,Riders!$A$2:$C$3501,2,FALSE))/365</f>
        <v>29.989041095890411</v>
      </c>
      <c r="P465" s="51">
        <v>4</v>
      </c>
      <c r="Q465" s="104">
        <f t="shared" si="50"/>
        <v>260.32099999999997</v>
      </c>
      <c r="R465" s="104">
        <f t="shared" si="51"/>
        <v>22.329000000000001</v>
      </c>
      <c r="S465" s="104">
        <f t="shared" si="52"/>
        <v>68.954000000000008</v>
      </c>
      <c r="T465" s="104">
        <f t="shared" si="53"/>
        <v>62.856999999999971</v>
      </c>
      <c r="U465" s="104">
        <f t="shared" si="54"/>
        <v>63.915999999999997</v>
      </c>
      <c r="V465" s="104">
        <f t="shared" si="55"/>
        <v>64.593999999999994</v>
      </c>
      <c r="W465">
        <v>14.122</v>
      </c>
      <c r="X465">
        <v>8.2070000000000007</v>
      </c>
      <c r="Y465">
        <v>7.6789999999999985</v>
      </c>
      <c r="Z465">
        <v>7.7149999999999999</v>
      </c>
      <c r="AA465">
        <v>7.6839999999999975</v>
      </c>
      <c r="AB465">
        <v>7.784000000000006</v>
      </c>
      <c r="AC465">
        <v>7.8249999999999957</v>
      </c>
      <c r="AD465">
        <v>7.9380000000000095</v>
      </c>
      <c r="AE465">
        <v>7.8009999999999877</v>
      </c>
      <c r="AF465">
        <v>7.8120000000000118</v>
      </c>
      <c r="AG465">
        <v>7.8310000000000031</v>
      </c>
      <c r="AH465">
        <v>7.9589999999999748</v>
      </c>
      <c r="AI465">
        <v>7.8010000000000019</v>
      </c>
      <c r="AJ465">
        <v>7.8260000000000076</v>
      </c>
      <c r="AK465">
        <v>7.8429999999999893</v>
      </c>
      <c r="AL465">
        <v>7.9839999999999947</v>
      </c>
      <c r="AM465">
        <v>7.8069999999999879</v>
      </c>
      <c r="AN465">
        <v>7.8790000000000191</v>
      </c>
      <c r="AO465">
        <v>8.1709999999999923</v>
      </c>
      <c r="AP465">
        <v>8.1839999999999975</v>
      </c>
      <c r="AQ465">
        <v>7.9860000000000184</v>
      </c>
      <c r="AR465">
        <v>7.9849999999999568</v>
      </c>
      <c r="AS465">
        <v>7.9510000000000502</v>
      </c>
      <c r="AT465">
        <v>7.9529999999999745</v>
      </c>
      <c r="AU465">
        <v>8.1800000000000068</v>
      </c>
      <c r="AV465">
        <v>7.9760000000000275</v>
      </c>
      <c r="AW465">
        <v>7.9599999999999795</v>
      </c>
      <c r="AX465">
        <v>7.907999999999987</v>
      </c>
      <c r="AY465">
        <v>7.9580000000000268</v>
      </c>
      <c r="AZ465">
        <v>8.1119999999999948</v>
      </c>
      <c r="BA465">
        <v>8.2260000000000275</v>
      </c>
      <c r="BB465">
        <v>8.2739999999999441</v>
      </c>
      <c r="BC465" s="105">
        <f t="shared" si="49"/>
        <v>55.316321003683917</v>
      </c>
    </row>
    <row r="466" spans="1:55" ht="15" thickBot="1" x14ac:dyDescent="0.35">
      <c r="A466" s="51" t="s">
        <v>173</v>
      </c>
      <c r="B466" s="51">
        <v>2019</v>
      </c>
      <c r="C466" s="52">
        <v>43523</v>
      </c>
      <c r="D466" s="51" t="s">
        <v>13</v>
      </c>
      <c r="E466" s="29" t="s">
        <v>379</v>
      </c>
      <c r="F466" s="51" t="s">
        <v>379</v>
      </c>
      <c r="G466" t="s">
        <v>36</v>
      </c>
      <c r="H466" t="s">
        <v>315</v>
      </c>
      <c r="I466" t="s">
        <v>528</v>
      </c>
      <c r="J466" t="s">
        <v>270</v>
      </c>
      <c r="K466" t="s">
        <v>346</v>
      </c>
      <c r="L466" s="50">
        <f>(C466-VLOOKUP(H466,Riders!$A$2:$C$3501,2,FALSE))/365</f>
        <v>27.230136986301371</v>
      </c>
      <c r="M466" s="50">
        <f>(C466-VLOOKUP(I466,Riders!$A$2:$C$3501,2,FALSE))/365</f>
        <v>28.542465753424658</v>
      </c>
      <c r="N466" s="50">
        <f>(C466-VLOOKUP(J466,Riders!$A$2:$C$3501,2,FALSE))/365</f>
        <v>24.452054794520549</v>
      </c>
      <c r="O466" s="50">
        <f>(C466-VLOOKUP(K466,Riders!$A$2:$C$3501,2,FALSE))/365</f>
        <v>26.175342465753424</v>
      </c>
      <c r="P466" s="51">
        <v>1</v>
      </c>
      <c r="Q466" s="104">
        <f t="shared" si="50"/>
        <v>254.91499999999999</v>
      </c>
      <c r="R466" s="104">
        <f t="shared" si="51"/>
        <v>22.030999999999999</v>
      </c>
      <c r="S466" s="104">
        <f t="shared" si="52"/>
        <v>67.951999999999998</v>
      </c>
      <c r="T466" s="104">
        <f t="shared" si="53"/>
        <v>61.977000000000004</v>
      </c>
      <c r="U466" s="104">
        <f t="shared" si="54"/>
        <v>62.312000000000012</v>
      </c>
      <c r="V466" s="104">
        <f t="shared" si="55"/>
        <v>62.673999999999978</v>
      </c>
      <c r="W466">
        <v>13.992000000000001</v>
      </c>
      <c r="X466">
        <v>8.0389999999999979</v>
      </c>
      <c r="Y466">
        <v>7.7089999999999996</v>
      </c>
      <c r="Z466">
        <v>7.5850000000000044</v>
      </c>
      <c r="AA466">
        <v>7.6529999999999987</v>
      </c>
      <c r="AB466">
        <v>7.5670000000000002</v>
      </c>
      <c r="AC466">
        <v>7.597999999999999</v>
      </c>
      <c r="AD466">
        <v>7.8089999999999975</v>
      </c>
      <c r="AE466">
        <v>7.6630000000000109</v>
      </c>
      <c r="AF466">
        <v>7.7349999999999994</v>
      </c>
      <c r="AG466">
        <v>7.6909999999999883</v>
      </c>
      <c r="AH466">
        <v>7.8689999999999998</v>
      </c>
      <c r="AI466">
        <v>7.7460000000000093</v>
      </c>
      <c r="AJ466">
        <v>7.7970000000000113</v>
      </c>
      <c r="AK466">
        <v>7.734999999999971</v>
      </c>
      <c r="AL466">
        <v>7.7410000000000139</v>
      </c>
      <c r="AM466">
        <v>7.8569999999999993</v>
      </c>
      <c r="AN466">
        <v>7.7700000000000102</v>
      </c>
      <c r="AO466">
        <v>7.8810000000000002</v>
      </c>
      <c r="AP466">
        <v>7.7729999999999961</v>
      </c>
      <c r="AQ466">
        <v>7.7039999999999793</v>
      </c>
      <c r="AR466">
        <v>7.7070000000000221</v>
      </c>
      <c r="AS466">
        <v>7.7050000000000125</v>
      </c>
      <c r="AT466">
        <v>7.914999999999992</v>
      </c>
      <c r="AU466">
        <v>7.7799999999999727</v>
      </c>
      <c r="AV466">
        <v>7.8439999999999941</v>
      </c>
      <c r="AW466">
        <v>7.9930000000000234</v>
      </c>
      <c r="AX466">
        <v>7.8260000000000218</v>
      </c>
      <c r="AY466">
        <v>7.7739999999999725</v>
      </c>
      <c r="AZ466">
        <v>7.813000000000045</v>
      </c>
      <c r="BA466">
        <v>7.7499999999999432</v>
      </c>
      <c r="BB466">
        <v>7.8940000000000055</v>
      </c>
      <c r="BC466" s="105">
        <f t="shared" si="49"/>
        <v>56.489418041307886</v>
      </c>
    </row>
    <row r="467" spans="1:55" ht="15" thickBot="1" x14ac:dyDescent="0.35">
      <c r="A467" s="51" t="s">
        <v>173</v>
      </c>
      <c r="B467" s="51">
        <v>2019</v>
      </c>
      <c r="C467" s="52">
        <v>43523</v>
      </c>
      <c r="D467" s="51" t="s">
        <v>13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269</v>
      </c>
      <c r="J467" t="s">
        <v>343</v>
      </c>
      <c r="K467" t="s">
        <v>522</v>
      </c>
      <c r="L467" s="50">
        <f>(C467-VLOOKUP(H467,Riders!$A$2:$C$3501,2,FALSE))/365</f>
        <v>26.863013698630137</v>
      </c>
      <c r="M467" s="50">
        <f>(C467-VLOOKUP(I467,Riders!$A$2:$C$3501,2,FALSE))/365</f>
        <v>24.980821917808218</v>
      </c>
      <c r="N467" s="50">
        <f>(C467-VLOOKUP(J467,Riders!$A$2:$C$3501,2,FALSE))/365</f>
        <v>24.490410958904111</v>
      </c>
      <c r="O467" s="50">
        <f>(C467-VLOOKUP(K467,Riders!$A$2:$C$3501,2,FALSE))/365</f>
        <v>20.747945205479454</v>
      </c>
      <c r="P467" s="51">
        <v>2</v>
      </c>
      <c r="Q467" s="104">
        <f t="shared" si="50"/>
        <v>255.61799999999999</v>
      </c>
      <c r="R467" s="104">
        <f t="shared" si="51"/>
        <v>22.462</v>
      </c>
      <c r="S467" s="104">
        <f t="shared" si="52"/>
        <v>68.540999999999997</v>
      </c>
      <c r="T467" s="104">
        <f t="shared" si="53"/>
        <v>62.135999999999996</v>
      </c>
      <c r="U467" s="104">
        <f t="shared" si="54"/>
        <v>62.503000000000014</v>
      </c>
      <c r="V467" s="104">
        <f t="shared" si="55"/>
        <v>62.437999999999988</v>
      </c>
      <c r="W467">
        <v>14.01</v>
      </c>
      <c r="X467">
        <v>8.452</v>
      </c>
      <c r="Y467">
        <v>7.843</v>
      </c>
      <c r="Z467">
        <v>7.6490000000000009</v>
      </c>
      <c r="AA467">
        <v>7.6820000000000022</v>
      </c>
      <c r="AB467">
        <v>7.5959999999999965</v>
      </c>
      <c r="AC467">
        <v>7.6080000000000041</v>
      </c>
      <c r="AD467">
        <v>7.7009999999999934</v>
      </c>
      <c r="AE467">
        <v>7.921999999999997</v>
      </c>
      <c r="AF467">
        <v>7.875</v>
      </c>
      <c r="AG467">
        <v>7.7670000000000101</v>
      </c>
      <c r="AH467">
        <v>7.7379999999999853</v>
      </c>
      <c r="AI467">
        <v>7.7549999999999955</v>
      </c>
      <c r="AJ467">
        <v>7.7060000000000173</v>
      </c>
      <c r="AK467">
        <v>7.6719999999999828</v>
      </c>
      <c r="AL467">
        <v>7.7010000000000076</v>
      </c>
      <c r="AM467">
        <v>7.8770000000000095</v>
      </c>
      <c r="AN467">
        <v>7.7929999999999779</v>
      </c>
      <c r="AO467">
        <v>7.7330000000000041</v>
      </c>
      <c r="AP467">
        <v>7.7840000000000202</v>
      </c>
      <c r="AQ467">
        <v>7.875</v>
      </c>
      <c r="AR467">
        <v>7.8069999999999879</v>
      </c>
      <c r="AS467">
        <v>7.7789999999999964</v>
      </c>
      <c r="AT467">
        <v>7.8550000000000182</v>
      </c>
      <c r="AU467">
        <v>8.0809999999999889</v>
      </c>
      <c r="AV467">
        <v>7.8300000000000125</v>
      </c>
      <c r="AW467">
        <v>7.7010000000000218</v>
      </c>
      <c r="AX467">
        <v>7.6409999999999627</v>
      </c>
      <c r="AY467">
        <v>7.7420000000000186</v>
      </c>
      <c r="AZ467">
        <v>7.7459999999999809</v>
      </c>
      <c r="BA467">
        <v>7.9570000000000789</v>
      </c>
      <c r="BB467">
        <v>7.7399999999999238</v>
      </c>
      <c r="BC467" s="105">
        <f t="shared" si="49"/>
        <v>56.334060981621015</v>
      </c>
    </row>
    <row r="468" spans="1:55" ht="15" thickBot="1" x14ac:dyDescent="0.35">
      <c r="A468" s="51" t="s">
        <v>173</v>
      </c>
      <c r="B468" s="51">
        <v>2019</v>
      </c>
      <c r="C468" s="52">
        <v>43523</v>
      </c>
      <c r="D468" s="51" t="s">
        <v>13</v>
      </c>
      <c r="E468" s="29" t="s">
        <v>379</v>
      </c>
      <c r="F468" s="51" t="s">
        <v>379</v>
      </c>
      <c r="G468" t="s">
        <v>29</v>
      </c>
      <c r="H468" t="s">
        <v>322</v>
      </c>
      <c r="I468" t="s">
        <v>416</v>
      </c>
      <c r="J468" t="s">
        <v>304</v>
      </c>
      <c r="K468" t="s">
        <v>526</v>
      </c>
      <c r="L468" s="50">
        <f>(C468-VLOOKUP(H468,Riders!$A$2:$C$3501,2,FALSE))/365</f>
        <v>31.126027397260273</v>
      </c>
      <c r="M468" s="50">
        <f>(C468-VLOOKUP(I468,Riders!$A$2:$C$3501,2,FALSE))/365</f>
        <v>21.328767123287673</v>
      </c>
      <c r="N468" s="50">
        <f>(C468-VLOOKUP(J468,Riders!$A$2:$C$3501,2,FALSE))/365</f>
        <v>22.243835616438357</v>
      </c>
      <c r="O468" s="50">
        <f>(C468-VLOOKUP(K468,Riders!$A$2:$C$3501,2,FALSE))/365</f>
        <v>29.780821917808218</v>
      </c>
      <c r="P468" s="51">
        <v>3</v>
      </c>
      <c r="Q468" s="104">
        <f t="shared" si="50"/>
        <v>259.065</v>
      </c>
      <c r="R468" s="104">
        <f t="shared" si="51"/>
        <v>22.489000000000001</v>
      </c>
      <c r="S468" s="104">
        <f t="shared" si="52"/>
        <v>69.515000000000001</v>
      </c>
      <c r="T468" s="104">
        <f t="shared" si="53"/>
        <v>62.777000000000001</v>
      </c>
      <c r="U468" s="104">
        <f t="shared" si="54"/>
        <v>62.835000000000036</v>
      </c>
      <c r="V468" s="104">
        <f t="shared" si="55"/>
        <v>63.93799999999996</v>
      </c>
      <c r="W468">
        <v>14.214</v>
      </c>
      <c r="X468">
        <v>8.2750000000000004</v>
      </c>
      <c r="Y468">
        <v>7.8829999999999991</v>
      </c>
      <c r="Z468">
        <v>8.0140000000000029</v>
      </c>
      <c r="AA468">
        <v>7.7689999999999984</v>
      </c>
      <c r="AB468">
        <v>7.8689999999999998</v>
      </c>
      <c r="AC468">
        <v>7.7109999999999985</v>
      </c>
      <c r="AD468">
        <v>7.7800000000000011</v>
      </c>
      <c r="AE468">
        <v>7.7709999999999866</v>
      </c>
      <c r="AF468">
        <v>7.7180000000000177</v>
      </c>
      <c r="AG468">
        <v>7.7459999999999809</v>
      </c>
      <c r="AH468">
        <v>7.8650000000000091</v>
      </c>
      <c r="AI468">
        <v>7.9259999999999877</v>
      </c>
      <c r="AJ468">
        <v>7.916000000000011</v>
      </c>
      <c r="AK468">
        <v>8.0040000000000049</v>
      </c>
      <c r="AL468">
        <v>7.8310000000000031</v>
      </c>
      <c r="AM468">
        <v>7.8029999999999973</v>
      </c>
      <c r="AN468">
        <v>7.9639999999999986</v>
      </c>
      <c r="AO468">
        <v>7.77800000000002</v>
      </c>
      <c r="AP468">
        <v>7.8760000000000048</v>
      </c>
      <c r="AQ468">
        <v>7.9529999999999745</v>
      </c>
      <c r="AR468">
        <v>7.8520000000000039</v>
      </c>
      <c r="AS468">
        <v>7.789999999999992</v>
      </c>
      <c r="AT468">
        <v>7.8190000000000452</v>
      </c>
      <c r="AU468">
        <v>7.9789999999999566</v>
      </c>
      <c r="AV468">
        <v>8.0200000000000102</v>
      </c>
      <c r="AW468">
        <v>8.203000000000003</v>
      </c>
      <c r="AX468">
        <v>8.0079999999999529</v>
      </c>
      <c r="AY468">
        <v>7.8880000000000052</v>
      </c>
      <c r="AZ468">
        <v>8.0509999999999877</v>
      </c>
      <c r="BA468">
        <v>7.7990000000000634</v>
      </c>
      <c r="BB468">
        <v>7.9899999999999807</v>
      </c>
      <c r="BC468" s="105">
        <f t="shared" si="49"/>
        <v>55.584505819002956</v>
      </c>
    </row>
    <row r="469" spans="1:55" ht="15" thickBot="1" x14ac:dyDescent="0.35">
      <c r="A469" s="51" t="s">
        <v>173</v>
      </c>
      <c r="B469" s="51">
        <v>2019</v>
      </c>
      <c r="C469" s="52">
        <v>43523</v>
      </c>
      <c r="D469" s="51" t="s">
        <v>13</v>
      </c>
      <c r="E469" s="29" t="s">
        <v>379</v>
      </c>
      <c r="F469" s="51" t="s">
        <v>379</v>
      </c>
      <c r="G469" t="s">
        <v>53</v>
      </c>
      <c r="H469" t="s">
        <v>298</v>
      </c>
      <c r="I469" t="s">
        <v>478</v>
      </c>
      <c r="J469" t="s">
        <v>227</v>
      </c>
      <c r="K469" t="s">
        <v>316</v>
      </c>
      <c r="L469" s="50">
        <f>(C469-VLOOKUP(H469,Riders!$A$2:$C$3501,2,FALSE))/365</f>
        <v>19.616438356164384</v>
      </c>
      <c r="M469" s="50">
        <f>(C469-VLOOKUP(I469,Riders!$A$2:$C$3501,2,FALSE))/365</f>
        <v>22.06027397260274</v>
      </c>
      <c r="N469" s="50">
        <f>(C469-VLOOKUP(J469,Riders!$A$2:$C$3501,2,FALSE))/365</f>
        <v>21.013698630136986</v>
      </c>
      <c r="O469" s="50">
        <f>(C469-VLOOKUP(K469,Riders!$A$2:$C$3501,2,FALSE))/365</f>
        <v>18.183561643835617</v>
      </c>
      <c r="P469" s="51">
        <v>4</v>
      </c>
      <c r="Q469" s="104">
        <f t="shared" si="50"/>
        <v>260.065</v>
      </c>
      <c r="R469" s="104">
        <f t="shared" si="51"/>
        <v>23.117000000000001</v>
      </c>
      <c r="S469" s="104">
        <f t="shared" si="52"/>
        <v>70.325999999999993</v>
      </c>
      <c r="T469" s="104">
        <f t="shared" si="53"/>
        <v>62.835000000000008</v>
      </c>
      <c r="U469" s="104">
        <f t="shared" si="54"/>
        <v>63.675999999999988</v>
      </c>
      <c r="V469" s="104">
        <f t="shared" si="55"/>
        <v>63.228000000000009</v>
      </c>
      <c r="W469">
        <v>14.436999999999999</v>
      </c>
      <c r="X469">
        <v>8.6800000000000015</v>
      </c>
      <c r="Y469">
        <v>8.1869999999999976</v>
      </c>
      <c r="Z469">
        <v>7.9619999999999997</v>
      </c>
      <c r="AA469">
        <v>7.9609999999999985</v>
      </c>
      <c r="AB469">
        <v>7.7390000000000043</v>
      </c>
      <c r="AC469">
        <v>7.6769999999999854</v>
      </c>
      <c r="AD469">
        <v>7.6830000000000069</v>
      </c>
      <c r="AE469">
        <v>7.757000000000005</v>
      </c>
      <c r="AF469">
        <v>7.7420000000000044</v>
      </c>
      <c r="AG469">
        <v>7.8960000000000008</v>
      </c>
      <c r="AH469">
        <v>7.9540000000000077</v>
      </c>
      <c r="AI469">
        <v>8.0480000000000018</v>
      </c>
      <c r="AJ469">
        <v>7.8719999999999715</v>
      </c>
      <c r="AK469">
        <v>7.7620000000000005</v>
      </c>
      <c r="AL469">
        <v>7.8040000000000163</v>
      </c>
      <c r="AM469">
        <v>7.9720000000000084</v>
      </c>
      <c r="AN469">
        <v>7.8689999999999714</v>
      </c>
      <c r="AO469">
        <v>8.0030000000000427</v>
      </c>
      <c r="AP469">
        <v>7.879999999999967</v>
      </c>
      <c r="AQ469">
        <v>7.9240000000000066</v>
      </c>
      <c r="AR469">
        <v>7.9659999999999798</v>
      </c>
      <c r="AS469">
        <v>8.0970000000000368</v>
      </c>
      <c r="AT469">
        <v>7.964999999999975</v>
      </c>
      <c r="AU469">
        <v>7.8680000000000234</v>
      </c>
      <c r="AV469">
        <v>7.8059999999999832</v>
      </c>
      <c r="AW469">
        <v>7.8120000000000118</v>
      </c>
      <c r="AX469">
        <v>7.9440000000000168</v>
      </c>
      <c r="AY469">
        <v>7.7809999999999491</v>
      </c>
      <c r="AZ469">
        <v>7.8410000000000366</v>
      </c>
      <c r="BA469">
        <v>7.9380000000000166</v>
      </c>
      <c r="BB469">
        <v>8.2379999999999711</v>
      </c>
      <c r="BC469" s="105">
        <f t="shared" si="49"/>
        <v>55.370772691442525</v>
      </c>
    </row>
    <row r="470" spans="1:55" ht="15" thickBot="1" x14ac:dyDescent="0.35">
      <c r="A470" s="51" t="s">
        <v>173</v>
      </c>
      <c r="B470" s="51">
        <v>2019</v>
      </c>
      <c r="C470" s="52">
        <v>43523</v>
      </c>
      <c r="D470" s="51" t="s">
        <v>13</v>
      </c>
      <c r="E470" s="29" t="s">
        <v>379</v>
      </c>
      <c r="F470" s="51" t="s">
        <v>379</v>
      </c>
      <c r="G470" t="s">
        <v>27</v>
      </c>
      <c r="H470" t="s">
        <v>307</v>
      </c>
      <c r="I470" t="s">
        <v>432</v>
      </c>
      <c r="J470" t="s">
        <v>524</v>
      </c>
      <c r="K470" t="s">
        <v>525</v>
      </c>
      <c r="L470" s="50">
        <f>(C470-VLOOKUP(H470,Riders!$A$2:$C$3501,2,FALSE))/365</f>
        <v>25.758904109589039</v>
      </c>
      <c r="M470" s="50">
        <f>(C470-VLOOKUP(I470,Riders!$A$2:$C$3501,2,FALSE))/365</f>
        <v>23.923287671232877</v>
      </c>
      <c r="N470" s="50">
        <f>(C470-VLOOKUP(J470,Riders!$A$2:$C$3501,2,FALSE))/365</f>
        <v>27.693150684931506</v>
      </c>
      <c r="O470" s="50">
        <f>(C470-VLOOKUP(K470,Riders!$A$2:$C$3501,2,FALSE))/365</f>
        <v>29.986301369863014</v>
      </c>
      <c r="P470" s="51">
        <v>5</v>
      </c>
      <c r="Q470" s="104">
        <f t="shared" si="50"/>
        <v>260.64999999999998</v>
      </c>
      <c r="R470" s="104">
        <f t="shared" si="51"/>
        <v>22.248000000000001</v>
      </c>
      <c r="S470" s="104">
        <f t="shared" si="52"/>
        <v>68.832999999999984</v>
      </c>
      <c r="T470" s="104">
        <f t="shared" si="53"/>
        <v>63.034000000000006</v>
      </c>
      <c r="U470" s="104">
        <f t="shared" si="54"/>
        <v>63.496000000000009</v>
      </c>
      <c r="V470" s="104">
        <f t="shared" si="55"/>
        <v>65.286999999999978</v>
      </c>
      <c r="W470">
        <v>14.087999999999999</v>
      </c>
      <c r="X470">
        <v>8.1600000000000019</v>
      </c>
      <c r="Y470">
        <v>7.6920000000000002</v>
      </c>
      <c r="Z470">
        <v>7.7570000000000014</v>
      </c>
      <c r="AA470">
        <v>7.6679999999999993</v>
      </c>
      <c r="AB470">
        <v>7.7399999999999949</v>
      </c>
      <c r="AC470">
        <v>7.7749999999999986</v>
      </c>
      <c r="AD470">
        <v>7.9529999999999887</v>
      </c>
      <c r="AE470">
        <v>7.8030000000000257</v>
      </c>
      <c r="AF470">
        <v>7.7999999999999972</v>
      </c>
      <c r="AG470">
        <v>7.7669999999999959</v>
      </c>
      <c r="AH470">
        <v>7.8760000000000048</v>
      </c>
      <c r="AI470">
        <v>7.8190000000000026</v>
      </c>
      <c r="AJ470">
        <v>7.9319999999999737</v>
      </c>
      <c r="AK470">
        <v>7.9370000000000118</v>
      </c>
      <c r="AL470">
        <v>8.0999999999999943</v>
      </c>
      <c r="AM470">
        <v>7.8600000000000136</v>
      </c>
      <c r="AN470">
        <v>7.8140000000000214</v>
      </c>
      <c r="AO470">
        <v>7.9969999999999857</v>
      </c>
      <c r="AP470">
        <v>7.9209999999999923</v>
      </c>
      <c r="AQ470">
        <v>8.1510000000000105</v>
      </c>
      <c r="AR470">
        <v>7.9289999999999736</v>
      </c>
      <c r="AS470">
        <v>7.9060000000000343</v>
      </c>
      <c r="AT470">
        <v>7.9179999999999779</v>
      </c>
      <c r="AU470">
        <v>7.9930000000000234</v>
      </c>
      <c r="AV470">
        <v>8.2049999999999841</v>
      </c>
      <c r="AW470">
        <v>8.0230000000000246</v>
      </c>
      <c r="AX470">
        <v>8.0819999999999652</v>
      </c>
      <c r="AY470">
        <v>8.1329999999999814</v>
      </c>
      <c r="AZ470">
        <v>8.311000000000007</v>
      </c>
      <c r="BA470">
        <v>8.1779999999999688</v>
      </c>
      <c r="BB470">
        <v>8.3620000000000232</v>
      </c>
      <c r="BC470" s="105">
        <f t="shared" si="49"/>
        <v>55.246499136773458</v>
      </c>
    </row>
    <row r="471" spans="1:55" ht="15" thickBot="1" x14ac:dyDescent="0.35">
      <c r="A471" s="51" t="s">
        <v>173</v>
      </c>
      <c r="B471" s="51">
        <v>2019</v>
      </c>
      <c r="C471" s="52">
        <v>43523</v>
      </c>
      <c r="D471" s="51" t="s">
        <v>13</v>
      </c>
      <c r="E471" s="29" t="s">
        <v>379</v>
      </c>
      <c r="F471" s="51" t="s">
        <v>379</v>
      </c>
      <c r="G471" t="s">
        <v>15</v>
      </c>
      <c r="H471" t="s">
        <v>505</v>
      </c>
      <c r="I471" t="s">
        <v>459</v>
      </c>
      <c r="J471" t="s">
        <v>501</v>
      </c>
      <c r="K471" t="s">
        <v>491</v>
      </c>
      <c r="L471" s="50">
        <f>(C471-VLOOKUP(H471,Riders!$A$2:$C$3501,2,FALSE))/365</f>
        <v>35.802739726027397</v>
      </c>
      <c r="M471" s="50">
        <f>(C471-VLOOKUP(I471,Riders!$A$2:$C$3501,2,FALSE))/365</f>
        <v>20.284931506849315</v>
      </c>
      <c r="N471" s="50">
        <f>(C471-VLOOKUP(J471,Riders!$A$2:$C$3501,2,FALSE))/365</f>
        <v>30.742465753424657</v>
      </c>
      <c r="O471" s="50">
        <f>(C471-VLOOKUP(K471,Riders!$A$2:$C$3501,2,FALSE))/365</f>
        <v>22.635616438356163</v>
      </c>
      <c r="P471" s="51">
        <v>6</v>
      </c>
      <c r="Q471" s="104">
        <f t="shared" si="50"/>
        <v>264.56800000000004</v>
      </c>
      <c r="R471" s="104">
        <f t="shared" si="51"/>
        <v>22.501999999999999</v>
      </c>
      <c r="S471" s="104">
        <f t="shared" si="52"/>
        <v>69.719999999999985</v>
      </c>
      <c r="T471" s="104">
        <f t="shared" si="53"/>
        <v>63.686000000000021</v>
      </c>
      <c r="U471" s="104">
        <f t="shared" si="54"/>
        <v>64.59</v>
      </c>
      <c r="V471" s="104">
        <f t="shared" si="55"/>
        <v>66.572000000000031</v>
      </c>
      <c r="W471">
        <v>14.045</v>
      </c>
      <c r="X471">
        <v>8.456999999999999</v>
      </c>
      <c r="Y471">
        <v>7.9209999999999994</v>
      </c>
      <c r="Z471">
        <v>7.8840000000000039</v>
      </c>
      <c r="AA471">
        <v>7.7259999999999991</v>
      </c>
      <c r="AB471">
        <v>7.8059999999999974</v>
      </c>
      <c r="AC471">
        <v>7.9690000000000083</v>
      </c>
      <c r="AD471">
        <v>7.9119999999999777</v>
      </c>
      <c r="AE471">
        <v>7.8950000000000244</v>
      </c>
      <c r="AF471">
        <v>7.9089999999999918</v>
      </c>
      <c r="AG471">
        <v>8.0589999999999975</v>
      </c>
      <c r="AH471">
        <v>7.9140000000000015</v>
      </c>
      <c r="AI471">
        <v>7.9189999999999827</v>
      </c>
      <c r="AJ471">
        <v>7.9560000000000031</v>
      </c>
      <c r="AK471">
        <v>8.1009999999999991</v>
      </c>
      <c r="AL471">
        <v>7.9330000000000211</v>
      </c>
      <c r="AM471">
        <v>8.0599999999999739</v>
      </c>
      <c r="AN471">
        <v>7.9440000000000168</v>
      </c>
      <c r="AO471">
        <v>7.8900000000000148</v>
      </c>
      <c r="AP471">
        <v>7.8720000000000141</v>
      </c>
      <c r="AQ471">
        <v>8.0360000000000014</v>
      </c>
      <c r="AR471">
        <v>8.0989999999999895</v>
      </c>
      <c r="AS471">
        <v>8.2389999999999759</v>
      </c>
      <c r="AT471">
        <v>8.4500000000000171</v>
      </c>
      <c r="AU471">
        <v>8.3209999999999695</v>
      </c>
      <c r="AV471">
        <v>8.2210000000000036</v>
      </c>
      <c r="AW471">
        <v>8.3640000000000043</v>
      </c>
      <c r="AX471">
        <v>8.3050000000000068</v>
      </c>
      <c r="AY471">
        <v>8.4379999999999882</v>
      </c>
      <c r="AZ471">
        <v>8.3180000000000405</v>
      </c>
      <c r="BA471">
        <v>8.2400000000000091</v>
      </c>
      <c r="BB471">
        <v>8.3650000000000091</v>
      </c>
      <c r="BC471" s="105">
        <f t="shared" ref="BC471:BC534" si="56">IF(COUNT(W471:BB471)=32,3.6*4000/Q471,"")</f>
        <v>54.428351123340683</v>
      </c>
    </row>
    <row r="472" spans="1:55" ht="15" thickBot="1" x14ac:dyDescent="0.35">
      <c r="A472" s="51" t="s">
        <v>173</v>
      </c>
      <c r="B472" s="51">
        <v>2019</v>
      </c>
      <c r="C472" s="52">
        <v>43523</v>
      </c>
      <c r="D472" s="51" t="s">
        <v>13</v>
      </c>
      <c r="E472" s="29" t="s">
        <v>379</v>
      </c>
      <c r="F472" s="51" t="s">
        <v>379</v>
      </c>
      <c r="G472" t="s">
        <v>67</v>
      </c>
      <c r="H472" t="s">
        <v>214</v>
      </c>
      <c r="I472" t="s">
        <v>329</v>
      </c>
      <c r="J472" t="s">
        <v>569</v>
      </c>
      <c r="K472" t="s">
        <v>521</v>
      </c>
      <c r="L472" s="50">
        <f>(C472-VLOOKUP(H472,Riders!$A$2:$C$3501,2,FALSE))/365</f>
        <v>24.194520547945206</v>
      </c>
      <c r="M472" s="50">
        <f>(C472-VLOOKUP(I472,Riders!$A$2:$C$3501,2,FALSE))/365</f>
        <v>32.301369863013697</v>
      </c>
      <c r="N472" s="50">
        <f>(C472-VLOOKUP(J472,Riders!$A$2:$C$3501,2,FALSE))/365</f>
        <v>31.854794520547944</v>
      </c>
      <c r="O472" s="50">
        <f>(C472-VLOOKUP(K472,Riders!$A$2:$C$3501,2,FALSE))/365</f>
        <v>21.528767123287672</v>
      </c>
      <c r="P472" s="51">
        <v>7</v>
      </c>
      <c r="Q472" s="104">
        <f t="shared" si="50"/>
        <v>265.38399999999996</v>
      </c>
      <c r="R472" s="104">
        <f t="shared" si="51"/>
        <v>22.218</v>
      </c>
      <c r="S472" s="104">
        <f t="shared" si="52"/>
        <v>71.079000000000008</v>
      </c>
      <c r="T472" s="104">
        <f t="shared" si="53"/>
        <v>65.385999999999996</v>
      </c>
      <c r="U472" s="104">
        <f t="shared" si="54"/>
        <v>64.15300000000002</v>
      </c>
      <c r="V472" s="104">
        <f t="shared" si="55"/>
        <v>64.765999999999934</v>
      </c>
      <c r="W472">
        <v>14.141</v>
      </c>
      <c r="X472">
        <v>8.077</v>
      </c>
      <c r="Y472">
        <v>8.0330000000000013</v>
      </c>
      <c r="Z472">
        <v>8.0599999999999987</v>
      </c>
      <c r="AA472">
        <v>8.3400000000000034</v>
      </c>
      <c r="AB472">
        <v>8.2089999999999961</v>
      </c>
      <c r="AC472">
        <v>8.1479999999999961</v>
      </c>
      <c r="AD472">
        <v>8.0710000000000122</v>
      </c>
      <c r="AE472">
        <v>8.2299999999999898</v>
      </c>
      <c r="AF472">
        <v>8.1180000000000092</v>
      </c>
      <c r="AG472">
        <v>8.1609999999999872</v>
      </c>
      <c r="AH472">
        <v>8.2960000000000065</v>
      </c>
      <c r="AI472">
        <v>8.4630000000000081</v>
      </c>
      <c r="AJ472">
        <v>8.1000000000000085</v>
      </c>
      <c r="AK472">
        <v>8.027000000000001</v>
      </c>
      <c r="AL472">
        <v>7.9909999999999854</v>
      </c>
      <c r="AM472">
        <v>8.1430000000000291</v>
      </c>
      <c r="AN472">
        <v>7.9949999999999761</v>
      </c>
      <c r="AO472">
        <v>7.8979999999999961</v>
      </c>
      <c r="AP472">
        <v>8.0660000000000025</v>
      </c>
      <c r="AQ472">
        <v>8.1920000000000073</v>
      </c>
      <c r="AR472">
        <v>7.9099999999999966</v>
      </c>
      <c r="AS472">
        <v>7.7949999999999875</v>
      </c>
      <c r="AT472">
        <v>8.1540000000000248</v>
      </c>
      <c r="AU472">
        <v>8.0509999999999877</v>
      </c>
      <c r="AV472">
        <v>8.4540000000000077</v>
      </c>
      <c r="AW472">
        <v>8.1069999999999709</v>
      </c>
      <c r="AX472">
        <v>8.0250000000000341</v>
      </c>
      <c r="AY472">
        <v>8.1119999999999379</v>
      </c>
      <c r="AZ472">
        <v>7.9920000000000471</v>
      </c>
      <c r="BA472">
        <v>7.9500000000000171</v>
      </c>
      <c r="BB472">
        <v>8.0749999999999318</v>
      </c>
      <c r="BC472" s="105">
        <f t="shared" si="56"/>
        <v>54.260995387815399</v>
      </c>
    </row>
    <row r="473" spans="1:55" ht="15" thickBot="1" x14ac:dyDescent="0.35">
      <c r="A473" s="51" t="s">
        <v>173</v>
      </c>
      <c r="B473" s="51">
        <v>2019</v>
      </c>
      <c r="C473" s="52">
        <v>43523</v>
      </c>
      <c r="D473" s="51" t="s">
        <v>13</v>
      </c>
      <c r="E473" s="29" t="s">
        <v>379</v>
      </c>
      <c r="F473" s="51" t="s">
        <v>379</v>
      </c>
      <c r="G473" t="s">
        <v>51</v>
      </c>
      <c r="H473" t="s">
        <v>236</v>
      </c>
      <c r="I473" t="s">
        <v>531</v>
      </c>
      <c r="J473" t="s">
        <v>301</v>
      </c>
      <c r="K473" t="s">
        <v>555</v>
      </c>
      <c r="L473" s="50">
        <f>(C473-VLOOKUP(H473,Riders!$A$2:$C$3501,2,FALSE))/365</f>
        <v>23.315068493150687</v>
      </c>
      <c r="M473" s="50">
        <f>(C473-VLOOKUP(I473,Riders!$A$2:$C$3501,2,FALSE))/365</f>
        <v>18.490410958904111</v>
      </c>
      <c r="N473" s="50">
        <f>(C473-VLOOKUP(J473,Riders!$A$2:$C$3501,2,FALSE))/365</f>
        <v>28.978082191780821</v>
      </c>
      <c r="O473" s="50">
        <f>(C473-VLOOKUP(K473,Riders!$A$2:$C$3501,2,FALSE))/365</f>
        <v>32.912328767123284</v>
      </c>
      <c r="P473" s="51">
        <v>8</v>
      </c>
      <c r="Q473" s="104">
        <f t="shared" si="50"/>
        <v>265.82499999999999</v>
      </c>
      <c r="R473" s="104">
        <f t="shared" si="51"/>
        <v>22.571000000000002</v>
      </c>
      <c r="S473" s="104">
        <f t="shared" si="52"/>
        <v>69.347000000000008</v>
      </c>
      <c r="T473" s="104">
        <f t="shared" si="53"/>
        <v>64.388000000000005</v>
      </c>
      <c r="U473" s="104">
        <f t="shared" si="54"/>
        <v>65.443999999999988</v>
      </c>
      <c r="V473" s="104">
        <f t="shared" si="55"/>
        <v>66.645999999999987</v>
      </c>
      <c r="W473">
        <v>14.43</v>
      </c>
      <c r="X473">
        <v>8.1410000000000018</v>
      </c>
      <c r="Y473">
        <v>7.68</v>
      </c>
      <c r="Z473">
        <v>7.7439999999999962</v>
      </c>
      <c r="AA473">
        <v>7.6780000000000044</v>
      </c>
      <c r="AB473">
        <v>7.722999999999999</v>
      </c>
      <c r="AC473">
        <v>7.9470000000000027</v>
      </c>
      <c r="AD473">
        <v>8.0040000000000049</v>
      </c>
      <c r="AE473">
        <v>8.137999999999991</v>
      </c>
      <c r="AF473">
        <v>7.9980000000000047</v>
      </c>
      <c r="AG473">
        <v>7.8700000000000045</v>
      </c>
      <c r="AH473">
        <v>7.9649999999999892</v>
      </c>
      <c r="AI473">
        <v>7.7959999999999923</v>
      </c>
      <c r="AJ473">
        <v>8.0579999999999927</v>
      </c>
      <c r="AK473">
        <v>8.1360000000000241</v>
      </c>
      <c r="AL473">
        <v>8.4270000000000067</v>
      </c>
      <c r="AM473">
        <v>8.3959999999999866</v>
      </c>
      <c r="AN473">
        <v>8.5050000000000239</v>
      </c>
      <c r="AO473">
        <v>8.1809999999999832</v>
      </c>
      <c r="AP473">
        <v>8.1280000000000143</v>
      </c>
      <c r="AQ473">
        <v>8.0389999999999873</v>
      </c>
      <c r="AR473">
        <v>8.1920000000000073</v>
      </c>
      <c r="AS473">
        <v>7.9599999999999795</v>
      </c>
      <c r="AT473">
        <v>8.0430000000000064</v>
      </c>
      <c r="AU473">
        <v>8.3010000000000161</v>
      </c>
      <c r="AV473">
        <v>8.5549999999999784</v>
      </c>
      <c r="AW473">
        <v>8.2600000000000193</v>
      </c>
      <c r="AX473">
        <v>8.3259999999999934</v>
      </c>
      <c r="AY473">
        <v>8.4800000000000182</v>
      </c>
      <c r="AZ473">
        <v>8.2469999999999573</v>
      </c>
      <c r="BA473">
        <v>8.1430000000000007</v>
      </c>
      <c r="BB473">
        <v>8.3340000000000032</v>
      </c>
      <c r="BC473" s="105">
        <f t="shared" si="56"/>
        <v>54.170977146619016</v>
      </c>
    </row>
    <row r="474" spans="1:55" ht="15" thickBot="1" x14ac:dyDescent="0.35">
      <c r="A474" s="51" t="s">
        <v>173</v>
      </c>
      <c r="B474" s="51">
        <v>2019</v>
      </c>
      <c r="C474" s="52">
        <v>43523</v>
      </c>
      <c r="D474" s="51" t="s">
        <v>13</v>
      </c>
      <c r="E474" s="29" t="s">
        <v>379</v>
      </c>
      <c r="F474" s="51" t="s">
        <v>379</v>
      </c>
      <c r="G474" t="s">
        <v>17</v>
      </c>
      <c r="H474" t="s">
        <v>327</v>
      </c>
      <c r="I474" t="s">
        <v>423</v>
      </c>
      <c r="J474" t="s">
        <v>215</v>
      </c>
      <c r="K474" t="s">
        <v>570</v>
      </c>
      <c r="L474" s="50">
        <f>(C474-VLOOKUP(H474,Riders!$A$2:$C$3501,2,FALSE))/365</f>
        <v>26.4</v>
      </c>
      <c r="M474" s="50">
        <f>(C474-VLOOKUP(I474,Riders!$A$2:$C$3501,2,FALSE))/365</f>
        <v>21.273972602739725</v>
      </c>
      <c r="N474" s="50">
        <f>(C474-VLOOKUP(J474,Riders!$A$2:$C$3501,2,FALSE))/365</f>
        <v>20.139726027397259</v>
      </c>
      <c r="O474" s="50">
        <f>(C474-VLOOKUP(K474,Riders!$A$2:$C$3501,2,FALSE))/365</f>
        <v>31.761643835616439</v>
      </c>
      <c r="P474" s="51">
        <v>9</v>
      </c>
      <c r="Q474" s="104">
        <f t="shared" si="50"/>
        <v>267.56</v>
      </c>
      <c r="R474" s="104">
        <f t="shared" si="51"/>
        <v>22.69</v>
      </c>
      <c r="S474" s="104">
        <f t="shared" si="52"/>
        <v>70.875</v>
      </c>
      <c r="T474" s="104">
        <f t="shared" si="53"/>
        <v>63.926999999999992</v>
      </c>
      <c r="U474" s="104">
        <f t="shared" si="54"/>
        <v>65.757000000000033</v>
      </c>
      <c r="V474" s="104">
        <f t="shared" si="55"/>
        <v>67.000999999999976</v>
      </c>
      <c r="W474">
        <v>14.122</v>
      </c>
      <c r="X474">
        <v>8.5680000000000014</v>
      </c>
      <c r="Y474">
        <v>8.1340000000000003</v>
      </c>
      <c r="Z474">
        <v>8.2369999999999983</v>
      </c>
      <c r="AA474">
        <v>7.9810000000000016</v>
      </c>
      <c r="AB474">
        <v>8.0499999999999972</v>
      </c>
      <c r="AC474">
        <v>7.8619999999999948</v>
      </c>
      <c r="AD474">
        <v>7.9210000000000065</v>
      </c>
      <c r="AE474">
        <v>7.994000000000014</v>
      </c>
      <c r="AF474">
        <v>7.72199999999998</v>
      </c>
      <c r="AG474">
        <v>7.7290000000000134</v>
      </c>
      <c r="AH474">
        <v>7.9549999999999983</v>
      </c>
      <c r="AI474">
        <v>8.0210000000000008</v>
      </c>
      <c r="AJ474">
        <v>8.2839999999999918</v>
      </c>
      <c r="AK474">
        <v>8.0689999999999884</v>
      </c>
      <c r="AL474">
        <v>8.1530000000000058</v>
      </c>
      <c r="AM474">
        <v>8.2260000000000275</v>
      </c>
      <c r="AN474">
        <v>8.1519999999999868</v>
      </c>
      <c r="AO474">
        <v>8.2390000000000043</v>
      </c>
      <c r="AP474">
        <v>8.3949999999999818</v>
      </c>
      <c r="AQ474">
        <v>8.0970000000000084</v>
      </c>
      <c r="AR474">
        <v>8.0729999999999791</v>
      </c>
      <c r="AS474">
        <v>8.1590000000000202</v>
      </c>
      <c r="AT474">
        <v>8.4160000000000252</v>
      </c>
      <c r="AU474">
        <v>8.3039999999999452</v>
      </c>
      <c r="AV474">
        <v>8.4390000000000214</v>
      </c>
      <c r="AW474">
        <v>8.2139999999999986</v>
      </c>
      <c r="AX474">
        <v>8.4639999999999986</v>
      </c>
      <c r="AY474">
        <v>8.2909999999999968</v>
      </c>
      <c r="AZ474">
        <v>8.4350000000000023</v>
      </c>
      <c r="BA474">
        <v>8.5550000000000352</v>
      </c>
      <c r="BB474">
        <v>8.2989999999999782</v>
      </c>
      <c r="BC474" s="105">
        <f t="shared" si="56"/>
        <v>53.819703991628046</v>
      </c>
    </row>
    <row r="475" spans="1:55" ht="15" thickBot="1" x14ac:dyDescent="0.35">
      <c r="A475" s="51" t="s">
        <v>173</v>
      </c>
      <c r="B475" s="51">
        <v>2019</v>
      </c>
      <c r="C475" s="52">
        <v>43523</v>
      </c>
      <c r="D475" s="51" t="s">
        <v>13</v>
      </c>
      <c r="E475" s="29" t="s">
        <v>379</v>
      </c>
      <c r="F475" s="51" t="s">
        <v>379</v>
      </c>
      <c r="G475" t="s">
        <v>56</v>
      </c>
      <c r="H475" t="s">
        <v>267</v>
      </c>
      <c r="I475" t="s">
        <v>428</v>
      </c>
      <c r="J475" t="s">
        <v>427</v>
      </c>
      <c r="K475" t="s">
        <v>55</v>
      </c>
      <c r="L475" s="50">
        <f>(C475-VLOOKUP(H475,Riders!$A$2:$C$3501,2,FALSE))/365</f>
        <v>20.175342465753424</v>
      </c>
      <c r="M475" s="50">
        <f>(C475-VLOOKUP(I475,Riders!$A$2:$C$3501,2,FALSE))/365</f>
        <v>29.336986301369862</v>
      </c>
      <c r="N475" s="50">
        <f>(C475-VLOOKUP(J475,Riders!$A$2:$C$3501,2,FALSE))/365</f>
        <v>24.838356164383562</v>
      </c>
      <c r="O475" s="50">
        <f>(C475-VLOOKUP(K475,Riders!$A$2:$C$3501,2,FALSE))/365</f>
        <v>29.824657534246576</v>
      </c>
      <c r="P475" s="51">
        <v>10</v>
      </c>
      <c r="Q475" s="104">
        <f t="shared" si="50"/>
        <v>269.14800000000002</v>
      </c>
      <c r="R475" s="104">
        <f t="shared" si="51"/>
        <v>23.221</v>
      </c>
      <c r="S475" s="104">
        <f t="shared" si="52"/>
        <v>71.391000000000005</v>
      </c>
      <c r="T475" s="104">
        <f t="shared" si="53"/>
        <v>64.404000000000011</v>
      </c>
      <c r="U475" s="104">
        <f t="shared" si="54"/>
        <v>65.686999999999983</v>
      </c>
      <c r="V475" s="104">
        <f t="shared" si="55"/>
        <v>67.666000000000025</v>
      </c>
      <c r="W475">
        <v>14.643000000000001</v>
      </c>
      <c r="X475">
        <v>8.5779999999999994</v>
      </c>
      <c r="Y475">
        <v>8.0970000000000013</v>
      </c>
      <c r="Z475">
        <v>8.0699999999999967</v>
      </c>
      <c r="AA475">
        <v>7.9490000000000052</v>
      </c>
      <c r="AB475">
        <v>8.1499999999999986</v>
      </c>
      <c r="AC475">
        <v>7.9499999999999957</v>
      </c>
      <c r="AD475">
        <v>7.9540000000000077</v>
      </c>
      <c r="AE475">
        <v>8.1169999999999902</v>
      </c>
      <c r="AF475">
        <v>7.9380000000000024</v>
      </c>
      <c r="AG475">
        <v>7.8520000000000181</v>
      </c>
      <c r="AH475">
        <v>7.8849999999999767</v>
      </c>
      <c r="AI475">
        <v>8.0960000000000036</v>
      </c>
      <c r="AJ475">
        <v>8.025999999999982</v>
      </c>
      <c r="AK475">
        <v>8.2160000000000224</v>
      </c>
      <c r="AL475">
        <v>8.2740000000000151</v>
      </c>
      <c r="AM475">
        <v>8.0739999999999839</v>
      </c>
      <c r="AN475">
        <v>8.2750000000000057</v>
      </c>
      <c r="AO475">
        <v>8.1359999999999673</v>
      </c>
      <c r="AP475">
        <v>8.252000000000038</v>
      </c>
      <c r="AQ475">
        <v>8.4339999999999691</v>
      </c>
      <c r="AR475">
        <v>8.1920000000000073</v>
      </c>
      <c r="AS475">
        <v>8.0950000000000273</v>
      </c>
      <c r="AT475">
        <v>8.228999999999985</v>
      </c>
      <c r="AU475">
        <v>8.3540000000000134</v>
      </c>
      <c r="AV475">
        <v>8.2419999999999618</v>
      </c>
      <c r="AW475">
        <v>8.4970000000000709</v>
      </c>
      <c r="AX475">
        <v>8.5169999999999675</v>
      </c>
      <c r="AY475">
        <v>8.6839999999999975</v>
      </c>
      <c r="AZ475">
        <v>8.525999999999982</v>
      </c>
      <c r="BA475">
        <v>8.3689999999999998</v>
      </c>
      <c r="BB475">
        <v>8.4770000000000323</v>
      </c>
      <c r="BC475" s="105">
        <f t="shared" si="56"/>
        <v>53.502162379062817</v>
      </c>
    </row>
    <row r="476" spans="1:55" ht="15" thickBot="1" x14ac:dyDescent="0.35">
      <c r="A476" s="51" t="s">
        <v>173</v>
      </c>
      <c r="B476" s="51">
        <v>2019</v>
      </c>
      <c r="C476" s="52">
        <v>43523</v>
      </c>
      <c r="D476" s="51" t="s">
        <v>13</v>
      </c>
      <c r="E476" s="29" t="s">
        <v>379</v>
      </c>
      <c r="F476" s="51" t="s">
        <v>379</v>
      </c>
      <c r="G476" t="s">
        <v>40</v>
      </c>
      <c r="H476" t="s">
        <v>221</v>
      </c>
      <c r="I476" t="s">
        <v>320</v>
      </c>
      <c r="J476" t="s">
        <v>313</v>
      </c>
      <c r="K476" t="s">
        <v>548</v>
      </c>
      <c r="L476" s="50">
        <f>(C476-VLOOKUP(H476,Riders!$A$2:$C$3501,2,FALSE))/365</f>
        <v>21.898630136986302</v>
      </c>
      <c r="M476" s="50">
        <f>(C476-VLOOKUP(I476,Riders!$A$2:$C$3501,2,FALSE))/365</f>
        <v>21.61917808219178</v>
      </c>
      <c r="N476" s="50">
        <f>(C476-VLOOKUP(J476,Riders!$A$2:$C$3501,2,FALSE))/365</f>
        <v>26.156164383561645</v>
      </c>
      <c r="O476" s="50">
        <f>(C476-VLOOKUP(K476,Riders!$A$2:$C$3501,2,FALSE))/365</f>
        <v>26.134246575342466</v>
      </c>
      <c r="P476" s="51">
        <v>11</v>
      </c>
      <c r="Q476" s="104">
        <f t="shared" si="50"/>
        <v>270.76800000000003</v>
      </c>
      <c r="R476" s="104">
        <f t="shared" si="51"/>
        <v>22.771000000000001</v>
      </c>
      <c r="S476" s="104">
        <f t="shared" si="52"/>
        <v>71.439999999999984</v>
      </c>
      <c r="T476" s="104">
        <f t="shared" si="53"/>
        <v>66.152000000000029</v>
      </c>
      <c r="U476" s="104">
        <f t="shared" si="54"/>
        <v>66.239999999999981</v>
      </c>
      <c r="V476" s="104">
        <f t="shared" si="55"/>
        <v>66.936000000000035</v>
      </c>
      <c r="W476">
        <v>14.323</v>
      </c>
      <c r="X476">
        <v>8.4480000000000004</v>
      </c>
      <c r="Y476">
        <v>8.1409999999999982</v>
      </c>
      <c r="Z476">
        <v>8.2220000000000013</v>
      </c>
      <c r="AA476">
        <v>7.945999999999998</v>
      </c>
      <c r="AB476">
        <v>8.0769999999999982</v>
      </c>
      <c r="AC476">
        <v>8.0520000000000067</v>
      </c>
      <c r="AD476">
        <v>8.2309999999999803</v>
      </c>
      <c r="AE476">
        <v>8.0860000000000127</v>
      </c>
      <c r="AF476">
        <v>8.0889999999999986</v>
      </c>
      <c r="AG476">
        <v>8.0619999999999834</v>
      </c>
      <c r="AH476">
        <v>8.2530000000000143</v>
      </c>
      <c r="AI476">
        <v>8.3640000000000043</v>
      </c>
      <c r="AJ476">
        <v>8.680000000000021</v>
      </c>
      <c r="AK476">
        <v>8.3679999999999666</v>
      </c>
      <c r="AL476">
        <v>8.2500000000000284</v>
      </c>
      <c r="AM476">
        <v>8.0919999999999845</v>
      </c>
      <c r="AN476">
        <v>8.275999999999982</v>
      </c>
      <c r="AO476">
        <v>8.1230000000000189</v>
      </c>
      <c r="AP476">
        <v>8.2300000000000182</v>
      </c>
      <c r="AQ476">
        <v>8.1549999999999727</v>
      </c>
      <c r="AR476">
        <v>8.2770000000000152</v>
      </c>
      <c r="AS476">
        <v>8.4209999999999638</v>
      </c>
      <c r="AT476">
        <v>8.6660000000000252</v>
      </c>
      <c r="AU476">
        <v>8.4129999999999825</v>
      </c>
      <c r="AV476">
        <v>8.3810000000000286</v>
      </c>
      <c r="AW476">
        <v>8.2060000000000173</v>
      </c>
      <c r="AX476">
        <v>8.4159999999999684</v>
      </c>
      <c r="AY476">
        <v>8.1860000000000355</v>
      </c>
      <c r="AZ476">
        <v>8.3239999999999554</v>
      </c>
      <c r="BA476">
        <v>8.6410000000000196</v>
      </c>
      <c r="BB476">
        <v>8.3690000000000282</v>
      </c>
      <c r="BC476" s="105">
        <f t="shared" si="56"/>
        <v>53.182059918454172</v>
      </c>
    </row>
    <row r="477" spans="1:55" ht="15" thickBot="1" x14ac:dyDescent="0.35">
      <c r="A477" s="51" t="s">
        <v>173</v>
      </c>
      <c r="B477" s="51">
        <v>2019</v>
      </c>
      <c r="C477" s="52">
        <v>43523</v>
      </c>
      <c r="D477" s="51" t="s">
        <v>13</v>
      </c>
      <c r="E477" s="29" t="s">
        <v>379</v>
      </c>
      <c r="F477" s="51" t="s">
        <v>379</v>
      </c>
      <c r="G477" t="s">
        <v>172</v>
      </c>
      <c r="H477" t="s">
        <v>333</v>
      </c>
      <c r="I477" t="s">
        <v>535</v>
      </c>
      <c r="J477" t="s">
        <v>293</v>
      </c>
      <c r="K477" t="s">
        <v>280</v>
      </c>
      <c r="L477" s="50">
        <f>(C477-VLOOKUP(H477,Riders!$A$2:$C$3501,2,FALSE))/365</f>
        <v>24.580821917808219</v>
      </c>
      <c r="M477" s="50">
        <f>(C477-VLOOKUP(I477,Riders!$A$2:$C$3501,2,FALSE))/365</f>
        <v>24.394520547945206</v>
      </c>
      <c r="N477" s="50">
        <f>(C477-VLOOKUP(J477,Riders!$A$2:$C$3501,2,FALSE))/365</f>
        <v>19.671232876712327</v>
      </c>
      <c r="O477" s="50">
        <f>(C477-VLOOKUP(K477,Riders!$A$2:$C$3501,2,FALSE))/365</f>
        <v>20.487671232876714</v>
      </c>
      <c r="P477" s="51">
        <v>12</v>
      </c>
      <c r="Q477" s="104">
        <f t="shared" si="50"/>
        <v>271.32900000000001</v>
      </c>
      <c r="R477" s="104">
        <f t="shared" si="51"/>
        <v>22.782</v>
      </c>
      <c r="S477" s="104">
        <f t="shared" si="52"/>
        <v>71.411999999999992</v>
      </c>
      <c r="T477" s="104">
        <f t="shared" si="53"/>
        <v>65.922000000000011</v>
      </c>
      <c r="U477" s="104">
        <f t="shared" si="54"/>
        <v>67.088999999999999</v>
      </c>
      <c r="V477" s="104">
        <f t="shared" si="55"/>
        <v>66.906000000000006</v>
      </c>
      <c r="W477">
        <v>14.337999999999999</v>
      </c>
      <c r="X477">
        <v>8.4440000000000008</v>
      </c>
      <c r="Y477">
        <v>8.1610000000000014</v>
      </c>
      <c r="Z477">
        <v>8.0139999999999993</v>
      </c>
      <c r="AA477">
        <v>8.1610000000000014</v>
      </c>
      <c r="AB477">
        <v>8.2369999999999948</v>
      </c>
      <c r="AC477">
        <v>8.0250000000000057</v>
      </c>
      <c r="AD477">
        <v>8.0319999999999894</v>
      </c>
      <c r="AE477">
        <v>8.1980000000000075</v>
      </c>
      <c r="AF477">
        <v>8.0980000000000132</v>
      </c>
      <c r="AG477">
        <v>8.2909999999999826</v>
      </c>
      <c r="AH477">
        <v>8.2150000000000034</v>
      </c>
      <c r="AI477">
        <v>8.394999999999996</v>
      </c>
      <c r="AJ477">
        <v>8.4320000000000164</v>
      </c>
      <c r="AK477">
        <v>8.1689999999999969</v>
      </c>
      <c r="AL477">
        <v>8.1239999999999952</v>
      </c>
      <c r="AM477">
        <v>8.2699999999999818</v>
      </c>
      <c r="AN477">
        <v>8.2540000000000191</v>
      </c>
      <c r="AO477">
        <v>8.4230000000000018</v>
      </c>
      <c r="AP477">
        <v>8.4199999999999875</v>
      </c>
      <c r="AQ477">
        <v>8.5360000000000298</v>
      </c>
      <c r="AR477">
        <v>8.4179999999999779</v>
      </c>
      <c r="AS477">
        <v>8.5370000000000061</v>
      </c>
      <c r="AT477">
        <v>8.2309999999999945</v>
      </c>
      <c r="AU477">
        <v>8.1350000000000193</v>
      </c>
      <c r="AV477">
        <v>8.3160000000000025</v>
      </c>
      <c r="AW477">
        <v>8.4349999999999739</v>
      </c>
      <c r="AX477">
        <v>8.4990000000000521</v>
      </c>
      <c r="AY477">
        <v>8.6819999999999595</v>
      </c>
      <c r="AZ477">
        <v>8.5409999999999968</v>
      </c>
      <c r="BA477">
        <v>8.132000000000005</v>
      </c>
      <c r="BB477">
        <v>8.1659999999999968</v>
      </c>
      <c r="BC477" s="105">
        <f t="shared" si="56"/>
        <v>53.072100660084253</v>
      </c>
    </row>
    <row r="478" spans="1:55" ht="15" thickBot="1" x14ac:dyDescent="0.35">
      <c r="A478" s="51" t="s">
        <v>173</v>
      </c>
      <c r="B478" s="51">
        <v>2019</v>
      </c>
      <c r="C478" s="52">
        <v>43523</v>
      </c>
      <c r="D478" s="51" t="s">
        <v>13</v>
      </c>
      <c r="E478" s="29" t="s">
        <v>379</v>
      </c>
      <c r="F478" s="51" t="s">
        <v>379</v>
      </c>
      <c r="G478" t="s">
        <v>47</v>
      </c>
      <c r="H478" t="s">
        <v>268</v>
      </c>
      <c r="I478" t="s">
        <v>279</v>
      </c>
      <c r="J478" t="s">
        <v>562</v>
      </c>
      <c r="K478" t="s">
        <v>534</v>
      </c>
      <c r="L478" s="50">
        <f>(C478-VLOOKUP(H478,Riders!$A$2:$C$3501,2,FALSE))/365</f>
        <v>22.156164383561645</v>
      </c>
      <c r="M478" s="50">
        <f>(C478-VLOOKUP(I478,Riders!$A$2:$C$3501,2,FALSE))/365</f>
        <v>22.783561643835615</v>
      </c>
      <c r="N478" s="50">
        <f>(C478-VLOOKUP(J478,Riders!$A$2:$C$3501,2,FALSE))/365</f>
        <v>21.405479452054795</v>
      </c>
      <c r="O478" s="50">
        <f>(C478-VLOOKUP(K478,Riders!$A$2:$C$3501,2,FALSE))/365</f>
        <v>23.186301369863013</v>
      </c>
      <c r="P478" s="51">
        <v>13</v>
      </c>
      <c r="Q478" s="104">
        <f t="shared" si="50"/>
        <v>272.41999999999996</v>
      </c>
      <c r="R478" s="104">
        <f t="shared" si="51"/>
        <v>22.47</v>
      </c>
      <c r="S478" s="104">
        <f t="shared" si="52"/>
        <v>70.064999999999998</v>
      </c>
      <c r="T478" s="104">
        <f t="shared" si="53"/>
        <v>65.414999999999992</v>
      </c>
      <c r="U478" s="104">
        <f t="shared" si="54"/>
        <v>67.472000000000008</v>
      </c>
      <c r="V478" s="104">
        <f t="shared" si="55"/>
        <v>69.467999999999961</v>
      </c>
      <c r="W478">
        <v>14.189</v>
      </c>
      <c r="X478">
        <v>8.2809999999999988</v>
      </c>
      <c r="Y478">
        <v>7.9810000000000016</v>
      </c>
      <c r="Z478">
        <v>7.7590000000000003</v>
      </c>
      <c r="AA478">
        <v>7.9029999999999987</v>
      </c>
      <c r="AB478">
        <v>7.9170000000000016</v>
      </c>
      <c r="AC478">
        <v>8.0359999999999872</v>
      </c>
      <c r="AD478">
        <v>7.9990000000000094</v>
      </c>
      <c r="AE478">
        <v>8.1440000000000055</v>
      </c>
      <c r="AF478">
        <v>7.980000000000004</v>
      </c>
      <c r="AG478">
        <v>8.1499999999999773</v>
      </c>
      <c r="AH478">
        <v>7.9780000000000371</v>
      </c>
      <c r="AI478">
        <v>8.1479999999999819</v>
      </c>
      <c r="AJ478">
        <v>8.3509999999999849</v>
      </c>
      <c r="AK478">
        <v>8.2439999999999856</v>
      </c>
      <c r="AL478">
        <v>8.4200000000000159</v>
      </c>
      <c r="AM478">
        <v>8.2349999999999852</v>
      </c>
      <c r="AN478">
        <v>8.4310000000000116</v>
      </c>
      <c r="AO478">
        <v>8.2239999999999895</v>
      </c>
      <c r="AP478">
        <v>8.2190000000000225</v>
      </c>
      <c r="AQ478">
        <v>8.4960000000000093</v>
      </c>
      <c r="AR478">
        <v>8.6059999999999945</v>
      </c>
      <c r="AS478">
        <v>8.4809999999999945</v>
      </c>
      <c r="AT478">
        <v>8.7800000000000011</v>
      </c>
      <c r="AU478">
        <v>8.7180000000000462</v>
      </c>
      <c r="AV478">
        <v>8.9389999999999645</v>
      </c>
      <c r="AW478">
        <v>8.7419999999999618</v>
      </c>
      <c r="AX478">
        <v>8.8460000000000036</v>
      </c>
      <c r="AY478">
        <v>8.3850000000000193</v>
      </c>
      <c r="AZ478">
        <v>8.5340000000000202</v>
      </c>
      <c r="BA478">
        <v>8.578000000000003</v>
      </c>
      <c r="BB478">
        <v>8.7259999999999422</v>
      </c>
      <c r="BC478" s="105">
        <f t="shared" si="56"/>
        <v>52.859555098744593</v>
      </c>
    </row>
    <row r="479" spans="1:55" ht="15" thickBot="1" x14ac:dyDescent="0.35">
      <c r="A479" s="51" t="s">
        <v>173</v>
      </c>
      <c r="B479" s="51">
        <v>2019</v>
      </c>
      <c r="C479" s="52">
        <v>43523</v>
      </c>
      <c r="D479" s="51" t="s">
        <v>13</v>
      </c>
      <c r="E479" s="29" t="s">
        <v>379</v>
      </c>
      <c r="F479" s="51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50">
        <f>(C479-VLOOKUP(H479,Riders!$A$2:$C$3501,2,FALSE))/365</f>
        <v>23.397260273972602</v>
      </c>
      <c r="M479" s="50" t="e">
        <f>(C479-VLOOKUP(I479,Riders!$A$2:$C$3501,2,FALSE))/365</f>
        <v>#N/A</v>
      </c>
      <c r="N479" s="50">
        <f>(C479-VLOOKUP(J479,Riders!$A$2:$C$3501,2,FALSE))/365</f>
        <v>29.865753424657534</v>
      </c>
      <c r="O479" s="50">
        <f>(C479-VLOOKUP(K479,Riders!$A$2:$C$3501,2,FALSE))/365</f>
        <v>28.950684931506849</v>
      </c>
      <c r="P479" s="51">
        <v>14</v>
      </c>
      <c r="Q479" s="104">
        <f t="shared" si="50"/>
        <v>273.07400000000001</v>
      </c>
      <c r="R479" s="104">
        <f t="shared" si="51"/>
        <v>22.643000000000001</v>
      </c>
      <c r="S479" s="104">
        <f t="shared" si="52"/>
        <v>70.653000000000006</v>
      </c>
      <c r="T479" s="104">
        <f t="shared" si="53"/>
        <v>65.017999999999986</v>
      </c>
      <c r="U479" s="104">
        <f t="shared" si="54"/>
        <v>67.211000000000041</v>
      </c>
      <c r="V479" s="104">
        <f t="shared" si="55"/>
        <v>70.191999999999979</v>
      </c>
      <c r="W479">
        <v>14.201000000000001</v>
      </c>
      <c r="X479">
        <v>8.4420000000000002</v>
      </c>
      <c r="Y479">
        <v>8.0790000000000006</v>
      </c>
      <c r="Z479">
        <v>7.8339999999999961</v>
      </c>
      <c r="AA479">
        <v>7.9500000000000028</v>
      </c>
      <c r="AB479">
        <v>7.9390000000000001</v>
      </c>
      <c r="AC479">
        <v>8.004000000000012</v>
      </c>
      <c r="AD479">
        <v>8.2039999999999935</v>
      </c>
      <c r="AE479">
        <v>7.9909999999999997</v>
      </c>
      <c r="AF479">
        <v>8.0079999999999814</v>
      </c>
      <c r="AG479">
        <v>8.0529999999999973</v>
      </c>
      <c r="AH479">
        <v>7.9450000000000216</v>
      </c>
      <c r="AI479">
        <v>8.1200000000000045</v>
      </c>
      <c r="AJ479">
        <v>8.0899999999999892</v>
      </c>
      <c r="AK479">
        <v>8.3460000000000036</v>
      </c>
      <c r="AL479">
        <v>8.4649999999999892</v>
      </c>
      <c r="AM479">
        <v>8.5460000000000207</v>
      </c>
      <c r="AN479">
        <v>8.2779999999999916</v>
      </c>
      <c r="AO479">
        <v>8.1899999999999977</v>
      </c>
      <c r="AP479">
        <v>8.2589999999999861</v>
      </c>
      <c r="AQ479">
        <v>8.396000000000015</v>
      </c>
      <c r="AR479">
        <v>8.2809999999999775</v>
      </c>
      <c r="AS479">
        <v>8.4860000000000468</v>
      </c>
      <c r="AT479">
        <v>8.7750000000000057</v>
      </c>
      <c r="AU479">
        <v>8.9199999999999591</v>
      </c>
      <c r="AV479">
        <v>8.6189999999999998</v>
      </c>
      <c r="AW479">
        <v>8.4909999999999854</v>
      </c>
      <c r="AX479">
        <v>8.5670000000000357</v>
      </c>
      <c r="AY479">
        <v>8.7939999999999543</v>
      </c>
      <c r="AZ479">
        <v>8.6870000000000118</v>
      </c>
      <c r="BA479">
        <v>8.9540000000000077</v>
      </c>
      <c r="BB479">
        <v>9.160000000000025</v>
      </c>
      <c r="BC479" s="105">
        <f t="shared" si="56"/>
        <v>52.732958831672001</v>
      </c>
    </row>
    <row r="480" spans="1:55" ht="15" thickBot="1" x14ac:dyDescent="0.35">
      <c r="A480" s="51" t="s">
        <v>173</v>
      </c>
      <c r="B480" s="51">
        <v>2019</v>
      </c>
      <c r="C480" s="52">
        <v>43523</v>
      </c>
      <c r="D480" s="51" t="s">
        <v>13</v>
      </c>
      <c r="E480" s="29" t="s">
        <v>379</v>
      </c>
      <c r="F480" s="51" t="s">
        <v>379</v>
      </c>
      <c r="G480" t="s">
        <v>38</v>
      </c>
      <c r="H480" t="s">
        <v>299</v>
      </c>
      <c r="I480" t="s">
        <v>465</v>
      </c>
      <c r="J480" t="s">
        <v>244</v>
      </c>
      <c r="K480" t="s">
        <v>571</v>
      </c>
      <c r="L480" s="50">
        <f>(C480-VLOOKUP(H480,Riders!$A$2:$C$3501,2,FALSE))/365</f>
        <v>26.509589041095889</v>
      </c>
      <c r="M480" s="50">
        <f>(C480-VLOOKUP(I480,Riders!$A$2:$C$3501,2,FALSE))/365</f>
        <v>22.139726027397259</v>
      </c>
      <c r="N480" s="50">
        <f>(C480-VLOOKUP(J480,Riders!$A$2:$C$3501,2,FALSE))/365</f>
        <v>24.912328767123288</v>
      </c>
      <c r="O480" s="50">
        <f>(C480-VLOOKUP(K480,Riders!$A$2:$C$3501,2,FALSE))/365</f>
        <v>21.44109589041096</v>
      </c>
      <c r="P480" s="51">
        <v>15</v>
      </c>
      <c r="Q480" s="104">
        <f t="shared" si="50"/>
        <v>273.63399999999996</v>
      </c>
      <c r="R480" s="104">
        <f t="shared" si="51"/>
        <v>22.550999999999998</v>
      </c>
      <c r="S480" s="104">
        <f t="shared" si="52"/>
        <v>71.061999999999983</v>
      </c>
      <c r="T480" s="104">
        <f t="shared" si="53"/>
        <v>66.682999999999993</v>
      </c>
      <c r="U480" s="104">
        <f t="shared" si="54"/>
        <v>67.514000000000038</v>
      </c>
      <c r="V480" s="104">
        <f t="shared" si="55"/>
        <v>68.374999999999943</v>
      </c>
      <c r="W480">
        <v>14.202</v>
      </c>
      <c r="X480">
        <v>8.3489999999999984</v>
      </c>
      <c r="Y480">
        <v>8.0289999999999999</v>
      </c>
      <c r="Z480">
        <v>7.8950000000000031</v>
      </c>
      <c r="AA480">
        <v>8.0510000000000019</v>
      </c>
      <c r="AB480">
        <v>8.0509999999999948</v>
      </c>
      <c r="AC480">
        <v>8.2260000000000062</v>
      </c>
      <c r="AD480">
        <v>8.258999999999979</v>
      </c>
      <c r="AE480">
        <v>8.3290000000000077</v>
      </c>
      <c r="AF480">
        <v>8.099000000000018</v>
      </c>
      <c r="AG480">
        <v>8.1810000000000116</v>
      </c>
      <c r="AH480">
        <v>8.2929999999999922</v>
      </c>
      <c r="AI480">
        <v>8.2989999999999782</v>
      </c>
      <c r="AJ480">
        <v>8.5630000000000308</v>
      </c>
      <c r="AK480">
        <v>8.3999999999999773</v>
      </c>
      <c r="AL480">
        <v>8.518999999999977</v>
      </c>
      <c r="AM480">
        <v>8.2970000000000255</v>
      </c>
      <c r="AN480">
        <v>8.4799999999999898</v>
      </c>
      <c r="AO480">
        <v>8.2090000000000032</v>
      </c>
      <c r="AP480">
        <v>8.4620000000000175</v>
      </c>
      <c r="AQ480">
        <v>8.400999999999982</v>
      </c>
      <c r="AR480">
        <v>8.6849999999999739</v>
      </c>
      <c r="AS480">
        <v>8.4340000000000259</v>
      </c>
      <c r="AT480">
        <v>8.5460000000000207</v>
      </c>
      <c r="AU480">
        <v>8.3699999999999761</v>
      </c>
      <c r="AV480">
        <v>8.5820000000000221</v>
      </c>
      <c r="AW480">
        <v>8.4319999999999879</v>
      </c>
      <c r="AX480">
        <v>8.7139999999999986</v>
      </c>
      <c r="AY480">
        <v>8.7040000000000646</v>
      </c>
      <c r="AZ480">
        <v>8.5269999999999584</v>
      </c>
      <c r="BA480">
        <v>8.4519999999999982</v>
      </c>
      <c r="BB480">
        <v>8.5939999999999372</v>
      </c>
      <c r="BC480" s="105">
        <f t="shared" si="56"/>
        <v>52.625039286053642</v>
      </c>
    </row>
    <row r="481" spans="1:55" ht="15" thickBot="1" x14ac:dyDescent="0.35">
      <c r="A481" s="51" t="s">
        <v>173</v>
      </c>
      <c r="B481" s="51">
        <v>2019</v>
      </c>
      <c r="C481" s="52">
        <v>43523</v>
      </c>
      <c r="D481" s="51" t="s">
        <v>13</v>
      </c>
      <c r="E481" s="29" t="s">
        <v>379</v>
      </c>
      <c r="F481" s="51" t="s">
        <v>379</v>
      </c>
      <c r="G481" t="s">
        <v>118</v>
      </c>
      <c r="H481" t="s">
        <v>334</v>
      </c>
      <c r="I481" t="s">
        <v>572</v>
      </c>
      <c r="J481" t="s">
        <v>323</v>
      </c>
      <c r="K481" t="s">
        <v>563</v>
      </c>
      <c r="L481" s="50">
        <f>(C481-VLOOKUP(H481,Riders!$A$2:$C$3501,2,FALSE))/365</f>
        <v>26.356164383561644</v>
      </c>
      <c r="M481" s="50">
        <f>(C481-VLOOKUP(I481,Riders!$A$2:$C$3501,2,FALSE))/365</f>
        <v>23.909589041095892</v>
      </c>
      <c r="N481" s="50">
        <f>(C481-VLOOKUP(J481,Riders!$A$2:$C$3501,2,FALSE))/365</f>
        <v>25.55890410958904</v>
      </c>
      <c r="O481" s="50">
        <f>(C481-VLOOKUP(K481,Riders!$A$2:$C$3501,2,FALSE))/365</f>
        <v>18.293150684931508</v>
      </c>
      <c r="P481" s="51">
        <v>16</v>
      </c>
      <c r="Q481" s="104">
        <f t="shared" si="50"/>
        <v>273.91900000000004</v>
      </c>
      <c r="R481" s="104">
        <f t="shared" si="51"/>
        <v>22.603999999999999</v>
      </c>
      <c r="S481" s="104">
        <f t="shared" si="52"/>
        <v>71.83</v>
      </c>
      <c r="T481" s="104">
        <f t="shared" si="53"/>
        <v>67.15000000000002</v>
      </c>
      <c r="U481" s="104">
        <f t="shared" si="54"/>
        <v>66.990000000000009</v>
      </c>
      <c r="V481" s="104">
        <f t="shared" si="55"/>
        <v>67.949000000000012</v>
      </c>
      <c r="W481">
        <v>14.134</v>
      </c>
      <c r="X481">
        <v>8.4699999999999989</v>
      </c>
      <c r="Y481">
        <v>8.2750000000000021</v>
      </c>
      <c r="Z481">
        <v>8.1859999999999964</v>
      </c>
      <c r="AA481">
        <v>8.3790000000000049</v>
      </c>
      <c r="AB481">
        <v>8.1479999999999961</v>
      </c>
      <c r="AC481">
        <v>8.1839999999999904</v>
      </c>
      <c r="AD481">
        <v>8.0540000000000092</v>
      </c>
      <c r="AE481">
        <v>8.125</v>
      </c>
      <c r="AF481">
        <v>7.9740000000000038</v>
      </c>
      <c r="AG481">
        <v>8.2199999999999989</v>
      </c>
      <c r="AH481">
        <v>8.3850000000000051</v>
      </c>
      <c r="AI481">
        <v>8.7520000000000095</v>
      </c>
      <c r="AJ481">
        <v>8.5259999999999678</v>
      </c>
      <c r="AK481">
        <v>8.4800000000000182</v>
      </c>
      <c r="AL481">
        <v>8.6880000000000166</v>
      </c>
      <c r="AM481">
        <v>8.2269999999999754</v>
      </c>
      <c r="AN481">
        <v>8.132000000000005</v>
      </c>
      <c r="AO481">
        <v>8.2220000000000084</v>
      </c>
      <c r="AP481">
        <v>8.1980000000000075</v>
      </c>
      <c r="AQ481">
        <v>8.4770000000000039</v>
      </c>
      <c r="AR481">
        <v>8.5859999999999843</v>
      </c>
      <c r="AS481">
        <v>8.7290000000000134</v>
      </c>
      <c r="AT481">
        <v>8.4190000000000111</v>
      </c>
      <c r="AU481">
        <v>8.4450000000000216</v>
      </c>
      <c r="AV481">
        <v>8.4059999999999775</v>
      </c>
      <c r="AW481">
        <v>8.6149999999999807</v>
      </c>
      <c r="AX481">
        <v>8.7609999999999673</v>
      </c>
      <c r="AY481">
        <v>8.3070000000000164</v>
      </c>
      <c r="AZ481">
        <v>8.4720000000000084</v>
      </c>
      <c r="BA481">
        <v>8.3930000000000291</v>
      </c>
      <c r="BB481">
        <v>8.5500000000000114</v>
      </c>
      <c r="BC481" s="105">
        <f t="shared" si="56"/>
        <v>52.570285376333871</v>
      </c>
    </row>
    <row r="482" spans="1:55" ht="15" thickBot="1" x14ac:dyDescent="0.35">
      <c r="A482" s="51" t="s">
        <v>173</v>
      </c>
      <c r="B482" s="51">
        <v>2019</v>
      </c>
      <c r="C482" s="52">
        <v>43523</v>
      </c>
      <c r="D482" s="51" t="s">
        <v>13</v>
      </c>
      <c r="E482" s="29" t="s">
        <v>379</v>
      </c>
      <c r="F482" s="51" t="s">
        <v>379</v>
      </c>
      <c r="G482" t="s">
        <v>31</v>
      </c>
      <c r="H482" t="s">
        <v>282</v>
      </c>
      <c r="I482" t="s">
        <v>568</v>
      </c>
      <c r="J482" t="s">
        <v>283</v>
      </c>
      <c r="K482" t="s">
        <v>347</v>
      </c>
      <c r="L482" s="50">
        <f>(C482-VLOOKUP(H482,Riders!$A$2:$C$3501,2,FALSE))/365</f>
        <v>27.093150684931508</v>
      </c>
      <c r="M482" s="50">
        <f>(C482-VLOOKUP(I482,Riders!$A$2:$C$3501,2,FALSE))/365</f>
        <v>21.476712328767125</v>
      </c>
      <c r="N482" s="50">
        <f>(C482-VLOOKUP(J482,Riders!$A$2:$C$3501,2,FALSE))/365</f>
        <v>24.824657534246576</v>
      </c>
      <c r="O482" s="50">
        <f>(C482-VLOOKUP(K482,Riders!$A$2:$C$3501,2,FALSE))/365</f>
        <v>30.43013698630137</v>
      </c>
      <c r="P482" s="51">
        <v>17</v>
      </c>
      <c r="Q482" s="104">
        <f t="shared" si="50"/>
        <v>276.68299999999999</v>
      </c>
      <c r="R482" s="104">
        <f t="shared" si="51"/>
        <v>22.85</v>
      </c>
      <c r="S482" s="104">
        <f t="shared" si="52"/>
        <v>72.091000000000008</v>
      </c>
      <c r="T482" s="104">
        <f t="shared" si="53"/>
        <v>67.375</v>
      </c>
      <c r="U482" s="104">
        <f t="shared" si="54"/>
        <v>68.036000000000001</v>
      </c>
      <c r="V482" s="104">
        <f t="shared" si="55"/>
        <v>69.180999999999983</v>
      </c>
      <c r="W482">
        <v>14.462999999999999</v>
      </c>
      <c r="X482">
        <v>8.3870000000000022</v>
      </c>
      <c r="Y482">
        <v>8.2560000000000002</v>
      </c>
      <c r="Z482">
        <v>8.125</v>
      </c>
      <c r="AA482">
        <v>8.2169999999999987</v>
      </c>
      <c r="AB482">
        <v>8.1180000000000021</v>
      </c>
      <c r="AC482">
        <v>8.3530000000000086</v>
      </c>
      <c r="AD482">
        <v>8.171999999999997</v>
      </c>
      <c r="AE482">
        <v>8.3279999999999887</v>
      </c>
      <c r="AF482">
        <v>8.3490000000000038</v>
      </c>
      <c r="AG482">
        <v>8.612000000000009</v>
      </c>
      <c r="AH482">
        <v>8.4839999999999947</v>
      </c>
      <c r="AI482">
        <v>8.4819999999999993</v>
      </c>
      <c r="AJ482">
        <v>8.2769999999999868</v>
      </c>
      <c r="AK482">
        <v>8.2930000000000064</v>
      </c>
      <c r="AL482">
        <v>8.5500000000000114</v>
      </c>
      <c r="AM482">
        <v>8.4899999999999807</v>
      </c>
      <c r="AN482">
        <v>8.5430000000000064</v>
      </c>
      <c r="AO482">
        <v>8.6670000000000016</v>
      </c>
      <c r="AP482">
        <v>8.5149999999999579</v>
      </c>
      <c r="AQ482">
        <v>8.5440000000000396</v>
      </c>
      <c r="AR482">
        <v>8.40300000000002</v>
      </c>
      <c r="AS482">
        <v>8.5010000000000048</v>
      </c>
      <c r="AT482">
        <v>8.3729999999999905</v>
      </c>
      <c r="AU482">
        <v>8.6809999999999832</v>
      </c>
      <c r="AV482">
        <v>8.8520000000000039</v>
      </c>
      <c r="AW482">
        <v>8.7860000000000014</v>
      </c>
      <c r="AX482">
        <v>8.6270000000000095</v>
      </c>
      <c r="AY482">
        <v>8.5769999999999982</v>
      </c>
      <c r="AZ482">
        <v>8.7360000000000184</v>
      </c>
      <c r="BA482">
        <v>8.4220000000000255</v>
      </c>
      <c r="BB482">
        <v>8.4999999999999432</v>
      </c>
      <c r="BC482" s="105">
        <f t="shared" si="56"/>
        <v>52.04512022784197</v>
      </c>
    </row>
    <row r="483" spans="1:55" ht="15" thickBot="1" x14ac:dyDescent="0.35">
      <c r="A483" s="47" t="s">
        <v>127</v>
      </c>
      <c r="B483" s="47">
        <v>2019</v>
      </c>
      <c r="C483" s="49">
        <v>43490</v>
      </c>
      <c r="D483" s="47" t="s">
        <v>72</v>
      </c>
      <c r="E483" s="29" t="s">
        <v>454</v>
      </c>
      <c r="F483">
        <v>1</v>
      </c>
      <c r="G483" t="s">
        <v>156</v>
      </c>
      <c r="H483" t="s">
        <v>543</v>
      </c>
      <c r="I483" t="s">
        <v>541</v>
      </c>
      <c r="J483" t="s">
        <v>542</v>
      </c>
      <c r="K483" t="s">
        <v>545</v>
      </c>
      <c r="L483" s="50">
        <f>(C483-VLOOKUP(H483,Riders!$A$2:$C$3501,2,FALSE))/365</f>
        <v>23.306849315068494</v>
      </c>
      <c r="M483" s="50" t="e">
        <f>(C483-VLOOKUP(I483,Riders!$A$2:$C$3501,2,FALSE))/365</f>
        <v>#N/A</v>
      </c>
      <c r="N483" s="50">
        <f>(C483-VLOOKUP(J483,Riders!$A$2:$C$3501,2,FALSE))/365</f>
        <v>29.775342465753425</v>
      </c>
      <c r="O483" s="50">
        <f>(C483-VLOOKUP(K483,Riders!$A$2:$C$3501,2,FALSE))/365</f>
        <v>28.860273972602741</v>
      </c>
      <c r="P483" s="51">
        <v>1</v>
      </c>
      <c r="Q483" s="104">
        <f t="shared" si="50"/>
        <v>266.411</v>
      </c>
      <c r="R483" s="104">
        <f t="shared" si="51"/>
        <v>23.036000000000001</v>
      </c>
      <c r="S483" s="104">
        <f t="shared" si="52"/>
        <v>70.766999999999996</v>
      </c>
      <c r="T483" s="104">
        <f t="shared" si="53"/>
        <v>63.891999999999996</v>
      </c>
      <c r="U483" s="104">
        <f t="shared" si="54"/>
        <v>65.486000000000018</v>
      </c>
      <c r="V483" s="104">
        <f t="shared" si="55"/>
        <v>66.265999999999991</v>
      </c>
      <c r="W483">
        <v>14.536</v>
      </c>
      <c r="X483">
        <v>8.5000000000000018</v>
      </c>
      <c r="Y483">
        <v>8.1089999999999982</v>
      </c>
      <c r="Z483">
        <v>8.0620000000000012</v>
      </c>
      <c r="AA483">
        <v>7.8719999999999999</v>
      </c>
      <c r="AB483">
        <v>7.9619999999999962</v>
      </c>
      <c r="AC483">
        <v>7.8459999999999965</v>
      </c>
      <c r="AD483">
        <v>7.8800000000000026</v>
      </c>
      <c r="AE483">
        <v>7.9669999999999987</v>
      </c>
      <c r="AF483">
        <v>7.7830000000000013</v>
      </c>
      <c r="AG483">
        <v>7.7939999999999969</v>
      </c>
      <c r="AH483">
        <v>8.0310000000000059</v>
      </c>
      <c r="AI483">
        <v>7.9809999999999945</v>
      </c>
      <c r="AJ483">
        <v>8.152000000000001</v>
      </c>
      <c r="AK483">
        <v>8.0200000000000102</v>
      </c>
      <c r="AL483">
        <v>8.1639999999999873</v>
      </c>
      <c r="AM483">
        <v>8.0310000000000059</v>
      </c>
      <c r="AN483">
        <v>8.0250000000000057</v>
      </c>
      <c r="AO483">
        <v>8.1850000000000023</v>
      </c>
      <c r="AP483">
        <v>8.1370000000000005</v>
      </c>
      <c r="AQ483">
        <v>8.13900000000001</v>
      </c>
      <c r="AR483">
        <v>8.2509999999999479</v>
      </c>
      <c r="AS483">
        <v>8.4090000000000487</v>
      </c>
      <c r="AT483">
        <v>8.3089999999999975</v>
      </c>
      <c r="AU483">
        <v>8.4139999999999588</v>
      </c>
      <c r="AV483">
        <v>8.1580000000000439</v>
      </c>
      <c r="AW483">
        <v>8.1339999999999861</v>
      </c>
      <c r="AX483">
        <v>8.349000000000018</v>
      </c>
      <c r="AY483">
        <v>8.171999999999997</v>
      </c>
      <c r="AZ483">
        <v>8.2129999999999939</v>
      </c>
      <c r="BA483">
        <v>8.4019999999999584</v>
      </c>
      <c r="BB483">
        <v>8.424000000000035</v>
      </c>
      <c r="BC483" s="105">
        <f t="shared" si="56"/>
        <v>54.051822184519409</v>
      </c>
    </row>
    <row r="484" spans="1:55" ht="15" thickBot="1" x14ac:dyDescent="0.35">
      <c r="A484" s="47" t="s">
        <v>127</v>
      </c>
      <c r="B484" s="47">
        <v>2019</v>
      </c>
      <c r="C484" s="49">
        <v>43490</v>
      </c>
      <c r="D484" s="47" t="s">
        <v>72</v>
      </c>
      <c r="E484" s="29" t="s">
        <v>454</v>
      </c>
      <c r="F484">
        <v>1</v>
      </c>
      <c r="G484" t="s">
        <v>51</v>
      </c>
      <c r="H484" t="s">
        <v>555</v>
      </c>
      <c r="I484" t="s">
        <v>236</v>
      </c>
      <c r="J484" t="s">
        <v>531</v>
      </c>
      <c r="K484" t="s">
        <v>532</v>
      </c>
      <c r="L484" s="50">
        <f>(C484-VLOOKUP(H484,Riders!$A$2:$C$3501,2,FALSE))/365</f>
        <v>32.821917808219176</v>
      </c>
      <c r="M484" s="50">
        <f>(C484-VLOOKUP(I484,Riders!$A$2:$C$3501,2,FALSE))/365</f>
        <v>23.224657534246575</v>
      </c>
      <c r="N484" s="50">
        <f>(C484-VLOOKUP(J484,Riders!$A$2:$C$3501,2,FALSE))/365</f>
        <v>18.399999999999999</v>
      </c>
      <c r="O484" s="50">
        <f>(C484-VLOOKUP(K484,Riders!$A$2:$C$3501,2,FALSE))/365</f>
        <v>26.24931506849315</v>
      </c>
      <c r="P484" s="51">
        <v>2</v>
      </c>
      <c r="Q484" s="104">
        <f t="shared" si="50"/>
        <v>269.07800000000003</v>
      </c>
      <c r="R484" s="104">
        <f t="shared" si="51"/>
        <v>22.213000000000001</v>
      </c>
      <c r="S484" s="104">
        <f t="shared" si="52"/>
        <v>69.249000000000009</v>
      </c>
      <c r="T484" s="104">
        <f t="shared" si="53"/>
        <v>65.682999999999979</v>
      </c>
      <c r="U484" s="104">
        <f t="shared" si="54"/>
        <v>66.676000000000016</v>
      </c>
      <c r="V484" s="104">
        <f t="shared" si="55"/>
        <v>67.470000000000027</v>
      </c>
      <c r="W484">
        <v>13.952999999999999</v>
      </c>
      <c r="X484">
        <v>8.2600000000000016</v>
      </c>
      <c r="Y484">
        <v>7.9220000000000006</v>
      </c>
      <c r="Z484">
        <v>7.73</v>
      </c>
      <c r="AA484">
        <v>7.8919999999999959</v>
      </c>
      <c r="AB484">
        <v>7.7160000000000011</v>
      </c>
      <c r="AC484">
        <v>7.9249999999999972</v>
      </c>
      <c r="AD484">
        <v>7.8510000000000133</v>
      </c>
      <c r="AE484">
        <v>8.0679999999999836</v>
      </c>
      <c r="AF484">
        <v>8.2250000000000085</v>
      </c>
      <c r="AG484">
        <v>8.1039999999999992</v>
      </c>
      <c r="AH484">
        <v>8.2849999999999966</v>
      </c>
      <c r="AI484">
        <v>8.0990000000000038</v>
      </c>
      <c r="AJ484">
        <v>8.3160000000000025</v>
      </c>
      <c r="AK484">
        <v>8.2319999999999993</v>
      </c>
      <c r="AL484">
        <v>8.353999999999985</v>
      </c>
      <c r="AM484">
        <v>8.3950000000000387</v>
      </c>
      <c r="AN484">
        <v>8.3019999999999641</v>
      </c>
      <c r="AO484">
        <v>8.474000000000018</v>
      </c>
      <c r="AP484">
        <v>8.2119999999999891</v>
      </c>
      <c r="AQ484">
        <v>8.2239999999999895</v>
      </c>
      <c r="AR484">
        <v>8.4120000000000061</v>
      </c>
      <c r="AS484">
        <v>8.2160000000000082</v>
      </c>
      <c r="AT484">
        <v>8.4410000000000025</v>
      </c>
      <c r="AU484">
        <v>8.5930000000000177</v>
      </c>
      <c r="AV484">
        <v>8.3839999999999861</v>
      </c>
      <c r="AW484">
        <v>8.3990000000000009</v>
      </c>
      <c r="AX484">
        <v>8.5680000000000121</v>
      </c>
      <c r="AY484">
        <v>8.3410000000000082</v>
      </c>
      <c r="AZ484">
        <v>8.3639999999999759</v>
      </c>
      <c r="BA484">
        <v>8.4479999999999791</v>
      </c>
      <c r="BB484">
        <v>8.3730000000000473</v>
      </c>
      <c r="BC484" s="105">
        <f t="shared" si="56"/>
        <v>53.516080839013213</v>
      </c>
    </row>
    <row r="485" spans="1:55" ht="15" thickBot="1" x14ac:dyDescent="0.35">
      <c r="A485" s="47" t="s">
        <v>127</v>
      </c>
      <c r="B485" s="47">
        <v>2019</v>
      </c>
      <c r="C485" s="49">
        <v>43490</v>
      </c>
      <c r="D485" s="47" t="s">
        <v>72</v>
      </c>
      <c r="E485" s="29" t="s">
        <v>454</v>
      </c>
      <c r="F485">
        <v>2</v>
      </c>
      <c r="G485" t="s">
        <v>17</v>
      </c>
      <c r="H485" t="s">
        <v>215</v>
      </c>
      <c r="I485" t="s">
        <v>423</v>
      </c>
      <c r="J485" t="s">
        <v>327</v>
      </c>
      <c r="K485" t="s">
        <v>574</v>
      </c>
      <c r="L485" s="50">
        <f>(C485-VLOOKUP(H485,Riders!$A$2:$C$3501,2,FALSE))/365</f>
        <v>20.049315068493151</v>
      </c>
      <c r="M485" s="50">
        <f>(C485-VLOOKUP(I485,Riders!$A$2:$C$3501,2,FALSE))/365</f>
        <v>21.183561643835617</v>
      </c>
      <c r="N485" s="50">
        <f>(C485-VLOOKUP(J485,Riders!$A$2:$C$3501,2,FALSE))/365</f>
        <v>26.30958904109589</v>
      </c>
      <c r="O485" s="50">
        <f>(C485-VLOOKUP(K485,Riders!$A$2:$C$3501,2,FALSE))/365</f>
        <v>19.013698630136986</v>
      </c>
      <c r="P485" s="51">
        <v>1</v>
      </c>
      <c r="Q485" s="104">
        <f t="shared" si="50"/>
        <v>263.56699999999995</v>
      </c>
      <c r="R485" s="104">
        <f t="shared" si="51"/>
        <v>22.646999999999998</v>
      </c>
      <c r="S485" s="104">
        <f t="shared" si="52"/>
        <v>70.338999999999999</v>
      </c>
      <c r="T485" s="104">
        <f t="shared" si="53"/>
        <v>63.819999999999993</v>
      </c>
      <c r="U485" s="104">
        <f t="shared" si="54"/>
        <v>64.293000000000006</v>
      </c>
      <c r="V485" s="104">
        <f t="shared" si="55"/>
        <v>65.114999999999952</v>
      </c>
      <c r="W485">
        <v>14.114000000000001</v>
      </c>
      <c r="X485">
        <v>8.5329999999999977</v>
      </c>
      <c r="Y485">
        <v>7.995000000000001</v>
      </c>
      <c r="Z485">
        <v>8.0000000000000036</v>
      </c>
      <c r="AA485">
        <v>7.875</v>
      </c>
      <c r="AB485">
        <v>8.0349999999999966</v>
      </c>
      <c r="AC485">
        <v>7.8870000000000005</v>
      </c>
      <c r="AD485">
        <v>7.8999999999999986</v>
      </c>
      <c r="AE485">
        <v>7.9890000000000043</v>
      </c>
      <c r="AF485">
        <v>7.8199999999999932</v>
      </c>
      <c r="AG485">
        <v>7.8359999999999985</v>
      </c>
      <c r="AH485">
        <v>8.0800000000000125</v>
      </c>
      <c r="AI485">
        <v>7.9339999999999833</v>
      </c>
      <c r="AJ485">
        <v>8.1440000000000197</v>
      </c>
      <c r="AK485">
        <v>8.0299999999999727</v>
      </c>
      <c r="AL485">
        <v>7.987000000000009</v>
      </c>
      <c r="AM485">
        <v>8.1009999999999991</v>
      </c>
      <c r="AN485">
        <v>7.9570000000000221</v>
      </c>
      <c r="AO485">
        <v>7.9470000000000027</v>
      </c>
      <c r="AP485">
        <v>8.0679999999999836</v>
      </c>
      <c r="AQ485">
        <v>7.9940000000000282</v>
      </c>
      <c r="AR485">
        <v>8.1639999999999588</v>
      </c>
      <c r="AS485">
        <v>7.9560000000000173</v>
      </c>
      <c r="AT485">
        <v>8.1059999999999945</v>
      </c>
      <c r="AU485">
        <v>8.0680000000000121</v>
      </c>
      <c r="AV485">
        <v>8.200999999999965</v>
      </c>
      <c r="AW485">
        <v>7.9940000000000282</v>
      </c>
      <c r="AX485">
        <v>7.9449999999999932</v>
      </c>
      <c r="AY485">
        <v>8.1639999999999873</v>
      </c>
      <c r="AZ485">
        <v>8.2430000000000518</v>
      </c>
      <c r="BA485">
        <v>8.1789999999999452</v>
      </c>
      <c r="BB485">
        <v>8.3209999999999695</v>
      </c>
      <c r="BC485" s="105">
        <f t="shared" si="56"/>
        <v>54.635064328994154</v>
      </c>
    </row>
    <row r="486" spans="1:55" ht="15" thickBot="1" x14ac:dyDescent="0.35">
      <c r="A486" s="47" t="s">
        <v>127</v>
      </c>
      <c r="B486" s="47">
        <v>2019</v>
      </c>
      <c r="C486" s="49">
        <v>43490</v>
      </c>
      <c r="D486" s="47" t="s">
        <v>72</v>
      </c>
      <c r="E486" s="29" t="s">
        <v>454</v>
      </c>
      <c r="F486">
        <v>2</v>
      </c>
      <c r="G486" t="s">
        <v>27</v>
      </c>
      <c r="H486" t="s">
        <v>216</v>
      </c>
      <c r="I486" t="s">
        <v>312</v>
      </c>
      <c r="J486" t="s">
        <v>537</v>
      </c>
      <c r="K486" t="s">
        <v>506</v>
      </c>
      <c r="L486" s="50">
        <f>(C486-VLOOKUP(H486,Riders!$A$2:$C$3501,2,FALSE))/365</f>
        <v>19.964383561643835</v>
      </c>
      <c r="M486" s="50">
        <f>(C486-VLOOKUP(I486,Riders!$A$2:$C$3501,2,FALSE))/365</f>
        <v>20.531506849315068</v>
      </c>
      <c r="N486" s="50">
        <f>(C486-VLOOKUP(J486,Riders!$A$2:$C$3501,2,FALSE))/365</f>
        <v>27.216438356164385</v>
      </c>
      <c r="O486" s="50">
        <f>(C486-VLOOKUP(K486,Riders!$A$2:$C$3501,2,FALSE))/365</f>
        <v>17.153424657534245</v>
      </c>
      <c r="P486" s="51">
        <v>2</v>
      </c>
      <c r="Q486" s="104">
        <f t="shared" si="50"/>
        <v>269.714</v>
      </c>
      <c r="R486" s="104">
        <f t="shared" si="51"/>
        <v>22.779</v>
      </c>
      <c r="S486" s="104">
        <f t="shared" si="52"/>
        <v>70.850999999999985</v>
      </c>
      <c r="T486" s="104">
        <f t="shared" si="53"/>
        <v>65.456000000000031</v>
      </c>
      <c r="U486" s="104">
        <f t="shared" si="54"/>
        <v>66.988</v>
      </c>
      <c r="V486" s="104">
        <f t="shared" si="55"/>
        <v>66.418999999999983</v>
      </c>
      <c r="W486">
        <v>14.32</v>
      </c>
      <c r="X486">
        <v>8.4589999999999996</v>
      </c>
      <c r="Y486">
        <v>8.0169999999999995</v>
      </c>
      <c r="Z486">
        <v>8.0630000000000024</v>
      </c>
      <c r="AA486">
        <v>7.894999999999996</v>
      </c>
      <c r="AB486">
        <v>7.9660000000000011</v>
      </c>
      <c r="AC486">
        <v>8.1039999999999921</v>
      </c>
      <c r="AD486">
        <v>8.0269999999999939</v>
      </c>
      <c r="AE486">
        <v>8.0770000000000124</v>
      </c>
      <c r="AF486">
        <v>8.2279999999999944</v>
      </c>
      <c r="AG486">
        <v>8.1240000000000094</v>
      </c>
      <c r="AH486">
        <v>8.1249999999999858</v>
      </c>
      <c r="AI486">
        <v>8.2270000000000039</v>
      </c>
      <c r="AJ486">
        <v>8.0889999999999986</v>
      </c>
      <c r="AK486">
        <v>8.3540000000000276</v>
      </c>
      <c r="AL486">
        <v>8.2319999999999993</v>
      </c>
      <c r="AM486">
        <v>8.3169999999999789</v>
      </c>
      <c r="AN486">
        <v>8.313999999999993</v>
      </c>
      <c r="AO486">
        <v>8.4180000000000064</v>
      </c>
      <c r="AP486">
        <v>8.3660000000000139</v>
      </c>
      <c r="AQ486">
        <v>8.5039999999999907</v>
      </c>
      <c r="AR486">
        <v>8.2860000000000298</v>
      </c>
      <c r="AS486">
        <v>8.3819999999999766</v>
      </c>
      <c r="AT486">
        <v>8.4010000000000105</v>
      </c>
      <c r="AU486">
        <v>8.5169999999999675</v>
      </c>
      <c r="AV486">
        <v>8.4800000000000466</v>
      </c>
      <c r="AW486">
        <v>8.2249999999999943</v>
      </c>
      <c r="AX486">
        <v>8.2299999999999898</v>
      </c>
      <c r="AY486">
        <v>8.2049999999999557</v>
      </c>
      <c r="AZ486">
        <v>8.2079999999999984</v>
      </c>
      <c r="BA486">
        <v>8.2959999999999923</v>
      </c>
      <c r="BB486">
        <v>8.2580000000000382</v>
      </c>
      <c r="BC486" s="105">
        <f t="shared" si="56"/>
        <v>53.389887065558334</v>
      </c>
    </row>
    <row r="487" spans="1:55" ht="15" thickBot="1" x14ac:dyDescent="0.35">
      <c r="A487" s="47" t="s">
        <v>127</v>
      </c>
      <c r="B487" s="47">
        <v>2019</v>
      </c>
      <c r="C487" s="49">
        <v>43490</v>
      </c>
      <c r="D487" s="47" t="s">
        <v>72</v>
      </c>
      <c r="E487" s="29" t="s">
        <v>454</v>
      </c>
      <c r="F487">
        <v>3</v>
      </c>
      <c r="G487" t="s">
        <v>15</v>
      </c>
      <c r="H487" t="s">
        <v>459</v>
      </c>
      <c r="I487" t="s">
        <v>337</v>
      </c>
      <c r="J487" t="s">
        <v>505</v>
      </c>
      <c r="K487" t="s">
        <v>491</v>
      </c>
      <c r="L487" s="50">
        <f>(C487-VLOOKUP(H487,Riders!$A$2:$C$3501,2,FALSE))/365</f>
        <v>20.194520547945206</v>
      </c>
      <c r="M487" s="50">
        <f>(C487-VLOOKUP(I487,Riders!$A$2:$C$3501,2,FALSE))/365</f>
        <v>23.693150684931506</v>
      </c>
      <c r="N487" s="50">
        <f>(C487-VLOOKUP(J487,Riders!$A$2:$C$3501,2,FALSE))/365</f>
        <v>35.712328767123289</v>
      </c>
      <c r="O487" s="50">
        <f>(C487-VLOOKUP(K487,Riders!$A$2:$C$3501,2,FALSE))/365</f>
        <v>22.545205479452054</v>
      </c>
      <c r="P487" s="51">
        <v>1</v>
      </c>
      <c r="Q487" s="104">
        <f t="shared" si="50"/>
        <v>261.39699999999999</v>
      </c>
      <c r="R487" s="104">
        <f t="shared" si="51"/>
        <v>22.972999999999999</v>
      </c>
      <c r="S487" s="104">
        <f t="shared" si="52"/>
        <v>70.585999999999999</v>
      </c>
      <c r="T487" s="104">
        <f t="shared" si="53"/>
        <v>63.297999999999988</v>
      </c>
      <c r="U487" s="104">
        <f t="shared" si="54"/>
        <v>63.610000000000042</v>
      </c>
      <c r="V487" s="104">
        <f t="shared" si="55"/>
        <v>63.902999999999963</v>
      </c>
      <c r="W487">
        <v>14.38</v>
      </c>
      <c r="X487">
        <v>8.5929999999999982</v>
      </c>
      <c r="Y487">
        <v>8.0400000000000027</v>
      </c>
      <c r="Z487">
        <v>7.9439999999999991</v>
      </c>
      <c r="AA487">
        <v>7.8549999999999969</v>
      </c>
      <c r="AB487">
        <v>7.8640000000000043</v>
      </c>
      <c r="AC487">
        <v>8.0139999999999958</v>
      </c>
      <c r="AD487">
        <v>7.8960000000000008</v>
      </c>
      <c r="AE487">
        <v>7.8770000000000095</v>
      </c>
      <c r="AF487">
        <v>8.0210000000000008</v>
      </c>
      <c r="AG487">
        <v>7.8509999999999849</v>
      </c>
      <c r="AH487">
        <v>7.9039999999999964</v>
      </c>
      <c r="AI487">
        <v>7.8630000000000138</v>
      </c>
      <c r="AJ487">
        <v>7.9719999999999942</v>
      </c>
      <c r="AK487">
        <v>7.8349999999999937</v>
      </c>
      <c r="AL487">
        <v>7.9749999999999943</v>
      </c>
      <c r="AM487">
        <v>7.8650000000000375</v>
      </c>
      <c r="AN487">
        <v>7.8549999999999898</v>
      </c>
      <c r="AO487">
        <v>7.8900000000000148</v>
      </c>
      <c r="AP487">
        <v>7.9919999999999334</v>
      </c>
      <c r="AQ487">
        <v>7.9360000000000355</v>
      </c>
      <c r="AR487">
        <v>8.0049999999999955</v>
      </c>
      <c r="AS487">
        <v>8.1380000000000052</v>
      </c>
      <c r="AT487">
        <v>7.9290000000000305</v>
      </c>
      <c r="AU487">
        <v>7.8709999999999525</v>
      </c>
      <c r="AV487">
        <v>7.9000000000000057</v>
      </c>
      <c r="AW487">
        <v>8.2150000000000318</v>
      </c>
      <c r="AX487">
        <v>7.9789999999999566</v>
      </c>
      <c r="AY487">
        <v>8.1240000000000236</v>
      </c>
      <c r="AZ487">
        <v>7.9350000000000307</v>
      </c>
      <c r="BA487">
        <v>7.842000000000013</v>
      </c>
      <c r="BB487">
        <v>8.0369999999999493</v>
      </c>
      <c r="BC487" s="105">
        <f t="shared" si="56"/>
        <v>55.088619991813218</v>
      </c>
    </row>
    <row r="488" spans="1:55" ht="15" thickBot="1" x14ac:dyDescent="0.35">
      <c r="A488" s="47" t="s">
        <v>127</v>
      </c>
      <c r="B488" s="47">
        <v>2019</v>
      </c>
      <c r="C488" s="49">
        <v>43490</v>
      </c>
      <c r="D488" s="47" t="s">
        <v>72</v>
      </c>
      <c r="E488" s="29" t="s">
        <v>454</v>
      </c>
      <c r="F488">
        <v>3</v>
      </c>
      <c r="G488" t="s">
        <v>29</v>
      </c>
      <c r="H488" t="s">
        <v>28</v>
      </c>
      <c r="I488" t="s">
        <v>217</v>
      </c>
      <c r="J488" t="s">
        <v>573</v>
      </c>
      <c r="K488" t="s">
        <v>417</v>
      </c>
      <c r="L488" s="50">
        <f>(C488-VLOOKUP(H488,Riders!$A$2:$C$3501,2,FALSE))/365</f>
        <v>19.082191780821919</v>
      </c>
      <c r="M488" s="50">
        <f>(C488-VLOOKUP(I488,Riders!$A$2:$C$3501,2,FALSE))/365</f>
        <v>20.82191780821918</v>
      </c>
      <c r="N488" s="50">
        <f>(C488-VLOOKUP(J488,Riders!$A$2:$C$3501,2,FALSE))/365</f>
        <v>29.789041095890411</v>
      </c>
      <c r="O488" s="50">
        <f>(C488-VLOOKUP(K488,Riders!$A$2:$C$3501,2,FALSE))/365</f>
        <v>19.934246575342467</v>
      </c>
      <c r="P488" s="51">
        <v>2</v>
      </c>
      <c r="Q488" s="104">
        <f t="shared" si="50"/>
        <v>261.73500000000001</v>
      </c>
      <c r="R488" s="104">
        <f t="shared" si="51"/>
        <v>22.417999999999999</v>
      </c>
      <c r="S488" s="104">
        <f t="shared" si="52"/>
        <v>69.959000000000017</v>
      </c>
      <c r="T488" s="104">
        <f t="shared" si="53"/>
        <v>63.61</v>
      </c>
      <c r="U488" s="104">
        <f t="shared" si="54"/>
        <v>63.891999999999967</v>
      </c>
      <c r="V488" s="104">
        <f t="shared" si="55"/>
        <v>64.274000000000029</v>
      </c>
      <c r="W488">
        <v>14.106</v>
      </c>
      <c r="X488">
        <v>8.3119999999999994</v>
      </c>
      <c r="Y488">
        <v>8.0800000000000018</v>
      </c>
      <c r="Z488">
        <v>8.1149999999999984</v>
      </c>
      <c r="AA488">
        <v>7.9200000000000017</v>
      </c>
      <c r="AB488">
        <v>7.9230000000000018</v>
      </c>
      <c r="AC488">
        <v>7.7419999999999902</v>
      </c>
      <c r="AD488">
        <v>7.7610000000000241</v>
      </c>
      <c r="AE488">
        <v>7.8709999999999809</v>
      </c>
      <c r="AF488">
        <v>8.0679999999999978</v>
      </c>
      <c r="AG488">
        <v>7.8440000000000083</v>
      </c>
      <c r="AH488">
        <v>7.8480000000000132</v>
      </c>
      <c r="AI488">
        <v>8.1259999999999906</v>
      </c>
      <c r="AJ488">
        <v>7.9679999999999751</v>
      </c>
      <c r="AK488">
        <v>8.061000000000007</v>
      </c>
      <c r="AL488">
        <v>7.8240000000000265</v>
      </c>
      <c r="AM488">
        <v>7.8169999999999789</v>
      </c>
      <c r="AN488">
        <v>8.0019999999999811</v>
      </c>
      <c r="AO488">
        <v>7.8770000000000095</v>
      </c>
      <c r="AP488">
        <v>7.8980000000000246</v>
      </c>
      <c r="AQ488">
        <v>7.9650000000000034</v>
      </c>
      <c r="AR488">
        <v>8.1539999999999964</v>
      </c>
      <c r="AS488">
        <v>8.0609999999999786</v>
      </c>
      <c r="AT488">
        <v>8.117999999999995</v>
      </c>
      <c r="AU488">
        <v>8.3690000000000282</v>
      </c>
      <c r="AV488">
        <v>8.0609999999999786</v>
      </c>
      <c r="AW488">
        <v>8.0730000000000075</v>
      </c>
      <c r="AX488">
        <v>7.8800000000000239</v>
      </c>
      <c r="AY488">
        <v>7.9109999999999729</v>
      </c>
      <c r="AZ488">
        <v>8.0769999999999982</v>
      </c>
      <c r="BA488">
        <v>7.9159999999999968</v>
      </c>
      <c r="BB488">
        <v>7.9870000000000232</v>
      </c>
      <c r="BC488" s="105">
        <f t="shared" si="56"/>
        <v>55.01747951171987</v>
      </c>
    </row>
    <row r="489" spans="1:55" ht="15" thickBot="1" x14ac:dyDescent="0.35">
      <c r="A489" s="47" t="s">
        <v>127</v>
      </c>
      <c r="B489" s="47">
        <v>2019</v>
      </c>
      <c r="C489" s="49">
        <v>43490</v>
      </c>
      <c r="D489" s="47" t="s">
        <v>72</v>
      </c>
      <c r="E489" s="29" t="s">
        <v>454</v>
      </c>
      <c r="F489">
        <v>4</v>
      </c>
      <c r="G489" t="s">
        <v>53</v>
      </c>
      <c r="H489" t="s">
        <v>227</v>
      </c>
      <c r="I489" t="s">
        <v>298</v>
      </c>
      <c r="J489" t="s">
        <v>478</v>
      </c>
      <c r="K489" t="s">
        <v>560</v>
      </c>
      <c r="L489" s="50">
        <f>(C489-VLOOKUP(H489,Riders!$A$2:$C$3501,2,FALSE))/365</f>
        <v>20.923287671232877</v>
      </c>
      <c r="M489" s="50">
        <f>(C489-VLOOKUP(I489,Riders!$A$2:$C$3501,2,FALSE))/365</f>
        <v>19.526027397260275</v>
      </c>
      <c r="N489" s="50">
        <f>(C489-VLOOKUP(J489,Riders!$A$2:$C$3501,2,FALSE))/365</f>
        <v>21.969863013698632</v>
      </c>
      <c r="O489" s="50">
        <f>(C489-VLOOKUP(K489,Riders!$A$2:$C$3501,2,FALSE))/365</f>
        <v>20.87123287671233</v>
      </c>
      <c r="P489" s="51">
        <v>1</v>
      </c>
      <c r="Q489" s="104">
        <f t="shared" si="50"/>
        <v>257.43799999999999</v>
      </c>
      <c r="R489" s="104">
        <f t="shared" si="51"/>
        <v>22.42</v>
      </c>
      <c r="S489" s="104">
        <f t="shared" si="52"/>
        <v>68.680999999999997</v>
      </c>
      <c r="T489" s="104">
        <f t="shared" si="53"/>
        <v>62.573000000000022</v>
      </c>
      <c r="U489" s="104">
        <f t="shared" si="54"/>
        <v>63.247999999999962</v>
      </c>
      <c r="V489" s="104">
        <f t="shared" si="55"/>
        <v>62.936000000000007</v>
      </c>
      <c r="W489">
        <v>14.151</v>
      </c>
      <c r="X489">
        <v>8.2690000000000019</v>
      </c>
      <c r="Y489">
        <v>7.8129999999999988</v>
      </c>
      <c r="Z489">
        <v>7.6690000000000005</v>
      </c>
      <c r="AA489">
        <v>7.7439999999999998</v>
      </c>
      <c r="AB489">
        <v>7.6509999999999962</v>
      </c>
      <c r="AC489">
        <v>7.676000000000009</v>
      </c>
      <c r="AD489">
        <v>7.7079999999999913</v>
      </c>
      <c r="AE489">
        <v>7.8010000000000019</v>
      </c>
      <c r="AF489">
        <v>7.7330000000000041</v>
      </c>
      <c r="AG489">
        <v>7.7609999999999957</v>
      </c>
      <c r="AH489">
        <v>7.9260000000000161</v>
      </c>
      <c r="AI489">
        <v>7.8019999999999783</v>
      </c>
      <c r="AJ489">
        <v>7.8289999999999935</v>
      </c>
      <c r="AK489">
        <v>7.9180000000000348</v>
      </c>
      <c r="AL489">
        <v>7.8029999999999973</v>
      </c>
      <c r="AM489">
        <v>7.879999999999967</v>
      </c>
      <c r="AN489">
        <v>8.0190000000000055</v>
      </c>
      <c r="AO489">
        <v>7.8999999999999773</v>
      </c>
      <c r="AP489">
        <v>7.9410000000000309</v>
      </c>
      <c r="AQ489">
        <v>7.9919999999999902</v>
      </c>
      <c r="AR489">
        <v>7.8410000000000082</v>
      </c>
      <c r="AS489">
        <v>7.8540000000000134</v>
      </c>
      <c r="AT489">
        <v>7.8209999999999695</v>
      </c>
      <c r="AU489">
        <v>7.9130000000000109</v>
      </c>
      <c r="AV489">
        <v>7.8300000000000125</v>
      </c>
      <c r="AW489">
        <v>7.8679999999999666</v>
      </c>
      <c r="AX489">
        <v>8.0440000000000396</v>
      </c>
      <c r="AY489">
        <v>7.929000000000002</v>
      </c>
      <c r="AZ489">
        <v>7.9739999999999895</v>
      </c>
      <c r="BA489">
        <v>7.6830000000000211</v>
      </c>
      <c r="BB489">
        <v>7.6949999999999648</v>
      </c>
      <c r="BC489" s="105">
        <f t="shared" si="56"/>
        <v>55.935798133919626</v>
      </c>
    </row>
    <row r="490" spans="1:55" ht="15" thickBot="1" x14ac:dyDescent="0.35">
      <c r="A490" s="47" t="s">
        <v>127</v>
      </c>
      <c r="B490" s="47">
        <v>2019</v>
      </c>
      <c r="C490" s="49">
        <v>43490</v>
      </c>
      <c r="D490" s="47" t="s">
        <v>72</v>
      </c>
      <c r="E490" s="29" t="s">
        <v>454</v>
      </c>
      <c r="F490">
        <v>4</v>
      </c>
      <c r="G490" t="s">
        <v>36</v>
      </c>
      <c r="H490" t="s">
        <v>256</v>
      </c>
      <c r="I490" t="s">
        <v>425</v>
      </c>
      <c r="J490" t="s">
        <v>455</v>
      </c>
      <c r="K490" t="s">
        <v>558</v>
      </c>
      <c r="L490" s="50">
        <f>(C490-VLOOKUP(H490,Riders!$A$2:$C$3501,2,FALSE))/365</f>
        <v>22.923287671232877</v>
      </c>
      <c r="M490" s="50">
        <f>(C490-VLOOKUP(I490,Riders!$A$2:$C$3501,2,FALSE))/365</f>
        <v>19.564383561643837</v>
      </c>
      <c r="N490" s="50">
        <f>(C490-VLOOKUP(J490,Riders!$A$2:$C$3501,2,FALSE))/365</f>
        <v>18.92876712328767</v>
      </c>
      <c r="O490" s="50" t="e">
        <f>(C490-VLOOKUP(K490,Riders!$A$2:$C$3501,2,FALSE))/365</f>
        <v>#N/A</v>
      </c>
      <c r="P490" s="51">
        <v>2</v>
      </c>
      <c r="Q490" s="104">
        <f t="shared" si="50"/>
        <v>264.25</v>
      </c>
      <c r="R490" s="104">
        <f t="shared" si="51"/>
        <v>23.292999999999999</v>
      </c>
      <c r="S490" s="104">
        <f t="shared" si="52"/>
        <v>70.567999999999998</v>
      </c>
      <c r="T490" s="104">
        <f t="shared" si="53"/>
        <v>64.134</v>
      </c>
      <c r="U490" s="104">
        <f t="shared" si="54"/>
        <v>64.537999999999982</v>
      </c>
      <c r="V490" s="104">
        <f t="shared" si="55"/>
        <v>65.010000000000019</v>
      </c>
      <c r="W490">
        <v>14.757</v>
      </c>
      <c r="X490">
        <v>8.5359999999999996</v>
      </c>
      <c r="Y490">
        <v>7.9789999999999992</v>
      </c>
      <c r="Z490">
        <v>7.7580000000000027</v>
      </c>
      <c r="AA490">
        <v>7.82</v>
      </c>
      <c r="AB490">
        <v>7.7439999999999998</v>
      </c>
      <c r="AC490">
        <v>7.8940000000000126</v>
      </c>
      <c r="AD490">
        <v>8.0799999999999841</v>
      </c>
      <c r="AE490">
        <v>7.9610000000000127</v>
      </c>
      <c r="AF490">
        <v>7.9979999999999762</v>
      </c>
      <c r="AG490">
        <v>8.2180000000000035</v>
      </c>
      <c r="AH490">
        <v>8.0480000000000018</v>
      </c>
      <c r="AI490">
        <v>8.11</v>
      </c>
      <c r="AJ490">
        <v>7.9119999999999919</v>
      </c>
      <c r="AK490">
        <v>7.8940000000000055</v>
      </c>
      <c r="AL490">
        <v>7.9930000000000092</v>
      </c>
      <c r="AM490">
        <v>7.9110000000000014</v>
      </c>
      <c r="AN490">
        <v>7.8940000000000055</v>
      </c>
      <c r="AO490">
        <v>7.8799999999999955</v>
      </c>
      <c r="AP490">
        <v>8.0949999999999989</v>
      </c>
      <c r="AQ490">
        <v>8.0200000000000387</v>
      </c>
      <c r="AR490">
        <v>8.1769999999999641</v>
      </c>
      <c r="AS490">
        <v>8.3970000000000198</v>
      </c>
      <c r="AT490">
        <v>8.1639999999999588</v>
      </c>
      <c r="AU490">
        <v>8.0800000000000409</v>
      </c>
      <c r="AV490">
        <v>8.1800000000000068</v>
      </c>
      <c r="AW490">
        <v>8.0529999999999973</v>
      </c>
      <c r="AX490">
        <v>8.078000000000003</v>
      </c>
      <c r="AY490">
        <v>8.2789999999999964</v>
      </c>
      <c r="AZ490">
        <v>7.9989999999999668</v>
      </c>
      <c r="BA490">
        <v>8.1270000000000664</v>
      </c>
      <c r="BB490">
        <v>8.2139999999999418</v>
      </c>
      <c r="BC490" s="105">
        <f t="shared" si="56"/>
        <v>54.493850520340587</v>
      </c>
    </row>
    <row r="491" spans="1:55" ht="15" thickBot="1" x14ac:dyDescent="0.35">
      <c r="A491" s="47" t="s">
        <v>127</v>
      </c>
      <c r="B491" s="47">
        <v>2019</v>
      </c>
      <c r="C491" s="49">
        <v>43490</v>
      </c>
      <c r="D491" s="47" t="s">
        <v>72</v>
      </c>
      <c r="E491" s="29" t="s">
        <v>204</v>
      </c>
      <c r="F491" t="s">
        <v>205</v>
      </c>
      <c r="G491" t="s">
        <v>53</v>
      </c>
      <c r="H491" t="s">
        <v>227</v>
      </c>
      <c r="I491" t="s">
        <v>298</v>
      </c>
      <c r="J491" t="s">
        <v>478</v>
      </c>
      <c r="K491" t="s">
        <v>560</v>
      </c>
      <c r="L491" s="50">
        <f>(C491-VLOOKUP(H491,Riders!$A$2:$C$3501,2,FALSE))/365</f>
        <v>20.923287671232877</v>
      </c>
      <c r="M491" s="50">
        <f>(C491-VLOOKUP(I491,Riders!$A$2:$C$3501,2,FALSE))/365</f>
        <v>19.526027397260275</v>
      </c>
      <c r="N491" s="50">
        <f>(C491-VLOOKUP(J491,Riders!$A$2:$C$3501,2,FALSE))/365</f>
        <v>21.969863013698632</v>
      </c>
      <c r="O491" s="50">
        <f>(C491-VLOOKUP(K491,Riders!$A$2:$C$3501,2,FALSE))/365</f>
        <v>20.87123287671233</v>
      </c>
      <c r="P491" s="51">
        <v>1</v>
      </c>
      <c r="Q491" s="104">
        <f t="shared" si="50"/>
        <v>257.83299999999997</v>
      </c>
      <c r="R491" s="104">
        <f t="shared" si="51"/>
        <v>22.515999999999998</v>
      </c>
      <c r="S491" s="104">
        <f t="shared" si="52"/>
        <v>69.301999999999992</v>
      </c>
      <c r="T491" s="104">
        <f t="shared" si="53"/>
        <v>62.694000000000017</v>
      </c>
      <c r="U491" s="104">
        <f t="shared" si="54"/>
        <v>63.115999999999985</v>
      </c>
      <c r="V491" s="104">
        <f t="shared" si="55"/>
        <v>62.720999999999975</v>
      </c>
      <c r="W491">
        <v>14.212</v>
      </c>
      <c r="X491">
        <v>8.3039999999999985</v>
      </c>
      <c r="Y491">
        <v>7.8800000000000026</v>
      </c>
      <c r="Z491">
        <v>7.769999999999996</v>
      </c>
      <c r="AA491">
        <v>7.8430000000000035</v>
      </c>
      <c r="AB491">
        <v>7.7490000000000023</v>
      </c>
      <c r="AC491">
        <v>7.7629999999999981</v>
      </c>
      <c r="AD491">
        <v>7.7809999999999917</v>
      </c>
      <c r="AE491">
        <v>7.8870000000000147</v>
      </c>
      <c r="AF491">
        <v>7.7539999999999907</v>
      </c>
      <c r="AG491">
        <v>7.76400000000001</v>
      </c>
      <c r="AH491">
        <v>7.8559999999999803</v>
      </c>
      <c r="AI491">
        <v>7.8119999999999976</v>
      </c>
      <c r="AJ491">
        <v>7.8460000000000178</v>
      </c>
      <c r="AK491">
        <v>7.9259999999999877</v>
      </c>
      <c r="AL491">
        <v>7.849000000000018</v>
      </c>
      <c r="AM491">
        <v>7.8839999999999861</v>
      </c>
      <c r="AN491">
        <v>8.0130000000000052</v>
      </c>
      <c r="AO491">
        <v>7.8739999999999952</v>
      </c>
      <c r="AP491">
        <v>7.8760000000000332</v>
      </c>
      <c r="AQ491">
        <v>7.936000000000007</v>
      </c>
      <c r="AR491">
        <v>7.8789999999999338</v>
      </c>
      <c r="AS491">
        <v>7.8430000000000462</v>
      </c>
      <c r="AT491">
        <v>7.8109999999999786</v>
      </c>
      <c r="AU491">
        <v>7.8710000000000093</v>
      </c>
      <c r="AV491">
        <v>7.8470000000000084</v>
      </c>
      <c r="AW491">
        <v>7.7800000000000011</v>
      </c>
      <c r="AX491">
        <v>7.9899999999999523</v>
      </c>
      <c r="AY491">
        <v>7.9630000000000223</v>
      </c>
      <c r="AZ491">
        <v>7.8320000000000221</v>
      </c>
      <c r="BA491">
        <v>7.6829999999999643</v>
      </c>
      <c r="BB491">
        <v>7.7549999999999955</v>
      </c>
      <c r="BC491" s="105">
        <f t="shared" si="56"/>
        <v>55.850104525022019</v>
      </c>
    </row>
    <row r="492" spans="1:55" ht="15" thickBot="1" x14ac:dyDescent="0.35">
      <c r="A492" s="47" t="s">
        <v>127</v>
      </c>
      <c r="B492" s="47">
        <v>2019</v>
      </c>
      <c r="C492" s="49">
        <v>43490</v>
      </c>
      <c r="D492" s="47" t="s">
        <v>72</v>
      </c>
      <c r="E492" s="29" t="s">
        <v>204</v>
      </c>
      <c r="F492" t="s">
        <v>205</v>
      </c>
      <c r="G492" t="s">
        <v>15</v>
      </c>
      <c r="H492" t="s">
        <v>459</v>
      </c>
      <c r="I492" t="s">
        <v>337</v>
      </c>
      <c r="J492" t="s">
        <v>505</v>
      </c>
      <c r="K492" t="s">
        <v>491</v>
      </c>
      <c r="L492" s="50">
        <f>(C492-VLOOKUP(H492,Riders!$A$2:$C$3501,2,FALSE))/365</f>
        <v>20.194520547945206</v>
      </c>
      <c r="M492" s="50">
        <f>(C492-VLOOKUP(I492,Riders!$A$2:$C$3501,2,FALSE))/365</f>
        <v>23.693150684931506</v>
      </c>
      <c r="N492" s="50">
        <f>(C492-VLOOKUP(J492,Riders!$A$2:$C$3501,2,FALSE))/365</f>
        <v>35.712328767123289</v>
      </c>
      <c r="O492" s="50">
        <f>(C492-VLOOKUP(K492,Riders!$A$2:$C$3501,2,FALSE))/365</f>
        <v>22.545205479452054</v>
      </c>
      <c r="P492" s="51">
        <v>2</v>
      </c>
      <c r="Q492" s="104">
        <f t="shared" si="50"/>
        <v>263.28900000000004</v>
      </c>
      <c r="R492" s="104">
        <f t="shared" si="51"/>
        <v>22.658000000000001</v>
      </c>
      <c r="S492" s="104">
        <f t="shared" si="52"/>
        <v>70.004000000000005</v>
      </c>
      <c r="T492" s="104">
        <f t="shared" si="53"/>
        <v>62.716000000000022</v>
      </c>
      <c r="U492" s="104">
        <f t="shared" si="54"/>
        <v>64.718999999999966</v>
      </c>
      <c r="V492" s="104">
        <f t="shared" si="55"/>
        <v>65.850000000000051</v>
      </c>
      <c r="W492">
        <v>14.173999999999999</v>
      </c>
      <c r="X492">
        <v>8.4840000000000018</v>
      </c>
      <c r="Y492">
        <v>8.0549999999999997</v>
      </c>
      <c r="Z492">
        <v>7.9720000000000013</v>
      </c>
      <c r="AA492">
        <v>7.8739999999999952</v>
      </c>
      <c r="AB492">
        <v>7.7850000000000037</v>
      </c>
      <c r="AC492">
        <v>7.8930000000000078</v>
      </c>
      <c r="AD492">
        <v>7.7669999999999959</v>
      </c>
      <c r="AE492">
        <v>7.7419999999999902</v>
      </c>
      <c r="AF492">
        <v>7.8300000000000267</v>
      </c>
      <c r="AG492">
        <v>7.7599999999999909</v>
      </c>
      <c r="AH492">
        <v>7.7609999999999957</v>
      </c>
      <c r="AI492">
        <v>7.8239999999999981</v>
      </c>
      <c r="AJ492">
        <v>7.9299999999999926</v>
      </c>
      <c r="AK492">
        <v>7.8489999999999895</v>
      </c>
      <c r="AL492">
        <v>8.0200000000000387</v>
      </c>
      <c r="AM492">
        <v>8.0019999999999527</v>
      </c>
      <c r="AN492">
        <v>7.9560000000000173</v>
      </c>
      <c r="AO492">
        <v>7.9669999999999845</v>
      </c>
      <c r="AP492">
        <v>8.1100000000000136</v>
      </c>
      <c r="AQ492">
        <v>8.0939999999999941</v>
      </c>
      <c r="AR492">
        <v>8.1089999999999804</v>
      </c>
      <c r="AS492">
        <v>8.3590000000000373</v>
      </c>
      <c r="AT492">
        <v>8.1219999999999857</v>
      </c>
      <c r="AU492">
        <v>8.1730000000000018</v>
      </c>
      <c r="AV492">
        <v>8.3130000000000166</v>
      </c>
      <c r="AW492">
        <v>8.1079999999999757</v>
      </c>
      <c r="AX492">
        <v>8.3080000000000211</v>
      </c>
      <c r="AY492">
        <v>8.282999999999987</v>
      </c>
      <c r="AZ492">
        <v>8.2669999999999675</v>
      </c>
      <c r="BA492">
        <v>8.1530000000000484</v>
      </c>
      <c r="BB492">
        <v>8.245000000000033</v>
      </c>
      <c r="BC492" s="105">
        <f t="shared" si="56"/>
        <v>54.69275207091826</v>
      </c>
    </row>
    <row r="493" spans="1:55" ht="15" thickBot="1" x14ac:dyDescent="0.35">
      <c r="A493" s="47" t="s">
        <v>127</v>
      </c>
      <c r="B493" s="47">
        <v>2019</v>
      </c>
      <c r="C493" s="49">
        <v>43490</v>
      </c>
      <c r="D493" s="47" t="s">
        <v>72</v>
      </c>
      <c r="E493" s="29" t="s">
        <v>204</v>
      </c>
      <c r="F493" t="s">
        <v>206</v>
      </c>
      <c r="G493" t="s">
        <v>29</v>
      </c>
      <c r="H493" t="s">
        <v>28</v>
      </c>
      <c r="I493" t="s">
        <v>217</v>
      </c>
      <c r="J493" t="s">
        <v>573</v>
      </c>
      <c r="K493" t="s">
        <v>417</v>
      </c>
      <c r="L493" s="50">
        <f>(C493-VLOOKUP(H493,Riders!$A$2:$C$3501,2,FALSE))/365</f>
        <v>19.082191780821919</v>
      </c>
      <c r="M493" s="50">
        <f>(C493-VLOOKUP(I493,Riders!$A$2:$C$3501,2,FALSE))/365</f>
        <v>20.82191780821918</v>
      </c>
      <c r="N493" s="50">
        <f>(C493-VLOOKUP(J493,Riders!$A$2:$C$3501,2,FALSE))/365</f>
        <v>29.789041095890411</v>
      </c>
      <c r="O493" s="50">
        <f>(C493-VLOOKUP(K493,Riders!$A$2:$C$3501,2,FALSE))/365</f>
        <v>19.934246575342467</v>
      </c>
      <c r="P493" s="51">
        <v>3</v>
      </c>
      <c r="Q493" s="104">
        <f t="shared" si="50"/>
        <v>261.33100000000002</v>
      </c>
      <c r="R493" s="104">
        <f t="shared" si="51"/>
        <v>22.129000000000001</v>
      </c>
      <c r="S493" s="104">
        <f t="shared" si="52"/>
        <v>69.271000000000001</v>
      </c>
      <c r="T493" s="104">
        <f t="shared" si="53"/>
        <v>63.49499999999999</v>
      </c>
      <c r="U493" s="104">
        <f t="shared" si="54"/>
        <v>63.793000000000006</v>
      </c>
      <c r="V493" s="104">
        <f t="shared" si="55"/>
        <v>64.77200000000002</v>
      </c>
      <c r="W493">
        <v>13.965999999999999</v>
      </c>
      <c r="X493">
        <v>8.163000000000002</v>
      </c>
      <c r="Y493">
        <v>7.8909999999999982</v>
      </c>
      <c r="Z493">
        <v>7.9060000000000024</v>
      </c>
      <c r="AA493">
        <v>7.7680000000000007</v>
      </c>
      <c r="AB493">
        <v>7.8699999999999974</v>
      </c>
      <c r="AC493">
        <v>7.8279999999999959</v>
      </c>
      <c r="AD493">
        <v>7.8790000000000049</v>
      </c>
      <c r="AE493">
        <v>8.0360000000000014</v>
      </c>
      <c r="AF493">
        <v>7.9020000000000152</v>
      </c>
      <c r="AG493">
        <v>7.8819999999999766</v>
      </c>
      <c r="AH493">
        <v>8.0360000000000014</v>
      </c>
      <c r="AI493">
        <v>7.9060000000000059</v>
      </c>
      <c r="AJ493">
        <v>8.0419999999999874</v>
      </c>
      <c r="AK493">
        <v>7.8650000000000091</v>
      </c>
      <c r="AL493">
        <v>7.8259999999999934</v>
      </c>
      <c r="AM493">
        <v>7.9840000000000089</v>
      </c>
      <c r="AN493">
        <v>7.8449999999999989</v>
      </c>
      <c r="AO493">
        <v>7.9319999999999879</v>
      </c>
      <c r="AP493">
        <v>8.0360000000000014</v>
      </c>
      <c r="AQ493">
        <v>7.9370000000000402</v>
      </c>
      <c r="AR493">
        <v>7.9589999999999748</v>
      </c>
      <c r="AS493">
        <v>8.179000000000002</v>
      </c>
      <c r="AT493">
        <v>7.9209999999999923</v>
      </c>
      <c r="AU493">
        <v>8.0270000000000152</v>
      </c>
      <c r="AV493">
        <v>7.9639999999999986</v>
      </c>
      <c r="AW493">
        <v>8.0099999999999909</v>
      </c>
      <c r="AX493">
        <v>8.2230000000000132</v>
      </c>
      <c r="AY493">
        <v>7.9299999999999784</v>
      </c>
      <c r="AZ493">
        <v>8.1620000000000346</v>
      </c>
      <c r="BA493">
        <v>8.1119999999999663</v>
      </c>
      <c r="BB493">
        <v>8.3440000000000225</v>
      </c>
      <c r="BC493" s="105">
        <f t="shared" si="56"/>
        <v>55.102532803226559</v>
      </c>
    </row>
    <row r="494" spans="1:55" ht="15" thickBot="1" x14ac:dyDescent="0.35">
      <c r="A494" s="47" t="s">
        <v>127</v>
      </c>
      <c r="B494" s="47">
        <v>2019</v>
      </c>
      <c r="C494" s="49">
        <v>43490</v>
      </c>
      <c r="D494" s="47" t="s">
        <v>72</v>
      </c>
      <c r="E494" s="29" t="s">
        <v>204</v>
      </c>
      <c r="F494" t="s">
        <v>206</v>
      </c>
      <c r="G494" t="s">
        <v>17</v>
      </c>
      <c r="H494" t="s">
        <v>215</v>
      </c>
      <c r="I494" t="s">
        <v>423</v>
      </c>
      <c r="J494" t="s">
        <v>327</v>
      </c>
      <c r="K494" t="s">
        <v>574</v>
      </c>
      <c r="L494" s="50">
        <f>(C494-VLOOKUP(H494,Riders!$A$2:$C$3501,2,FALSE))/365</f>
        <v>20.049315068493151</v>
      </c>
      <c r="M494" s="50">
        <f>(C494-VLOOKUP(I494,Riders!$A$2:$C$3501,2,FALSE))/365</f>
        <v>21.183561643835617</v>
      </c>
      <c r="N494" s="50">
        <f>(C494-VLOOKUP(J494,Riders!$A$2:$C$3501,2,FALSE))/365</f>
        <v>26.30958904109589</v>
      </c>
      <c r="O494" s="50">
        <f>(C494-VLOOKUP(K494,Riders!$A$2:$C$3501,2,FALSE))/365</f>
        <v>19.013698630136986</v>
      </c>
      <c r="P494" s="51">
        <v>4</v>
      </c>
      <c r="Q494" s="104">
        <f t="shared" si="50"/>
        <v>266.85699999999997</v>
      </c>
      <c r="R494" s="104">
        <f t="shared" si="51"/>
        <v>22.631</v>
      </c>
      <c r="S494" s="104">
        <f t="shared" si="52"/>
        <v>70.050000000000011</v>
      </c>
      <c r="T494" s="104">
        <f t="shared" si="53"/>
        <v>63.855999999999995</v>
      </c>
      <c r="U494" s="104">
        <f t="shared" si="54"/>
        <v>65.342999999999961</v>
      </c>
      <c r="V494" s="104">
        <f t="shared" si="55"/>
        <v>67.608000000000004</v>
      </c>
      <c r="W494">
        <v>14.087999999999999</v>
      </c>
      <c r="X494">
        <v>8.543000000000001</v>
      </c>
      <c r="Y494">
        <v>7.9609999999999985</v>
      </c>
      <c r="Z494">
        <v>7.8620000000000019</v>
      </c>
      <c r="AA494">
        <v>7.7989999999999995</v>
      </c>
      <c r="AB494">
        <v>7.972999999999999</v>
      </c>
      <c r="AC494">
        <v>7.8810000000000002</v>
      </c>
      <c r="AD494">
        <v>7.9430000000000121</v>
      </c>
      <c r="AE494">
        <v>8.0559999999999974</v>
      </c>
      <c r="AF494">
        <v>7.8389999999999844</v>
      </c>
      <c r="AG494">
        <v>7.8310000000000173</v>
      </c>
      <c r="AH494">
        <v>7.9329999999999927</v>
      </c>
      <c r="AI494">
        <v>7.9240000000000066</v>
      </c>
      <c r="AJ494">
        <v>8.1629999999999825</v>
      </c>
      <c r="AK494">
        <v>8.063999999999993</v>
      </c>
      <c r="AL494">
        <v>8.0460000000000207</v>
      </c>
      <c r="AM494">
        <v>8.2740000000000009</v>
      </c>
      <c r="AN494">
        <v>8.1309999999999718</v>
      </c>
      <c r="AO494">
        <v>8.2440000000000282</v>
      </c>
      <c r="AP494">
        <v>8.3290000000000077</v>
      </c>
      <c r="AQ494">
        <v>8.1259999999999764</v>
      </c>
      <c r="AR494">
        <v>8.0749999999999886</v>
      </c>
      <c r="AS494">
        <v>8.0150000000000432</v>
      </c>
      <c r="AT494">
        <v>8.1489999999999441</v>
      </c>
      <c r="AU494">
        <v>8.4110000000000298</v>
      </c>
      <c r="AV494">
        <v>8.4989999999999952</v>
      </c>
      <c r="AW494">
        <v>8.7800000000000011</v>
      </c>
      <c r="AX494">
        <v>8.474000000000018</v>
      </c>
      <c r="AY494">
        <v>8.5699999999999932</v>
      </c>
      <c r="AZ494">
        <v>8.2979999999999734</v>
      </c>
      <c r="BA494">
        <v>8.2670000000000243</v>
      </c>
      <c r="BB494">
        <v>8.3089999999999691</v>
      </c>
      <c r="BC494" s="105">
        <f t="shared" si="56"/>
        <v>53.96148499008833</v>
      </c>
    </row>
    <row r="495" spans="1:55" ht="15" thickBot="1" x14ac:dyDescent="0.35">
      <c r="A495" s="47" t="s">
        <v>127</v>
      </c>
      <c r="B495" s="47">
        <v>2019</v>
      </c>
      <c r="C495" s="49">
        <v>43489</v>
      </c>
      <c r="D495" s="47" t="s">
        <v>72</v>
      </c>
      <c r="E495" s="29" t="s">
        <v>379</v>
      </c>
      <c r="F495" t="s">
        <v>379</v>
      </c>
      <c r="G495" t="s">
        <v>53</v>
      </c>
      <c r="H495" t="s">
        <v>227</v>
      </c>
      <c r="I495" t="s">
        <v>298</v>
      </c>
      <c r="J495" t="s">
        <v>478</v>
      </c>
      <c r="K495" t="s">
        <v>560</v>
      </c>
      <c r="L495" s="50">
        <f>(C495-VLOOKUP(H495,Riders!$A$2:$C$3501,2,FALSE))/365</f>
        <v>20.920547945205481</v>
      </c>
      <c r="M495" s="50">
        <f>(C495-VLOOKUP(I495,Riders!$A$2:$C$3501,2,FALSE))/365</f>
        <v>19.523287671232875</v>
      </c>
      <c r="N495" s="50">
        <f>(C495-VLOOKUP(J495,Riders!$A$2:$C$3501,2,FALSE))/365</f>
        <v>21.967123287671232</v>
      </c>
      <c r="O495" s="50">
        <f>(C495-VLOOKUP(K495,Riders!$A$2:$C$3501,2,FALSE))/365</f>
        <v>20.86849315068493</v>
      </c>
      <c r="P495" s="51">
        <v>1</v>
      </c>
      <c r="Q495" s="104">
        <f t="shared" si="50"/>
        <v>261.339</v>
      </c>
      <c r="R495" s="104">
        <f t="shared" si="51"/>
        <v>22.635999999999999</v>
      </c>
      <c r="S495" s="104">
        <f t="shared" si="52"/>
        <v>69.860000000000014</v>
      </c>
      <c r="T495" s="104">
        <f t="shared" si="53"/>
        <v>63.625999999999976</v>
      </c>
      <c r="U495" s="104">
        <f t="shared" si="54"/>
        <v>63.99799999999999</v>
      </c>
      <c r="V495" s="104">
        <f t="shared" si="55"/>
        <v>63.855000000000018</v>
      </c>
      <c r="W495">
        <v>14.369</v>
      </c>
      <c r="X495">
        <v>8.2669999999999995</v>
      </c>
      <c r="Y495">
        <v>7.9009999999999998</v>
      </c>
      <c r="Z495">
        <v>7.8430000000000035</v>
      </c>
      <c r="AA495">
        <v>7.904999999999994</v>
      </c>
      <c r="AB495">
        <v>7.8160000000000025</v>
      </c>
      <c r="AC495">
        <v>7.8440000000000083</v>
      </c>
      <c r="AD495">
        <v>7.9150000000000063</v>
      </c>
      <c r="AE495">
        <v>8.0039999999999765</v>
      </c>
      <c r="AF495">
        <v>7.9009999999999962</v>
      </c>
      <c r="AG495">
        <v>7.8890000000000242</v>
      </c>
      <c r="AH495">
        <v>8.0240000000000009</v>
      </c>
      <c r="AI495">
        <v>7.8839999999999719</v>
      </c>
      <c r="AJ495">
        <v>7.9229999999999876</v>
      </c>
      <c r="AK495">
        <v>8.0370000000000346</v>
      </c>
      <c r="AL495">
        <v>7.9639999999999844</v>
      </c>
      <c r="AM495">
        <v>8.0870000000000175</v>
      </c>
      <c r="AN495">
        <v>7.9659999999999798</v>
      </c>
      <c r="AO495">
        <v>7.9920000000000186</v>
      </c>
      <c r="AP495">
        <v>8.0579999999999927</v>
      </c>
      <c r="AQ495">
        <v>7.9380000000000166</v>
      </c>
      <c r="AR495">
        <v>7.9529999999999745</v>
      </c>
      <c r="AS495">
        <v>7.9439999999999884</v>
      </c>
      <c r="AT495">
        <v>8.0600000000000023</v>
      </c>
      <c r="AU495">
        <v>7.8710000000000093</v>
      </c>
      <c r="AV495">
        <v>7.9620000000000459</v>
      </c>
      <c r="AW495">
        <v>8.2059999999999604</v>
      </c>
      <c r="AX495">
        <v>8.2179999999999893</v>
      </c>
      <c r="AY495">
        <v>7.9910000000000423</v>
      </c>
      <c r="AZ495">
        <v>8.0419999999999732</v>
      </c>
      <c r="BA495">
        <v>7.7099999999999795</v>
      </c>
      <c r="BB495">
        <v>7.8550000000000182</v>
      </c>
      <c r="BC495" s="105">
        <f t="shared" si="56"/>
        <v>55.100846027573382</v>
      </c>
    </row>
    <row r="496" spans="1:55" ht="15" thickBot="1" x14ac:dyDescent="0.35">
      <c r="A496" s="47" t="s">
        <v>127</v>
      </c>
      <c r="B496" s="47">
        <v>2019</v>
      </c>
      <c r="C496" s="49">
        <v>43489</v>
      </c>
      <c r="D496" s="47" t="s">
        <v>72</v>
      </c>
      <c r="E496" s="29" t="s">
        <v>379</v>
      </c>
      <c r="F496" t="s">
        <v>379</v>
      </c>
      <c r="G496" t="s">
        <v>15</v>
      </c>
      <c r="H496" t="s">
        <v>459</v>
      </c>
      <c r="I496" t="s">
        <v>337</v>
      </c>
      <c r="J496" t="s">
        <v>505</v>
      </c>
      <c r="K496" t="s">
        <v>491</v>
      </c>
      <c r="L496" s="50">
        <f>(C496-VLOOKUP(H496,Riders!$A$2:$C$3501,2,FALSE))/365</f>
        <v>20.19178082191781</v>
      </c>
      <c r="M496" s="50">
        <f>(C496-VLOOKUP(I496,Riders!$A$2:$C$3501,2,FALSE))/365</f>
        <v>23.69041095890411</v>
      </c>
      <c r="N496" s="50">
        <f>(C496-VLOOKUP(J496,Riders!$A$2:$C$3501,2,FALSE))/365</f>
        <v>35.709589041095889</v>
      </c>
      <c r="O496" s="50">
        <f>(C496-VLOOKUP(K496,Riders!$A$2:$C$3501,2,FALSE))/365</f>
        <v>22.542465753424658</v>
      </c>
      <c r="P496" s="51">
        <v>2</v>
      </c>
      <c r="Q496" s="104">
        <f t="shared" si="50"/>
        <v>263.89499999999998</v>
      </c>
      <c r="R496" s="104">
        <f t="shared" si="51"/>
        <v>22.68</v>
      </c>
      <c r="S496" s="104">
        <f t="shared" si="52"/>
        <v>70.875</v>
      </c>
      <c r="T496" s="104">
        <f t="shared" si="53"/>
        <v>64.12700000000001</v>
      </c>
      <c r="U496" s="104">
        <f t="shared" si="54"/>
        <v>64.500999999999976</v>
      </c>
      <c r="V496" s="104">
        <f t="shared" si="55"/>
        <v>64.391999999999996</v>
      </c>
      <c r="W496">
        <v>14.202</v>
      </c>
      <c r="X496">
        <v>8.4779999999999998</v>
      </c>
      <c r="Y496">
        <v>8.0249999999999986</v>
      </c>
      <c r="Z496">
        <v>8.0480000000000018</v>
      </c>
      <c r="AA496">
        <v>7.9879999999999995</v>
      </c>
      <c r="AB496">
        <v>8.0529999999999973</v>
      </c>
      <c r="AC496">
        <v>8.1150000000000091</v>
      </c>
      <c r="AD496">
        <v>7.965999999999994</v>
      </c>
      <c r="AE496">
        <v>7.9349999999999881</v>
      </c>
      <c r="AF496">
        <v>8.0730000000000075</v>
      </c>
      <c r="AG496">
        <v>7.9090000000000202</v>
      </c>
      <c r="AH496">
        <v>7.9829999999999899</v>
      </c>
      <c r="AI496">
        <v>7.9680000000000035</v>
      </c>
      <c r="AJ496">
        <v>8.1459999999999866</v>
      </c>
      <c r="AK496">
        <v>7.9949999999999903</v>
      </c>
      <c r="AL496">
        <v>8.1180000000000234</v>
      </c>
      <c r="AM496">
        <v>8.0669999999999789</v>
      </c>
      <c r="AN496">
        <v>8.0780000000000314</v>
      </c>
      <c r="AO496">
        <v>8.0139999999999816</v>
      </c>
      <c r="AP496">
        <v>8.0930000000000177</v>
      </c>
      <c r="AQ496">
        <v>8.0029999999999575</v>
      </c>
      <c r="AR496">
        <v>8.0410000000000537</v>
      </c>
      <c r="AS496">
        <v>8.1499999999999488</v>
      </c>
      <c r="AT496">
        <v>8.0550000000000068</v>
      </c>
      <c r="AU496">
        <v>8.0349999999999966</v>
      </c>
      <c r="AV496">
        <v>8.2330000000000325</v>
      </c>
      <c r="AW496">
        <v>7.9919999999999618</v>
      </c>
      <c r="AX496">
        <v>8.002000000000038</v>
      </c>
      <c r="AY496">
        <v>8.0550000000000068</v>
      </c>
      <c r="AZ496">
        <v>8.1119999999999948</v>
      </c>
      <c r="BA496">
        <v>7.9119999999999493</v>
      </c>
      <c r="BB496">
        <v>8.0510000000000161</v>
      </c>
      <c r="BC496" s="105">
        <f t="shared" si="56"/>
        <v>54.567157392144608</v>
      </c>
    </row>
    <row r="497" spans="1:55" ht="15" thickBot="1" x14ac:dyDescent="0.35">
      <c r="A497" s="47" t="s">
        <v>127</v>
      </c>
      <c r="B497" s="47">
        <v>2019</v>
      </c>
      <c r="C497" s="49">
        <v>43489</v>
      </c>
      <c r="D497" s="47" t="s">
        <v>72</v>
      </c>
      <c r="E497" s="29" t="s">
        <v>379</v>
      </c>
      <c r="F497" t="s">
        <v>379</v>
      </c>
      <c r="G497" t="s">
        <v>29</v>
      </c>
      <c r="H497" t="s">
        <v>28</v>
      </c>
      <c r="I497" t="s">
        <v>217</v>
      </c>
      <c r="J497" t="s">
        <v>573</v>
      </c>
      <c r="K497" t="s">
        <v>417</v>
      </c>
      <c r="L497" s="50">
        <f>(C497-VLOOKUP(H497,Riders!$A$2:$C$3501,2,FALSE))/365</f>
        <v>19.079452054794519</v>
      </c>
      <c r="M497" s="50">
        <f>(C497-VLOOKUP(I497,Riders!$A$2:$C$3501,2,FALSE))/365</f>
        <v>20.81917808219178</v>
      </c>
      <c r="N497" s="50">
        <f>(C497-VLOOKUP(J497,Riders!$A$2:$C$3501,2,FALSE))/365</f>
        <v>29.786301369863015</v>
      </c>
      <c r="O497" s="50">
        <f>(C497-VLOOKUP(K497,Riders!$A$2:$C$3501,2,FALSE))/365</f>
        <v>19.931506849315067</v>
      </c>
      <c r="P497" s="51">
        <v>3</v>
      </c>
      <c r="Q497" s="104">
        <f t="shared" si="50"/>
        <v>265.14</v>
      </c>
      <c r="R497" s="104">
        <f t="shared" si="51"/>
        <v>22.146999999999998</v>
      </c>
      <c r="S497" s="104">
        <f t="shared" si="52"/>
        <v>69.571999999999989</v>
      </c>
      <c r="T497" s="104">
        <f t="shared" si="53"/>
        <v>64.801000000000002</v>
      </c>
      <c r="U497" s="104">
        <f t="shared" si="54"/>
        <v>64.730000000000018</v>
      </c>
      <c r="V497" s="104">
        <f t="shared" si="55"/>
        <v>66.036999999999978</v>
      </c>
      <c r="W497">
        <v>13.919</v>
      </c>
      <c r="X497">
        <v>8.227999999999998</v>
      </c>
      <c r="Y497">
        <v>7.9000000000000021</v>
      </c>
      <c r="Z497">
        <v>8.1170000000000009</v>
      </c>
      <c r="AA497">
        <v>7.9279999999999973</v>
      </c>
      <c r="AB497">
        <v>7.8900000000000006</v>
      </c>
      <c r="AC497">
        <v>7.7579999999999956</v>
      </c>
      <c r="AD497">
        <v>7.8319999999999936</v>
      </c>
      <c r="AE497">
        <v>8.1630000000000109</v>
      </c>
      <c r="AF497">
        <v>7.9669999999999845</v>
      </c>
      <c r="AG497">
        <v>8.0730000000000217</v>
      </c>
      <c r="AH497">
        <v>8.2999999999999972</v>
      </c>
      <c r="AI497">
        <v>8.1059999999999945</v>
      </c>
      <c r="AJ497">
        <v>8.2610000000000099</v>
      </c>
      <c r="AK497">
        <v>7.944999999999979</v>
      </c>
      <c r="AL497">
        <v>7.9860000000000042</v>
      </c>
      <c r="AM497">
        <v>8.0420000000000016</v>
      </c>
      <c r="AN497">
        <v>7.9350000000000307</v>
      </c>
      <c r="AO497">
        <v>7.8779999999999575</v>
      </c>
      <c r="AP497">
        <v>7.828000000000003</v>
      </c>
      <c r="AQ497">
        <v>8.1900000000000261</v>
      </c>
      <c r="AR497">
        <v>8.0660000000000025</v>
      </c>
      <c r="AS497">
        <v>8.393999999999977</v>
      </c>
      <c r="AT497">
        <v>8.3970000000000198</v>
      </c>
      <c r="AU497">
        <v>8.3400000000000034</v>
      </c>
      <c r="AV497">
        <v>8.2809999999999775</v>
      </c>
      <c r="AW497">
        <v>8.4150000000000205</v>
      </c>
      <c r="AX497">
        <v>8.0949999999999989</v>
      </c>
      <c r="AY497">
        <v>8.1210000000000093</v>
      </c>
      <c r="AZ497">
        <v>8.2129999999999939</v>
      </c>
      <c r="BA497">
        <v>8.3950000000000102</v>
      </c>
      <c r="BB497">
        <v>8.1769999999999641</v>
      </c>
      <c r="BC497" s="105">
        <f t="shared" si="56"/>
        <v>54.310930074677529</v>
      </c>
    </row>
    <row r="498" spans="1:55" ht="15" thickBot="1" x14ac:dyDescent="0.35">
      <c r="A498" s="47" t="s">
        <v>127</v>
      </c>
      <c r="B498" s="47">
        <v>2019</v>
      </c>
      <c r="C498" s="49">
        <v>43489</v>
      </c>
      <c r="D498" s="47" t="s">
        <v>72</v>
      </c>
      <c r="E498" s="29" t="s">
        <v>379</v>
      </c>
      <c r="F498" t="s">
        <v>379</v>
      </c>
      <c r="G498" t="s">
        <v>36</v>
      </c>
      <c r="H498" t="s">
        <v>256</v>
      </c>
      <c r="I498" t="s">
        <v>425</v>
      </c>
      <c r="J498" t="s">
        <v>455</v>
      </c>
      <c r="K498" t="s">
        <v>558</v>
      </c>
      <c r="L498" s="50">
        <f>(C498-VLOOKUP(H498,Riders!$A$2:$C$3501,2,FALSE))/365</f>
        <v>22.920547945205481</v>
      </c>
      <c r="M498" s="50">
        <f>(C498-VLOOKUP(I498,Riders!$A$2:$C$3501,2,FALSE))/365</f>
        <v>19.561643835616437</v>
      </c>
      <c r="N498" s="50">
        <f>(C498-VLOOKUP(J498,Riders!$A$2:$C$3501,2,FALSE))/365</f>
        <v>18.926027397260274</v>
      </c>
      <c r="O498" s="50" t="e">
        <f>(C498-VLOOKUP(K498,Riders!$A$2:$C$3501,2,FALSE))/365</f>
        <v>#N/A</v>
      </c>
      <c r="P498" s="51">
        <v>4</v>
      </c>
      <c r="Q498" s="104">
        <f t="shared" si="50"/>
        <v>265.55400000000003</v>
      </c>
      <c r="R498" s="104">
        <f t="shared" si="51"/>
        <v>22.974</v>
      </c>
      <c r="S498" s="104">
        <f t="shared" si="52"/>
        <v>70.305999999999997</v>
      </c>
      <c r="T498" s="104">
        <f t="shared" si="53"/>
        <v>65.372</v>
      </c>
      <c r="U498" s="104">
        <f t="shared" si="54"/>
        <v>64.876999999999981</v>
      </c>
      <c r="V498" s="104">
        <f t="shared" si="55"/>
        <v>64.999000000000052</v>
      </c>
      <c r="W498">
        <v>14.464</v>
      </c>
      <c r="X498">
        <v>8.51</v>
      </c>
      <c r="Y498">
        <v>7.9310000000000009</v>
      </c>
      <c r="Z498">
        <v>7.7179999999999964</v>
      </c>
      <c r="AA498">
        <v>7.9110000000000014</v>
      </c>
      <c r="AB498">
        <v>7.7259999999999991</v>
      </c>
      <c r="AC498">
        <v>7.872000000000007</v>
      </c>
      <c r="AD498">
        <v>8.1739999999999924</v>
      </c>
      <c r="AE498">
        <v>7.9460000000000122</v>
      </c>
      <c r="AF498">
        <v>8.0819999999999936</v>
      </c>
      <c r="AG498">
        <v>8.2779999999999916</v>
      </c>
      <c r="AH498">
        <v>8.1850000000000023</v>
      </c>
      <c r="AI498">
        <v>8.195999999999998</v>
      </c>
      <c r="AJ498">
        <v>8.1929999999999978</v>
      </c>
      <c r="AK498">
        <v>8.1370000000000289</v>
      </c>
      <c r="AL498">
        <v>8.3549999999999756</v>
      </c>
      <c r="AM498">
        <v>7.8190000000000168</v>
      </c>
      <c r="AN498">
        <v>7.9279999999999973</v>
      </c>
      <c r="AO498">
        <v>8.1169999999999902</v>
      </c>
      <c r="AP498">
        <v>8.0769999999999982</v>
      </c>
      <c r="AQ498">
        <v>8.1459999999999866</v>
      </c>
      <c r="AR498">
        <v>8.3880000000000052</v>
      </c>
      <c r="AS498">
        <v>8.2210000000000321</v>
      </c>
      <c r="AT498">
        <v>8.1809999999999548</v>
      </c>
      <c r="AU498">
        <v>8.2950000000000159</v>
      </c>
      <c r="AV498">
        <v>8.1989999999999839</v>
      </c>
      <c r="AW498">
        <v>8.2340000000000373</v>
      </c>
      <c r="AX498">
        <v>8.2719999999999629</v>
      </c>
      <c r="AY498">
        <v>8.342000000000013</v>
      </c>
      <c r="AZ498">
        <v>7.8620000000000232</v>
      </c>
      <c r="BA498">
        <v>7.8509999999999991</v>
      </c>
      <c r="BB498">
        <v>7.9440000000000168</v>
      </c>
      <c r="BC498" s="105">
        <f t="shared" si="56"/>
        <v>54.226259065952682</v>
      </c>
    </row>
    <row r="499" spans="1:55" ht="15" thickBot="1" x14ac:dyDescent="0.35">
      <c r="A499" s="47" t="s">
        <v>127</v>
      </c>
      <c r="B499" s="47">
        <v>2019</v>
      </c>
      <c r="C499" s="49">
        <v>43489</v>
      </c>
      <c r="D499" s="47" t="s">
        <v>72</v>
      </c>
      <c r="E499" s="29" t="s">
        <v>379</v>
      </c>
      <c r="F499" t="s">
        <v>379</v>
      </c>
      <c r="G499" t="s">
        <v>17</v>
      </c>
      <c r="H499" t="s">
        <v>215</v>
      </c>
      <c r="I499" t="s">
        <v>423</v>
      </c>
      <c r="J499" t="s">
        <v>327</v>
      </c>
      <c r="K499" t="s">
        <v>574</v>
      </c>
      <c r="L499" s="50">
        <f>(C499-VLOOKUP(H499,Riders!$A$2:$C$3501,2,FALSE))/365</f>
        <v>20.046575342465754</v>
      </c>
      <c r="M499" s="50">
        <f>(C499-VLOOKUP(I499,Riders!$A$2:$C$3501,2,FALSE))/365</f>
        <v>21.18082191780822</v>
      </c>
      <c r="N499" s="50">
        <f>(C499-VLOOKUP(J499,Riders!$A$2:$C$3501,2,FALSE))/365</f>
        <v>26.306849315068494</v>
      </c>
      <c r="O499" s="50">
        <f>(C499-VLOOKUP(K499,Riders!$A$2:$C$3501,2,FALSE))/365</f>
        <v>19.010958904109589</v>
      </c>
      <c r="P499" s="51">
        <v>5</v>
      </c>
      <c r="Q499" s="104">
        <f t="shared" si="50"/>
        <v>267.58699999999999</v>
      </c>
      <c r="R499" s="104">
        <f t="shared" si="51"/>
        <v>22.704999999999998</v>
      </c>
      <c r="S499" s="104">
        <f t="shared" si="52"/>
        <v>70.762</v>
      </c>
      <c r="T499" s="104">
        <f t="shared" si="53"/>
        <v>64.776999999999987</v>
      </c>
      <c r="U499" s="104">
        <f t="shared" si="54"/>
        <v>65.233000000000004</v>
      </c>
      <c r="V499" s="104">
        <f t="shared" si="55"/>
        <v>66.814999999999998</v>
      </c>
      <c r="W499">
        <v>14.217000000000001</v>
      </c>
      <c r="X499">
        <v>8.4879999999999978</v>
      </c>
      <c r="Y499">
        <v>7.9670000000000023</v>
      </c>
      <c r="Z499">
        <v>8.0669999999999966</v>
      </c>
      <c r="AA499">
        <v>8.0050000000000026</v>
      </c>
      <c r="AB499">
        <v>8.1559999999999988</v>
      </c>
      <c r="AC499">
        <v>7.9350000000000023</v>
      </c>
      <c r="AD499">
        <v>7.9269999999999996</v>
      </c>
      <c r="AE499">
        <v>8.0179999999999865</v>
      </c>
      <c r="AF499">
        <v>7.8860000000000099</v>
      </c>
      <c r="AG499">
        <v>7.9249999999999972</v>
      </c>
      <c r="AH499">
        <v>8.1900000000000119</v>
      </c>
      <c r="AI499">
        <v>8.0889999999999844</v>
      </c>
      <c r="AJ499">
        <v>8.3010000000000161</v>
      </c>
      <c r="AK499">
        <v>8.1640000000000157</v>
      </c>
      <c r="AL499">
        <v>8.2039999999999651</v>
      </c>
      <c r="AM499">
        <v>8.2230000000000416</v>
      </c>
      <c r="AN499">
        <v>8.0409999999999968</v>
      </c>
      <c r="AO499">
        <v>8.0080000000000098</v>
      </c>
      <c r="AP499">
        <v>8.1719999999999686</v>
      </c>
      <c r="AQ499">
        <v>8.0260000000000105</v>
      </c>
      <c r="AR499">
        <v>8.1529999999999632</v>
      </c>
      <c r="AS499">
        <v>8.3520000000000039</v>
      </c>
      <c r="AT499">
        <v>8.2580000000000098</v>
      </c>
      <c r="AU499">
        <v>8.3509999999999991</v>
      </c>
      <c r="AV499">
        <v>8.2830000000000155</v>
      </c>
      <c r="AW499">
        <v>8.4749999999999943</v>
      </c>
      <c r="AX499">
        <v>8.3280000000000314</v>
      </c>
      <c r="AY499">
        <v>8.2689999999999486</v>
      </c>
      <c r="AZ499">
        <v>8.48700000000008</v>
      </c>
      <c r="BA499">
        <v>8.2989999999999498</v>
      </c>
      <c r="BB499">
        <v>8.3229999999999791</v>
      </c>
      <c r="BC499" s="105">
        <f t="shared" si="56"/>
        <v>53.814273488622398</v>
      </c>
    </row>
    <row r="500" spans="1:55" ht="15" thickBot="1" x14ac:dyDescent="0.35">
      <c r="A500" s="47" t="s">
        <v>127</v>
      </c>
      <c r="B500" s="47">
        <v>2019</v>
      </c>
      <c r="C500" s="49">
        <v>43489</v>
      </c>
      <c r="D500" s="47" t="s">
        <v>72</v>
      </c>
      <c r="E500" s="29" t="s">
        <v>379</v>
      </c>
      <c r="F500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23.304109589041097</v>
      </c>
      <c r="M500" s="50" t="e">
        <f>(C500-VLOOKUP(I500,Riders!$A$2:$C$3501,2,FALSE))/365</f>
        <v>#N/A</v>
      </c>
      <c r="N500" s="50">
        <f>(C500-VLOOKUP(J500,Riders!$A$2:$C$3501,2,FALSE))/365</f>
        <v>29.772602739726029</v>
      </c>
      <c r="O500" s="50">
        <f>(C500-VLOOKUP(K500,Riders!$A$2:$C$3501,2,FALSE))/365</f>
        <v>28.857534246575341</v>
      </c>
      <c r="P500" s="51">
        <v>6</v>
      </c>
      <c r="Q500" s="104">
        <f t="shared" si="50"/>
        <v>269.05500000000001</v>
      </c>
      <c r="R500" s="104">
        <f t="shared" si="51"/>
        <v>22.446999999999999</v>
      </c>
      <c r="S500" s="104">
        <f t="shared" si="52"/>
        <v>70.153000000000006</v>
      </c>
      <c r="T500" s="104">
        <f t="shared" si="53"/>
        <v>64.560999999999993</v>
      </c>
      <c r="U500" s="104">
        <f t="shared" si="54"/>
        <v>66.961999999999989</v>
      </c>
      <c r="V500" s="104">
        <f t="shared" si="55"/>
        <v>67.379000000000019</v>
      </c>
      <c r="W500">
        <v>14.097</v>
      </c>
      <c r="X500">
        <v>8.35</v>
      </c>
      <c r="Y500">
        <v>8.0779999999999994</v>
      </c>
      <c r="Z500">
        <v>7.8560000000000016</v>
      </c>
      <c r="AA500">
        <v>7.9410000000000025</v>
      </c>
      <c r="AB500">
        <v>7.8459999999999965</v>
      </c>
      <c r="AC500">
        <v>7.902000000000001</v>
      </c>
      <c r="AD500">
        <v>8.0830000000000055</v>
      </c>
      <c r="AE500">
        <v>7.9710000000000036</v>
      </c>
      <c r="AF500">
        <v>7.9909999999999854</v>
      </c>
      <c r="AG500">
        <v>8.144999999999996</v>
      </c>
      <c r="AH500">
        <v>8.005999999999986</v>
      </c>
      <c r="AI500">
        <v>8.1300000000000239</v>
      </c>
      <c r="AJ500">
        <v>8.0510000000000161</v>
      </c>
      <c r="AK500">
        <v>8.0949999999999989</v>
      </c>
      <c r="AL500">
        <v>8.1719999999999828</v>
      </c>
      <c r="AM500">
        <v>8.3659999999999854</v>
      </c>
      <c r="AN500">
        <v>8.2880000000000393</v>
      </c>
      <c r="AO500">
        <v>8.3029999999999688</v>
      </c>
      <c r="AP500">
        <v>8.4180000000000348</v>
      </c>
      <c r="AQ500">
        <v>8.5609999999999786</v>
      </c>
      <c r="AR500">
        <v>8.3759999999999764</v>
      </c>
      <c r="AS500">
        <v>8.2940000000000111</v>
      </c>
      <c r="AT500">
        <v>8.3559999999999945</v>
      </c>
      <c r="AU500">
        <v>8.5020000000000095</v>
      </c>
      <c r="AV500">
        <v>8.3180000000000121</v>
      </c>
      <c r="AW500">
        <v>8.4639999999999986</v>
      </c>
      <c r="AX500">
        <v>8.296999999999997</v>
      </c>
      <c r="AY500">
        <v>8.311000000000007</v>
      </c>
      <c r="AZ500">
        <v>8.4749999999999943</v>
      </c>
      <c r="BA500">
        <v>8.4209999999999354</v>
      </c>
      <c r="BB500">
        <v>8.591000000000065</v>
      </c>
      <c r="BC500" s="105">
        <f t="shared" si="56"/>
        <v>53.520655628031442</v>
      </c>
    </row>
    <row r="501" spans="1:55" ht="15" thickBot="1" x14ac:dyDescent="0.35">
      <c r="A501" s="47" t="s">
        <v>127</v>
      </c>
      <c r="B501" s="47">
        <v>2019</v>
      </c>
      <c r="C501" s="49">
        <v>43489</v>
      </c>
      <c r="D501" s="47" t="s">
        <v>72</v>
      </c>
      <c r="E501" s="29" t="s">
        <v>379</v>
      </c>
      <c r="F501" t="s">
        <v>379</v>
      </c>
      <c r="G501" t="s">
        <v>51</v>
      </c>
      <c r="H501" t="s">
        <v>555</v>
      </c>
      <c r="I501" t="s">
        <v>236</v>
      </c>
      <c r="J501" t="s">
        <v>531</v>
      </c>
      <c r="K501" t="s">
        <v>532</v>
      </c>
      <c r="L501" s="50">
        <f>(C501-VLOOKUP(H501,Riders!$A$2:$C$3501,2,FALSE))/365</f>
        <v>32.819178082191783</v>
      </c>
      <c r="M501" s="50">
        <f>(C501-VLOOKUP(I501,Riders!$A$2:$C$3501,2,FALSE))/365</f>
        <v>23.221917808219178</v>
      </c>
      <c r="N501" s="50">
        <f>(C501-VLOOKUP(J501,Riders!$A$2:$C$3501,2,FALSE))/365</f>
        <v>18.397260273972602</v>
      </c>
      <c r="O501" s="50">
        <f>(C501-VLOOKUP(K501,Riders!$A$2:$C$3501,2,FALSE))/365</f>
        <v>26.246575342465754</v>
      </c>
      <c r="P501" s="51">
        <v>7</v>
      </c>
      <c r="Q501" s="104">
        <f t="shared" si="50"/>
        <v>270.315</v>
      </c>
      <c r="R501" s="104">
        <f t="shared" si="51"/>
        <v>22.463999999999999</v>
      </c>
      <c r="S501" s="104">
        <f t="shared" si="52"/>
        <v>70.741</v>
      </c>
      <c r="T501" s="104">
        <f t="shared" si="53"/>
        <v>65.933000000000007</v>
      </c>
      <c r="U501" s="104">
        <f t="shared" si="54"/>
        <v>66.682999999999993</v>
      </c>
      <c r="V501" s="104">
        <f t="shared" si="55"/>
        <v>66.957999999999998</v>
      </c>
      <c r="W501">
        <v>14.090999999999999</v>
      </c>
      <c r="X501">
        <v>8.3729999999999993</v>
      </c>
      <c r="Y501">
        <v>8.1340000000000003</v>
      </c>
      <c r="Z501">
        <v>7.9359999999999999</v>
      </c>
      <c r="AA501">
        <v>8.0609999999999999</v>
      </c>
      <c r="AB501">
        <v>7.9980000000000047</v>
      </c>
      <c r="AC501">
        <v>8.1049999999999969</v>
      </c>
      <c r="AD501">
        <v>8.0429999999999993</v>
      </c>
      <c r="AE501">
        <v>8.2099999999999937</v>
      </c>
      <c r="AF501">
        <v>8.1989999999999981</v>
      </c>
      <c r="AG501">
        <v>8.3430000000000177</v>
      </c>
      <c r="AH501">
        <v>8.1340000000000146</v>
      </c>
      <c r="AI501">
        <v>8.3079999999999785</v>
      </c>
      <c r="AJ501">
        <v>8.0950000000000131</v>
      </c>
      <c r="AK501">
        <v>8.373999999999981</v>
      </c>
      <c r="AL501">
        <v>8.2700000000000102</v>
      </c>
      <c r="AM501">
        <v>8.2430000000000234</v>
      </c>
      <c r="AN501">
        <v>8.3839999999999861</v>
      </c>
      <c r="AO501">
        <v>8.268999999999977</v>
      </c>
      <c r="AP501">
        <v>8.4380000000000166</v>
      </c>
      <c r="AQ501">
        <v>8.3120000000000118</v>
      </c>
      <c r="AR501">
        <v>8.2750000000000057</v>
      </c>
      <c r="AS501">
        <v>8.4249999999999829</v>
      </c>
      <c r="AT501">
        <v>8.3369999999999891</v>
      </c>
      <c r="AU501">
        <v>8.2450000000000045</v>
      </c>
      <c r="AV501">
        <v>8.3849999999999909</v>
      </c>
      <c r="AW501">
        <v>8.2530000000000143</v>
      </c>
      <c r="AX501">
        <v>8.5699999999999648</v>
      </c>
      <c r="AY501">
        <v>8.3100000000000307</v>
      </c>
      <c r="AZ501">
        <v>8.5649999999999409</v>
      </c>
      <c r="BA501">
        <v>8.2450000000000614</v>
      </c>
      <c r="BB501">
        <v>8.3849999999999909</v>
      </c>
      <c r="BC501" s="105">
        <f t="shared" si="56"/>
        <v>53.271183619111035</v>
      </c>
    </row>
    <row r="502" spans="1:55" ht="15" thickBot="1" x14ac:dyDescent="0.35">
      <c r="A502" s="47" t="s">
        <v>127</v>
      </c>
      <c r="B502" s="47">
        <v>2019</v>
      </c>
      <c r="C502" s="49">
        <v>43489</v>
      </c>
      <c r="D502" s="47" t="s">
        <v>72</v>
      </c>
      <c r="E502" s="29" t="s">
        <v>379</v>
      </c>
      <c r="F502" t="s">
        <v>379</v>
      </c>
      <c r="G502" t="s">
        <v>27</v>
      </c>
      <c r="H502" t="s">
        <v>216</v>
      </c>
      <c r="I502" t="s">
        <v>312</v>
      </c>
      <c r="J502" t="s">
        <v>537</v>
      </c>
      <c r="K502" t="s">
        <v>506</v>
      </c>
      <c r="L502" s="50">
        <f>(C502-VLOOKUP(H502,Riders!$A$2:$C$3501,2,FALSE))/365</f>
        <v>19.961643835616439</v>
      </c>
      <c r="M502" s="50">
        <f>(C502-VLOOKUP(I502,Riders!$A$2:$C$3501,2,FALSE))/365</f>
        <v>20.528767123287672</v>
      </c>
      <c r="N502" s="50">
        <f>(C502-VLOOKUP(J502,Riders!$A$2:$C$3501,2,FALSE))/365</f>
        <v>27.213698630136985</v>
      </c>
      <c r="O502" s="50">
        <f>(C502-VLOOKUP(K502,Riders!$A$2:$C$3501,2,FALSE))/365</f>
        <v>17.150684931506849</v>
      </c>
      <c r="P502" s="51">
        <v>8</v>
      </c>
      <c r="Q502" s="104">
        <f t="shared" si="50"/>
        <v>272.57399999999996</v>
      </c>
      <c r="R502" s="104">
        <f t="shared" si="51"/>
        <v>22.672000000000001</v>
      </c>
      <c r="S502" s="104">
        <f t="shared" si="52"/>
        <v>70.423000000000002</v>
      </c>
      <c r="T502" s="104">
        <f t="shared" si="53"/>
        <v>65.913999999999987</v>
      </c>
      <c r="U502" s="104">
        <f t="shared" si="54"/>
        <v>67.260999999999996</v>
      </c>
      <c r="V502" s="104">
        <f t="shared" si="55"/>
        <v>68.975999999999971</v>
      </c>
      <c r="W502">
        <v>14.31</v>
      </c>
      <c r="X502">
        <v>8.3620000000000001</v>
      </c>
      <c r="Y502">
        <v>7.8840000000000003</v>
      </c>
      <c r="Z502">
        <v>7.9340000000000011</v>
      </c>
      <c r="AA502">
        <v>7.8569999999999993</v>
      </c>
      <c r="AB502">
        <v>7.9390000000000001</v>
      </c>
      <c r="AC502">
        <v>8.0980000000000061</v>
      </c>
      <c r="AD502">
        <v>8.0389999999999944</v>
      </c>
      <c r="AE502">
        <v>8.1009999999999991</v>
      </c>
      <c r="AF502">
        <v>8.2800000000000011</v>
      </c>
      <c r="AG502">
        <v>8.2099999999999795</v>
      </c>
      <c r="AH502">
        <v>8.2050000000000267</v>
      </c>
      <c r="AI502">
        <v>8.3149999999999835</v>
      </c>
      <c r="AJ502">
        <v>8.194000000000031</v>
      </c>
      <c r="AK502">
        <v>8.3759999999999621</v>
      </c>
      <c r="AL502">
        <v>8.2330000000000041</v>
      </c>
      <c r="AM502">
        <v>8.2439999999999998</v>
      </c>
      <c r="AN502">
        <v>8.2350000000000136</v>
      </c>
      <c r="AO502">
        <v>8.414999999999992</v>
      </c>
      <c r="AP502">
        <v>8.2210000000000036</v>
      </c>
      <c r="AQ502">
        <v>8.3979999999999961</v>
      </c>
      <c r="AR502">
        <v>8.5380000000000109</v>
      </c>
      <c r="AS502">
        <v>8.5109999999999957</v>
      </c>
      <c r="AT502">
        <v>8.6989999999999839</v>
      </c>
      <c r="AU502">
        <v>8.6560000000000343</v>
      </c>
      <c r="AV502">
        <v>8.4830000000000041</v>
      </c>
      <c r="AW502">
        <v>8.4909999999999286</v>
      </c>
      <c r="AX502">
        <v>8.5310000000000628</v>
      </c>
      <c r="AY502">
        <v>8.7279999999999518</v>
      </c>
      <c r="AZ502">
        <v>8.5390000000000441</v>
      </c>
      <c r="BA502">
        <v>8.8810000000000286</v>
      </c>
      <c r="BB502">
        <v>8.6669999999999163</v>
      </c>
      <c r="BC502" s="105">
        <f t="shared" si="56"/>
        <v>52.829690285940707</v>
      </c>
    </row>
    <row r="503" spans="1:55" ht="15" thickBot="1" x14ac:dyDescent="0.35">
      <c r="A503" s="47" t="s">
        <v>127</v>
      </c>
      <c r="B503" s="47">
        <v>2019</v>
      </c>
      <c r="C503" s="49">
        <v>43489</v>
      </c>
      <c r="D503" s="47" t="s">
        <v>72</v>
      </c>
      <c r="E503" s="29" t="s">
        <v>379</v>
      </c>
      <c r="F503" t="s">
        <v>379</v>
      </c>
      <c r="G503" t="s">
        <v>56</v>
      </c>
      <c r="H503" t="s">
        <v>267</v>
      </c>
      <c r="I503" t="s">
        <v>428</v>
      </c>
      <c r="J503" t="s">
        <v>427</v>
      </c>
      <c r="K503" t="s">
        <v>55</v>
      </c>
      <c r="L503" s="50">
        <f>(C503-VLOOKUP(H503,Riders!$A$2:$C$3501,2,FALSE))/365</f>
        <v>20.082191780821919</v>
      </c>
      <c r="M503" s="50">
        <f>(C503-VLOOKUP(I503,Riders!$A$2:$C$3501,2,FALSE))/365</f>
        <v>29.243835616438357</v>
      </c>
      <c r="N503" s="50">
        <f>(C503-VLOOKUP(J503,Riders!$A$2:$C$3501,2,FALSE))/365</f>
        <v>24.745205479452054</v>
      </c>
      <c r="O503" s="50">
        <f>(C503-VLOOKUP(K503,Riders!$A$2:$C$3501,2,FALSE))/365</f>
        <v>29.731506849315068</v>
      </c>
      <c r="P503" s="51">
        <v>9</v>
      </c>
      <c r="Q503" s="104">
        <f t="shared" si="50"/>
        <v>272.77100000000002</v>
      </c>
      <c r="R503" s="104">
        <f t="shared" si="51"/>
        <v>23.021000000000001</v>
      </c>
      <c r="S503" s="104">
        <f t="shared" si="52"/>
        <v>70.540000000000006</v>
      </c>
      <c r="T503" s="104">
        <f t="shared" si="53"/>
        <v>64.873999999999981</v>
      </c>
      <c r="U503" s="104">
        <f t="shared" si="54"/>
        <v>67.12700000000001</v>
      </c>
      <c r="V503" s="104">
        <f t="shared" si="55"/>
        <v>70.230000000000018</v>
      </c>
      <c r="W503">
        <v>14.819000000000001</v>
      </c>
      <c r="X503">
        <v>8.202</v>
      </c>
      <c r="Y503">
        <v>7.713000000000001</v>
      </c>
      <c r="Z503">
        <v>7.9129999999999967</v>
      </c>
      <c r="AA503">
        <v>7.9400000000000048</v>
      </c>
      <c r="AB503">
        <v>8.1019999999999968</v>
      </c>
      <c r="AC503">
        <v>7.9259999999999877</v>
      </c>
      <c r="AD503">
        <v>7.9250000000000185</v>
      </c>
      <c r="AE503">
        <v>8.1580000000000013</v>
      </c>
      <c r="AF503">
        <v>7.9369999999999976</v>
      </c>
      <c r="AG503">
        <v>7.8469999999999942</v>
      </c>
      <c r="AH503">
        <v>7.9369999999999976</v>
      </c>
      <c r="AI503">
        <v>8.1940000000000026</v>
      </c>
      <c r="AJ503">
        <v>8.2249999999999943</v>
      </c>
      <c r="AK503">
        <v>8.4260000000000161</v>
      </c>
      <c r="AL503">
        <v>8.1499999999999773</v>
      </c>
      <c r="AM503">
        <v>8.0660000000000025</v>
      </c>
      <c r="AN503">
        <v>8.3200000000000216</v>
      </c>
      <c r="AO503">
        <v>8.2920000000000016</v>
      </c>
      <c r="AP503">
        <v>8.4099999999999966</v>
      </c>
      <c r="AQ503">
        <v>8.6469999999999629</v>
      </c>
      <c r="AR503">
        <v>8.4230000000000302</v>
      </c>
      <c r="AS503">
        <v>8.3529999999999802</v>
      </c>
      <c r="AT503">
        <v>8.6160000000000139</v>
      </c>
      <c r="AU503">
        <v>8.4869999999999948</v>
      </c>
      <c r="AV503">
        <v>8.7609999999999957</v>
      </c>
      <c r="AW503">
        <v>8.6050000000000182</v>
      </c>
      <c r="AX503">
        <v>8.9329999999999643</v>
      </c>
      <c r="AY503">
        <v>8.6920000000000641</v>
      </c>
      <c r="AZ503">
        <v>8.6919999999999789</v>
      </c>
      <c r="BA503">
        <v>9.0049999999999955</v>
      </c>
      <c r="BB503">
        <v>9.0550000000000068</v>
      </c>
      <c r="BC503" s="105">
        <f t="shared" si="56"/>
        <v>52.791535757100277</v>
      </c>
    </row>
    <row r="504" spans="1:55" ht="15" thickBot="1" x14ac:dyDescent="0.35">
      <c r="A504" s="47" t="s">
        <v>127</v>
      </c>
      <c r="B504" s="47">
        <v>2019</v>
      </c>
      <c r="C504" s="49">
        <v>43489</v>
      </c>
      <c r="D504" s="47" t="s">
        <v>72</v>
      </c>
      <c r="E504" s="29" t="s">
        <v>379</v>
      </c>
      <c r="F504" t="s">
        <v>379</v>
      </c>
      <c r="G504" t="s">
        <v>47</v>
      </c>
      <c r="H504" t="s">
        <v>562</v>
      </c>
      <c r="I504" t="s">
        <v>534</v>
      </c>
      <c r="J504" t="s">
        <v>470</v>
      </c>
      <c r="K504" t="s">
        <v>279</v>
      </c>
      <c r="L504" s="50">
        <f>(C504-VLOOKUP(H504,Riders!$A$2:$C$3501,2,FALSE))/365</f>
        <v>21.312328767123287</v>
      </c>
      <c r="M504" s="50">
        <f>(C504-VLOOKUP(I504,Riders!$A$2:$C$3501,2,FALSE))/365</f>
        <v>23.093150684931508</v>
      </c>
      <c r="N504" s="50">
        <f>(C504-VLOOKUP(J504,Riders!$A$2:$C$3501,2,FALSE))/365</f>
        <v>20.624657534246577</v>
      </c>
      <c r="O504" s="50">
        <f>(C504-VLOOKUP(K504,Riders!$A$2:$C$3501,2,FALSE))/365</f>
        <v>22.69041095890411</v>
      </c>
      <c r="P504" s="51">
        <v>10</v>
      </c>
      <c r="Q504" s="104">
        <f t="shared" si="50"/>
        <v>272.97499999999997</v>
      </c>
      <c r="R504" s="104">
        <f t="shared" si="51"/>
        <v>22.350999999999999</v>
      </c>
      <c r="S504" s="104">
        <f t="shared" si="52"/>
        <v>71.349999999999994</v>
      </c>
      <c r="T504" s="104">
        <f t="shared" si="53"/>
        <v>66.015999999999991</v>
      </c>
      <c r="U504" s="104">
        <f t="shared" si="54"/>
        <v>67.050000000000011</v>
      </c>
      <c r="V504" s="104">
        <f t="shared" si="55"/>
        <v>68.558999999999969</v>
      </c>
      <c r="W504">
        <v>14.141</v>
      </c>
      <c r="X504">
        <v>8.2099999999999991</v>
      </c>
      <c r="Y504">
        <v>8.1460000000000008</v>
      </c>
      <c r="Z504">
        <v>8.1640000000000015</v>
      </c>
      <c r="AA504">
        <v>8.2190000000000012</v>
      </c>
      <c r="AB504">
        <v>8.0730000000000004</v>
      </c>
      <c r="AC504">
        <v>8.1839999999999904</v>
      </c>
      <c r="AD504">
        <v>8.213000000000001</v>
      </c>
      <c r="AE504">
        <v>8.2950000000000017</v>
      </c>
      <c r="AF504">
        <v>8.0840000000000032</v>
      </c>
      <c r="AG504">
        <v>8.2639999999999958</v>
      </c>
      <c r="AH504">
        <v>8.244000000000014</v>
      </c>
      <c r="AI504">
        <v>8.0499999999999687</v>
      </c>
      <c r="AJ504">
        <v>8.1400000000000148</v>
      </c>
      <c r="AK504">
        <v>8.4120000000000061</v>
      </c>
      <c r="AL504">
        <v>8.5269999999999868</v>
      </c>
      <c r="AM504">
        <v>8.2740000000000009</v>
      </c>
      <c r="AN504">
        <v>8.2609999999999957</v>
      </c>
      <c r="AO504">
        <v>8.4610000000000412</v>
      </c>
      <c r="AP504">
        <v>8.2369999999999948</v>
      </c>
      <c r="AQ504">
        <v>8.3879999999999768</v>
      </c>
      <c r="AR504">
        <v>8.3220000000000027</v>
      </c>
      <c r="AS504">
        <v>8.5519999999999925</v>
      </c>
      <c r="AT504">
        <v>8.5550000000000068</v>
      </c>
      <c r="AU504">
        <v>8.5250000000000057</v>
      </c>
      <c r="AV504">
        <v>8.7059999999999889</v>
      </c>
      <c r="AW504">
        <v>8.3310000000000173</v>
      </c>
      <c r="AX504">
        <v>8.4969999999999857</v>
      </c>
      <c r="AY504">
        <v>8.4570000000000221</v>
      </c>
      <c r="AZ504">
        <v>8.7810000000000059</v>
      </c>
      <c r="BA504">
        <v>8.4399999999999977</v>
      </c>
      <c r="BB504">
        <v>8.8219999999999459</v>
      </c>
      <c r="BC504" s="105">
        <f t="shared" si="56"/>
        <v>52.752083524132253</v>
      </c>
    </row>
    <row r="505" spans="1:55" ht="15" thickBot="1" x14ac:dyDescent="0.35">
      <c r="A505" s="47" t="s">
        <v>127</v>
      </c>
      <c r="B505" s="47">
        <v>2019</v>
      </c>
      <c r="C505" s="49">
        <v>43489</v>
      </c>
      <c r="D505" s="47" t="s">
        <v>72</v>
      </c>
      <c r="E505" s="29" t="s">
        <v>379</v>
      </c>
      <c r="F505" t="s">
        <v>379</v>
      </c>
      <c r="G505" t="s">
        <v>172</v>
      </c>
      <c r="H505" t="s">
        <v>535</v>
      </c>
      <c r="I505" t="s">
        <v>333</v>
      </c>
      <c r="J505" t="s">
        <v>293</v>
      </c>
      <c r="K505" t="s">
        <v>280</v>
      </c>
      <c r="L505" s="50">
        <f>(C505-VLOOKUP(H505,Riders!$A$2:$C$3501,2,FALSE))/365</f>
        <v>24.301369863013697</v>
      </c>
      <c r="M505" s="50">
        <f>(C505-VLOOKUP(I505,Riders!$A$2:$C$3501,2,FALSE))/365</f>
        <v>24.487671232876714</v>
      </c>
      <c r="N505" s="50">
        <f>(C505-VLOOKUP(J505,Riders!$A$2:$C$3501,2,FALSE))/365</f>
        <v>19.578082191780823</v>
      </c>
      <c r="O505" s="50">
        <f>(C505-VLOOKUP(K505,Riders!$A$2:$C$3501,2,FALSE))/365</f>
        <v>20.394520547945206</v>
      </c>
      <c r="P505" s="51">
        <v>11</v>
      </c>
      <c r="Q505" s="104">
        <f t="shared" si="50"/>
        <v>273.01599999999996</v>
      </c>
      <c r="R505" s="104">
        <f t="shared" si="51"/>
        <v>22.852</v>
      </c>
      <c r="S505" s="104">
        <f t="shared" si="52"/>
        <v>72.152000000000001</v>
      </c>
      <c r="T505" s="104">
        <f t="shared" si="53"/>
        <v>66.367999999999952</v>
      </c>
      <c r="U505" s="104">
        <f t="shared" si="54"/>
        <v>66.976000000000028</v>
      </c>
      <c r="V505" s="104">
        <f t="shared" si="55"/>
        <v>67.519999999999982</v>
      </c>
      <c r="W505">
        <v>14.351000000000001</v>
      </c>
      <c r="X505">
        <v>8.5009999999999994</v>
      </c>
      <c r="Y505">
        <v>8.2789999999999999</v>
      </c>
      <c r="Z505">
        <v>8.2010000000000005</v>
      </c>
      <c r="AA505">
        <v>8.3279999999999959</v>
      </c>
      <c r="AB505">
        <v>8.1380000000000052</v>
      </c>
      <c r="AC505">
        <v>8.2650000000000006</v>
      </c>
      <c r="AD505">
        <v>8.0889999999999986</v>
      </c>
      <c r="AE505">
        <v>8.2110000000000127</v>
      </c>
      <c r="AF505">
        <v>8.2399999999999807</v>
      </c>
      <c r="AG505">
        <v>8.4309999999999974</v>
      </c>
      <c r="AH505">
        <v>8.2890000000000157</v>
      </c>
      <c r="AI505">
        <v>8.3859999999999957</v>
      </c>
      <c r="AJ505">
        <v>8.304000000000002</v>
      </c>
      <c r="AK505">
        <v>8.3899999999999864</v>
      </c>
      <c r="AL505">
        <v>8.1169999999999618</v>
      </c>
      <c r="AM505">
        <v>8.0820000000000505</v>
      </c>
      <c r="AN505">
        <v>8.3650000000000091</v>
      </c>
      <c r="AO505">
        <v>8.4809999999999945</v>
      </c>
      <c r="AP505">
        <v>8.3540000000000134</v>
      </c>
      <c r="AQ505">
        <v>8.4440000000000168</v>
      </c>
      <c r="AR505">
        <v>8.3869999999999436</v>
      </c>
      <c r="AS505">
        <v>8.5110000000000241</v>
      </c>
      <c r="AT505">
        <v>8.3519999999999754</v>
      </c>
      <c r="AU505">
        <v>8.3120000000000118</v>
      </c>
      <c r="AV505">
        <v>8.4720000000000084</v>
      </c>
      <c r="AW505">
        <v>8.5670000000000357</v>
      </c>
      <c r="AX505">
        <v>8.4039999999999395</v>
      </c>
      <c r="AY505">
        <v>8.5109999999999957</v>
      </c>
      <c r="AZ505">
        <v>8.4310000000000684</v>
      </c>
      <c r="BA505">
        <v>8.3599999999999</v>
      </c>
      <c r="BB505">
        <v>8.4630000000000223</v>
      </c>
      <c r="BC505" s="105">
        <f t="shared" si="56"/>
        <v>52.744161514343489</v>
      </c>
    </row>
    <row r="506" spans="1:55" ht="15" thickBot="1" x14ac:dyDescent="0.35">
      <c r="A506" s="47" t="s">
        <v>127</v>
      </c>
      <c r="B506" s="47">
        <v>2019</v>
      </c>
      <c r="C506" s="49">
        <v>43489</v>
      </c>
      <c r="D506" s="47" t="s">
        <v>72</v>
      </c>
      <c r="E506" s="29" t="s">
        <v>379</v>
      </c>
      <c r="F506" t="s">
        <v>379</v>
      </c>
      <c r="G506" t="s">
        <v>31</v>
      </c>
      <c r="H506" t="s">
        <v>283</v>
      </c>
      <c r="I506" t="s">
        <v>347</v>
      </c>
      <c r="J506" t="s">
        <v>568</v>
      </c>
      <c r="K506" t="s">
        <v>282</v>
      </c>
      <c r="L506" s="50">
        <f>(C506-VLOOKUP(H506,Riders!$A$2:$C$3501,2,FALSE))/365</f>
        <v>24.731506849315068</v>
      </c>
      <c r="M506" s="50">
        <f>(C506-VLOOKUP(I506,Riders!$A$2:$C$3501,2,FALSE))/365</f>
        <v>30.336986301369862</v>
      </c>
      <c r="N506" s="50">
        <f>(C506-VLOOKUP(J506,Riders!$A$2:$C$3501,2,FALSE))/365</f>
        <v>21.383561643835616</v>
      </c>
      <c r="O506" s="50">
        <f>(C506-VLOOKUP(K506,Riders!$A$2:$C$3501,2,FALSE))/365</f>
        <v>27</v>
      </c>
      <c r="P506" s="51">
        <v>12</v>
      </c>
      <c r="Q506" s="104">
        <f t="shared" si="50"/>
        <v>274.89700000000005</v>
      </c>
      <c r="R506" s="104">
        <f t="shared" si="51"/>
        <v>22.843</v>
      </c>
      <c r="S506" s="104">
        <f t="shared" si="52"/>
        <v>72.180999999999997</v>
      </c>
      <c r="T506" s="104">
        <f t="shared" si="53"/>
        <v>66.783000000000001</v>
      </c>
      <c r="U506" s="104">
        <f t="shared" si="54"/>
        <v>67.885999999999967</v>
      </c>
      <c r="V506" s="104">
        <f t="shared" si="55"/>
        <v>68.047000000000082</v>
      </c>
      <c r="W506">
        <v>14.324</v>
      </c>
      <c r="X506">
        <v>8.5190000000000001</v>
      </c>
      <c r="Y506">
        <v>8.402000000000001</v>
      </c>
      <c r="Z506">
        <v>8.1290000000000013</v>
      </c>
      <c r="AA506">
        <v>8.1939999999999955</v>
      </c>
      <c r="AB506">
        <v>8.0579999999999998</v>
      </c>
      <c r="AC506">
        <v>8.247000000000007</v>
      </c>
      <c r="AD506">
        <v>8.3079999999999927</v>
      </c>
      <c r="AE506">
        <v>8.4100000000000108</v>
      </c>
      <c r="AF506">
        <v>8.3249999999999886</v>
      </c>
      <c r="AG506">
        <v>8.4520000000000124</v>
      </c>
      <c r="AH506">
        <v>8.2279999999999802</v>
      </c>
      <c r="AI506">
        <v>8.3060000000000116</v>
      </c>
      <c r="AJ506">
        <v>8.2470000000000141</v>
      </c>
      <c r="AK506">
        <v>8.4429999999999978</v>
      </c>
      <c r="AL506">
        <v>8.3719999999999857</v>
      </c>
      <c r="AM506">
        <v>8.5450000000000159</v>
      </c>
      <c r="AN506">
        <v>8.5289999999999679</v>
      </c>
      <c r="AO506">
        <v>8.6280000000000143</v>
      </c>
      <c r="AP506">
        <v>8.3559999999999945</v>
      </c>
      <c r="AQ506">
        <v>8.2870000000000061</v>
      </c>
      <c r="AR506">
        <v>8.4819999999999993</v>
      </c>
      <c r="AS506">
        <v>8.4280000000000257</v>
      </c>
      <c r="AT506">
        <v>8.6309999999999434</v>
      </c>
      <c r="AU506">
        <v>8.4340000000000259</v>
      </c>
      <c r="AV506">
        <v>8.2760000000000105</v>
      </c>
      <c r="AW506">
        <v>8.5359999999999729</v>
      </c>
      <c r="AX506">
        <v>8.70900000000006</v>
      </c>
      <c r="AY506">
        <v>8.2989999999999498</v>
      </c>
      <c r="AZ506">
        <v>8.4370000000000118</v>
      </c>
      <c r="BA506">
        <v>8.6050000000000182</v>
      </c>
      <c r="BB506">
        <v>8.7510000000000332</v>
      </c>
      <c r="BC506" s="105">
        <f t="shared" si="56"/>
        <v>52.383256274168133</v>
      </c>
    </row>
    <row r="507" spans="1:55" ht="15" thickBot="1" x14ac:dyDescent="0.35">
      <c r="A507" s="47" t="s">
        <v>127</v>
      </c>
      <c r="B507" s="47">
        <v>2019</v>
      </c>
      <c r="C507" s="49">
        <v>43489</v>
      </c>
      <c r="D507" s="47" t="s">
        <v>72</v>
      </c>
      <c r="E507" s="29" t="s">
        <v>379</v>
      </c>
      <c r="F507" t="s">
        <v>379</v>
      </c>
      <c r="G507" t="s">
        <v>38</v>
      </c>
      <c r="H507" t="s">
        <v>244</v>
      </c>
      <c r="I507" t="s">
        <v>299</v>
      </c>
      <c r="J507" t="s">
        <v>571</v>
      </c>
      <c r="K507" t="s">
        <v>553</v>
      </c>
      <c r="L507" s="50">
        <f>(C507-VLOOKUP(H507,Riders!$A$2:$C$3501,2,FALSE))/365</f>
        <v>24.81917808219178</v>
      </c>
      <c r="M507" s="50">
        <f>(C507-VLOOKUP(I507,Riders!$A$2:$C$3501,2,FALSE))/365</f>
        <v>26.416438356164385</v>
      </c>
      <c r="N507" s="50">
        <f>(C507-VLOOKUP(J507,Riders!$A$2:$C$3501,2,FALSE))/365</f>
        <v>21.347945205479451</v>
      </c>
      <c r="O507" s="50">
        <f>(C507-VLOOKUP(K507,Riders!$A$2:$C$3501,2,FALSE))/365</f>
        <v>22.802739726027397</v>
      </c>
      <c r="P507" s="51">
        <v>13</v>
      </c>
      <c r="Q507" s="104">
        <f t="shared" si="50"/>
        <v>276.12800000000004</v>
      </c>
      <c r="R507" s="104">
        <f t="shared" si="51"/>
        <v>22.265999999999998</v>
      </c>
      <c r="S507" s="104">
        <f t="shared" si="52"/>
        <v>71.582000000000008</v>
      </c>
      <c r="T507" s="104">
        <f t="shared" si="53"/>
        <v>66.860999999999976</v>
      </c>
      <c r="U507" s="104">
        <f t="shared" si="54"/>
        <v>68.202000000000027</v>
      </c>
      <c r="V507" s="104">
        <f t="shared" si="55"/>
        <v>69.483000000000033</v>
      </c>
      <c r="W507">
        <v>13.929</v>
      </c>
      <c r="X507">
        <v>8.336999999999998</v>
      </c>
      <c r="Y507">
        <v>8.152000000000001</v>
      </c>
      <c r="Z507">
        <v>8.11</v>
      </c>
      <c r="AA507">
        <v>8.2830000000000013</v>
      </c>
      <c r="AB507">
        <v>8.152000000000001</v>
      </c>
      <c r="AC507">
        <v>8.2989999999999924</v>
      </c>
      <c r="AD507">
        <v>8.3200000000000145</v>
      </c>
      <c r="AE507">
        <v>8.4609999999999843</v>
      </c>
      <c r="AF507">
        <v>8.1980000000000075</v>
      </c>
      <c r="AG507">
        <v>8.3040000000000163</v>
      </c>
      <c r="AH507">
        <v>8.3459999999999894</v>
      </c>
      <c r="AI507">
        <v>8.4899999999999949</v>
      </c>
      <c r="AJ507">
        <v>8.3159999999999883</v>
      </c>
      <c r="AK507">
        <v>8.5250000000000199</v>
      </c>
      <c r="AL507">
        <v>8.2209999999999752</v>
      </c>
      <c r="AM507">
        <v>8.4399999999999977</v>
      </c>
      <c r="AN507">
        <v>8.3490000000000464</v>
      </c>
      <c r="AO507">
        <v>8.5269999999999584</v>
      </c>
      <c r="AP507">
        <v>8.5699999999999932</v>
      </c>
      <c r="AQ507">
        <v>8.6740000000000066</v>
      </c>
      <c r="AR507">
        <v>8.4730000000000132</v>
      </c>
      <c r="AS507">
        <v>8.646000000000015</v>
      </c>
      <c r="AT507">
        <v>8.5229999999999961</v>
      </c>
      <c r="AU507">
        <v>8.6840000000000259</v>
      </c>
      <c r="AV507">
        <v>8.7789999999999395</v>
      </c>
      <c r="AW507">
        <v>8.6720000000000255</v>
      </c>
      <c r="AX507">
        <v>8.789999999999992</v>
      </c>
      <c r="AY507">
        <v>8.7270000000000323</v>
      </c>
      <c r="AZ507">
        <v>8.8889999999999532</v>
      </c>
      <c r="BA507">
        <v>8.4200000000000159</v>
      </c>
      <c r="BB507">
        <v>8.5220000000000482</v>
      </c>
      <c r="BC507" s="105">
        <f t="shared" si="56"/>
        <v>52.149727662533309</v>
      </c>
    </row>
    <row r="508" spans="1:55" ht="15" thickBot="1" x14ac:dyDescent="0.35">
      <c r="A508" s="47" t="s">
        <v>127</v>
      </c>
      <c r="B508" s="47">
        <v>2019</v>
      </c>
      <c r="C508" s="49">
        <v>43489</v>
      </c>
      <c r="D508" s="47" t="s">
        <v>72</v>
      </c>
      <c r="E508" s="29" t="s">
        <v>379</v>
      </c>
      <c r="F508" t="s">
        <v>379</v>
      </c>
      <c r="G508" t="s">
        <v>40</v>
      </c>
      <c r="H508" t="s">
        <v>320</v>
      </c>
      <c r="I508" t="s">
        <v>575</v>
      </c>
      <c r="J508" t="s">
        <v>313</v>
      </c>
      <c r="K508" t="s">
        <v>548</v>
      </c>
      <c r="L508" s="50">
        <f>(C508-VLOOKUP(H508,Riders!$A$2:$C$3501,2,FALSE))/365</f>
        <v>21.526027397260275</v>
      </c>
      <c r="M508" s="50">
        <f>(C508-VLOOKUP(I508,Riders!$A$2:$C$3501,2,FALSE))/365</f>
        <v>21.621917808219177</v>
      </c>
      <c r="N508" s="50">
        <f>(C508-VLOOKUP(J508,Riders!$A$2:$C$3501,2,FALSE))/365</f>
        <v>26.063013698630137</v>
      </c>
      <c r="O508" s="50">
        <f>(C508-VLOOKUP(K508,Riders!$A$2:$C$3501,2,FALSE))/365</f>
        <v>26.041095890410958</v>
      </c>
      <c r="P508" s="51">
        <v>14</v>
      </c>
      <c r="Q508" s="104">
        <f t="shared" si="50"/>
        <v>276.733</v>
      </c>
      <c r="R508" s="104">
        <f t="shared" si="51"/>
        <v>22.908000000000001</v>
      </c>
      <c r="S508" s="104">
        <f t="shared" si="52"/>
        <v>71.551000000000002</v>
      </c>
      <c r="T508" s="104">
        <f t="shared" si="53"/>
        <v>66.028000000000006</v>
      </c>
      <c r="U508" s="104">
        <f t="shared" si="54"/>
        <v>68.247999999999962</v>
      </c>
      <c r="V508" s="104">
        <f t="shared" si="55"/>
        <v>70.906000000000034</v>
      </c>
      <c r="W508">
        <v>14.46</v>
      </c>
      <c r="X508">
        <v>8.4480000000000004</v>
      </c>
      <c r="Y508">
        <v>7.9759999999999991</v>
      </c>
      <c r="Z508">
        <v>8.0249999999999986</v>
      </c>
      <c r="AA508">
        <v>8.0579999999999998</v>
      </c>
      <c r="AB508">
        <v>8.2800000000000011</v>
      </c>
      <c r="AC508">
        <v>8.1159999999999997</v>
      </c>
      <c r="AD508">
        <v>8.1880000000000024</v>
      </c>
      <c r="AE508">
        <v>8.3100000000000023</v>
      </c>
      <c r="AF508">
        <v>8.2059999999999889</v>
      </c>
      <c r="AG508">
        <v>8.2289999999999992</v>
      </c>
      <c r="AH508">
        <v>8.3800000000000239</v>
      </c>
      <c r="AI508">
        <v>8.1659999999999684</v>
      </c>
      <c r="AJ508">
        <v>8.1390000000000242</v>
      </c>
      <c r="AK508">
        <v>8.2429999999999808</v>
      </c>
      <c r="AL508">
        <v>8.3550000000000182</v>
      </c>
      <c r="AM508">
        <v>8.4329999999999927</v>
      </c>
      <c r="AN508">
        <v>8.6479999999999961</v>
      </c>
      <c r="AO508">
        <v>8.4159999999999968</v>
      </c>
      <c r="AP508">
        <v>8.3950000000000102</v>
      </c>
      <c r="AQ508">
        <v>8.3859999999999957</v>
      </c>
      <c r="AR508">
        <v>8.68100000000004</v>
      </c>
      <c r="AS508">
        <v>8.6159999999999286</v>
      </c>
      <c r="AT508">
        <v>8.6730000000000018</v>
      </c>
      <c r="AU508">
        <v>8.827000000000055</v>
      </c>
      <c r="AV508">
        <v>8.7189999999999941</v>
      </c>
      <c r="AW508">
        <v>9.1469999999999914</v>
      </c>
      <c r="AX508">
        <v>8.8760000000000048</v>
      </c>
      <c r="AY508">
        <v>8.7370000000000232</v>
      </c>
      <c r="AZ508">
        <v>8.83299999999997</v>
      </c>
      <c r="BA508">
        <v>8.9839999999999804</v>
      </c>
      <c r="BB508">
        <v>8.7830000000000155</v>
      </c>
      <c r="BC508" s="105">
        <f t="shared" si="56"/>
        <v>52.035716737794189</v>
      </c>
    </row>
    <row r="509" spans="1:55" ht="15" thickBot="1" x14ac:dyDescent="0.35">
      <c r="A509" s="30" t="s">
        <v>159</v>
      </c>
      <c r="B509" s="30">
        <v>2019</v>
      </c>
      <c r="C509" s="9">
        <v>43483</v>
      </c>
      <c r="D509" s="30" t="s">
        <v>72</v>
      </c>
      <c r="E509" s="29" t="s">
        <v>379</v>
      </c>
      <c r="F509" s="33" t="s">
        <v>379</v>
      </c>
      <c r="G509" t="s">
        <v>29</v>
      </c>
      <c r="H509" t="s">
        <v>322</v>
      </c>
      <c r="I509" t="s">
        <v>335</v>
      </c>
      <c r="J509" t="s">
        <v>416</v>
      </c>
      <c r="K509" t="s">
        <v>526</v>
      </c>
      <c r="L509" s="50">
        <f>(C509-VLOOKUP(H509,Riders!$A$2:$C$3501,2,FALSE))/365</f>
        <v>31.016438356164382</v>
      </c>
      <c r="M509" s="50">
        <f>(C509-VLOOKUP(I509,Riders!$A$2:$C$3501,2,FALSE))/365</f>
        <v>24.158904109589042</v>
      </c>
      <c r="N509" s="50">
        <f>(C509-VLOOKUP(J509,Riders!$A$2:$C$3501,2,FALSE))/365</f>
        <v>21.219178082191782</v>
      </c>
      <c r="O509" s="50">
        <f>(C509-VLOOKUP(K509,Riders!$A$2:$C$3501,2,FALSE))/365</f>
        <v>29.671232876712327</v>
      </c>
      <c r="P509" s="51">
        <v>1</v>
      </c>
      <c r="Q509" s="104">
        <f t="shared" si="50"/>
        <v>258.84899999999999</v>
      </c>
      <c r="R509" s="104">
        <f t="shared" si="51"/>
        <v>22.129000000000001</v>
      </c>
      <c r="S509" s="104">
        <f t="shared" si="52"/>
        <v>69.164999999999992</v>
      </c>
      <c r="T509" s="104">
        <f t="shared" si="53"/>
        <v>62.334000000000032</v>
      </c>
      <c r="U509" s="104">
        <f t="shared" si="54"/>
        <v>63.341999999999956</v>
      </c>
      <c r="V509" s="104">
        <f t="shared" si="55"/>
        <v>64.00800000000001</v>
      </c>
      <c r="W509">
        <v>13.981</v>
      </c>
      <c r="X509">
        <v>8.1480000000000015</v>
      </c>
      <c r="Y509">
        <v>7.8289999999999971</v>
      </c>
      <c r="Z509">
        <v>7.990000000000002</v>
      </c>
      <c r="AA509">
        <v>7.7359999999999971</v>
      </c>
      <c r="AB509">
        <v>7.8840000000000003</v>
      </c>
      <c r="AC509">
        <v>7.804000000000002</v>
      </c>
      <c r="AD509">
        <v>7.7929999999999922</v>
      </c>
      <c r="AE509">
        <v>7.936000000000007</v>
      </c>
      <c r="AF509">
        <v>7.7279999999999944</v>
      </c>
      <c r="AG509">
        <v>7.710000000000008</v>
      </c>
      <c r="AH509">
        <v>7.6869999999999976</v>
      </c>
      <c r="AI509">
        <v>7.8559999999999945</v>
      </c>
      <c r="AJ509">
        <v>7.7820000000000107</v>
      </c>
      <c r="AK509">
        <v>7.880999999999986</v>
      </c>
      <c r="AL509">
        <v>7.7540000000000333</v>
      </c>
      <c r="AM509">
        <v>7.8049999999999784</v>
      </c>
      <c r="AN509">
        <v>7.9660000000000082</v>
      </c>
      <c r="AO509">
        <v>7.8699999999999761</v>
      </c>
      <c r="AP509">
        <v>7.945999999999998</v>
      </c>
      <c r="AQ509">
        <v>7.9580000000000268</v>
      </c>
      <c r="AR509">
        <v>8.0769999999999982</v>
      </c>
      <c r="AS509">
        <v>7.8729999999999905</v>
      </c>
      <c r="AT509">
        <v>7.84699999999998</v>
      </c>
      <c r="AU509">
        <v>8.0200000000000102</v>
      </c>
      <c r="AV509">
        <v>7.9120000000000061</v>
      </c>
      <c r="AW509">
        <v>7.9680000000000177</v>
      </c>
      <c r="AX509">
        <v>8.146000000000015</v>
      </c>
      <c r="AY509">
        <v>8.2379999999999995</v>
      </c>
      <c r="AZ509">
        <v>7.8919999999999959</v>
      </c>
      <c r="BA509">
        <v>7.8669999999999902</v>
      </c>
      <c r="BB509">
        <v>7.964999999999975</v>
      </c>
      <c r="BC509" s="105">
        <f t="shared" si="56"/>
        <v>55.630889051145651</v>
      </c>
    </row>
    <row r="510" spans="1:55" ht="15" thickBot="1" x14ac:dyDescent="0.35">
      <c r="A510" s="30" t="s">
        <v>159</v>
      </c>
      <c r="B510" s="30">
        <v>2019</v>
      </c>
      <c r="C510" s="9">
        <v>43483</v>
      </c>
      <c r="D510" s="30" t="s">
        <v>72</v>
      </c>
      <c r="E510" s="29" t="s">
        <v>379</v>
      </c>
      <c r="F510" s="33" t="s">
        <v>379</v>
      </c>
      <c r="G510" t="s">
        <v>27</v>
      </c>
      <c r="H510" t="s">
        <v>307</v>
      </c>
      <c r="I510" t="s">
        <v>432</v>
      </c>
      <c r="J510" t="s">
        <v>524</v>
      </c>
      <c r="K510" t="s">
        <v>525</v>
      </c>
      <c r="L510" s="50">
        <f>(C510-VLOOKUP(H510,Riders!$A$2:$C$3501,2,FALSE))/365</f>
        <v>25.649315068493152</v>
      </c>
      <c r="M510" s="50">
        <f>(C510-VLOOKUP(I510,Riders!$A$2:$C$3501,2,FALSE))/365</f>
        <v>23.813698630136987</v>
      </c>
      <c r="N510" s="50">
        <f>(C510-VLOOKUP(J510,Riders!$A$2:$C$3501,2,FALSE))/365</f>
        <v>27.583561643835615</v>
      </c>
      <c r="O510" s="50">
        <f>(C510-VLOOKUP(K510,Riders!$A$2:$C$3501,2,FALSE))/365</f>
        <v>29.876712328767123</v>
      </c>
      <c r="P510" s="51">
        <v>2</v>
      </c>
      <c r="Q510" s="104">
        <f t="shared" si="50"/>
        <v>259.73700000000002</v>
      </c>
      <c r="R510" s="104">
        <f t="shared" si="51"/>
        <v>22.274000000000001</v>
      </c>
      <c r="S510" s="104">
        <f t="shared" si="52"/>
        <v>68.820000000000007</v>
      </c>
      <c r="T510" s="104">
        <f t="shared" si="53"/>
        <v>63.362999999999985</v>
      </c>
      <c r="U510" s="104">
        <f t="shared" si="54"/>
        <v>63.221000000000004</v>
      </c>
      <c r="V510" s="104">
        <f t="shared" si="55"/>
        <v>64.333000000000027</v>
      </c>
      <c r="W510">
        <v>14.132</v>
      </c>
      <c r="X510">
        <v>8.1420000000000012</v>
      </c>
      <c r="Y510">
        <v>7.7680000000000007</v>
      </c>
      <c r="Z510">
        <v>7.8369999999999962</v>
      </c>
      <c r="AA510">
        <v>7.6880000000000024</v>
      </c>
      <c r="AB510">
        <v>7.6980000000000004</v>
      </c>
      <c r="AC510">
        <v>7.6850000000000023</v>
      </c>
      <c r="AD510">
        <v>7.8700000000000045</v>
      </c>
      <c r="AE510">
        <v>7.8599999999999852</v>
      </c>
      <c r="AF510">
        <v>7.8930000000000149</v>
      </c>
      <c r="AG510">
        <v>7.8880000000000052</v>
      </c>
      <c r="AH510">
        <v>8.0269999999999726</v>
      </c>
      <c r="AI510">
        <v>7.9100000000000392</v>
      </c>
      <c r="AJ510">
        <v>7.9189999999999827</v>
      </c>
      <c r="AK510">
        <v>7.8629999999999853</v>
      </c>
      <c r="AL510">
        <v>8.0030000000000001</v>
      </c>
      <c r="AM510">
        <v>7.835000000000008</v>
      </c>
      <c r="AN510">
        <v>7.8059999999999832</v>
      </c>
      <c r="AO510">
        <v>7.9410000000000309</v>
      </c>
      <c r="AP510">
        <v>7.8509999999999707</v>
      </c>
      <c r="AQ510">
        <v>7.9120000000000061</v>
      </c>
      <c r="AR510">
        <v>8.0180000000000291</v>
      </c>
      <c r="AS510">
        <v>7.900999999999982</v>
      </c>
      <c r="AT510">
        <v>7.9569999999999936</v>
      </c>
      <c r="AU510">
        <v>8.0830000000000268</v>
      </c>
      <c r="AV510">
        <v>7.9399999999999693</v>
      </c>
      <c r="AW510">
        <v>7.9410000000000025</v>
      </c>
      <c r="AX510">
        <v>7.981000000000023</v>
      </c>
      <c r="AY510">
        <v>8.0859999999999843</v>
      </c>
      <c r="AZ510">
        <v>8.2650000000000148</v>
      </c>
      <c r="BA510">
        <v>7.9629999999999939</v>
      </c>
      <c r="BB510">
        <v>8.0740000000000123</v>
      </c>
      <c r="BC510" s="105">
        <f t="shared" si="56"/>
        <v>55.440695780732042</v>
      </c>
    </row>
    <row r="511" spans="1:55" ht="15" thickBot="1" x14ac:dyDescent="0.35">
      <c r="A511" s="30" t="s">
        <v>159</v>
      </c>
      <c r="B511" s="30">
        <v>2019</v>
      </c>
      <c r="C511" s="9">
        <v>43483</v>
      </c>
      <c r="D511" s="30" t="s">
        <v>72</v>
      </c>
      <c r="E511" s="29" t="s">
        <v>379</v>
      </c>
      <c r="F511" s="33" t="s">
        <v>379</v>
      </c>
      <c r="G511" t="s">
        <v>53</v>
      </c>
      <c r="H511" t="s">
        <v>227</v>
      </c>
      <c r="I511" t="s">
        <v>298</v>
      </c>
      <c r="J511" t="s">
        <v>478</v>
      </c>
      <c r="K511" t="s">
        <v>560</v>
      </c>
      <c r="L511" s="50">
        <f>(C511-VLOOKUP(H511,Riders!$A$2:$C$3501,2,FALSE))/365</f>
        <v>20.904109589041095</v>
      </c>
      <c r="M511" s="50">
        <f>(C511-VLOOKUP(I511,Riders!$A$2:$C$3501,2,FALSE))/365</f>
        <v>19.506849315068493</v>
      </c>
      <c r="N511" s="50">
        <f>(C511-VLOOKUP(J511,Riders!$A$2:$C$3501,2,FALSE))/365</f>
        <v>21.950684931506849</v>
      </c>
      <c r="O511" s="50">
        <f>(C511-VLOOKUP(K511,Riders!$A$2:$C$3501,2,FALSE))/365</f>
        <v>20.852054794520548</v>
      </c>
      <c r="P511" s="51">
        <v>3</v>
      </c>
      <c r="Q511" s="104">
        <f t="shared" si="50"/>
        <v>260.791</v>
      </c>
      <c r="R511" s="104">
        <f t="shared" si="51"/>
        <v>22.693999999999999</v>
      </c>
      <c r="S511" s="104">
        <f t="shared" si="52"/>
        <v>68.977000000000004</v>
      </c>
      <c r="T511" s="104">
        <f t="shared" si="53"/>
        <v>63.290999999999997</v>
      </c>
      <c r="U511" s="104">
        <f t="shared" si="54"/>
        <v>63.296999999999969</v>
      </c>
      <c r="V511" s="104">
        <f t="shared" si="55"/>
        <v>65.226000000000028</v>
      </c>
      <c r="W511">
        <v>14.417999999999999</v>
      </c>
      <c r="X511">
        <v>8.2759999999999998</v>
      </c>
      <c r="Y511">
        <v>7.8390000000000022</v>
      </c>
      <c r="Z511">
        <v>7.8189999999999955</v>
      </c>
      <c r="AA511">
        <v>7.6600000000000037</v>
      </c>
      <c r="AB511">
        <v>7.6219999999999999</v>
      </c>
      <c r="AC511">
        <v>7.6880000000000095</v>
      </c>
      <c r="AD511">
        <v>7.654999999999994</v>
      </c>
      <c r="AE511">
        <v>7.7669999999999959</v>
      </c>
      <c r="AF511">
        <v>7.8940000000000055</v>
      </c>
      <c r="AG511">
        <v>7.9759999999999991</v>
      </c>
      <c r="AH511">
        <v>7.8870000000000005</v>
      </c>
      <c r="AI511">
        <v>7.8610000000000042</v>
      </c>
      <c r="AJ511">
        <v>7.9789999999999992</v>
      </c>
      <c r="AK511">
        <v>7.8889999999999958</v>
      </c>
      <c r="AL511">
        <v>8.0379999999999967</v>
      </c>
      <c r="AM511">
        <v>7.8569999999999993</v>
      </c>
      <c r="AN511">
        <v>7.8199999999999932</v>
      </c>
      <c r="AO511">
        <v>7.9260000000000161</v>
      </c>
      <c r="AP511">
        <v>7.8669999999999902</v>
      </c>
      <c r="AQ511">
        <v>7.9110000000000014</v>
      </c>
      <c r="AR511">
        <v>7.8789999999999907</v>
      </c>
      <c r="AS511">
        <v>8.0290000000000248</v>
      </c>
      <c r="AT511">
        <v>8.0079999999999529</v>
      </c>
      <c r="AU511">
        <v>8.2510000000000332</v>
      </c>
      <c r="AV511">
        <v>8.2630000000000052</v>
      </c>
      <c r="AW511">
        <v>8.103999999999985</v>
      </c>
      <c r="AX511">
        <v>8.0869999999999891</v>
      </c>
      <c r="AY511">
        <v>8.1970000000000312</v>
      </c>
      <c r="AZ511">
        <v>8.0479999999999734</v>
      </c>
      <c r="BA511">
        <v>8.085000000000008</v>
      </c>
      <c r="BB511">
        <v>8.1910000000000025</v>
      </c>
      <c r="BC511" s="105">
        <f t="shared" si="56"/>
        <v>55.216629408223447</v>
      </c>
    </row>
    <row r="512" spans="1:55" ht="15" thickBot="1" x14ac:dyDescent="0.35">
      <c r="A512" s="30" t="s">
        <v>159</v>
      </c>
      <c r="B512" s="30">
        <v>2019</v>
      </c>
      <c r="C512" s="9">
        <v>43483</v>
      </c>
      <c r="D512" s="30" t="s">
        <v>72</v>
      </c>
      <c r="E512" s="29" t="s">
        <v>379</v>
      </c>
      <c r="F512" s="33" t="s">
        <v>379</v>
      </c>
      <c r="G512" t="s">
        <v>51</v>
      </c>
      <c r="H512" t="s">
        <v>555</v>
      </c>
      <c r="I512" t="s">
        <v>236</v>
      </c>
      <c r="J512" t="s">
        <v>531</v>
      </c>
      <c r="K512" t="s">
        <v>532</v>
      </c>
      <c r="L512" s="50">
        <f>(C512-VLOOKUP(H512,Riders!$A$2:$C$3501,2,FALSE))/365</f>
        <v>32.802739726027397</v>
      </c>
      <c r="M512" s="50">
        <f>(C512-VLOOKUP(I512,Riders!$A$2:$C$3501,2,FALSE))/365</f>
        <v>23.205479452054796</v>
      </c>
      <c r="N512" s="50">
        <f>(C512-VLOOKUP(J512,Riders!$A$2:$C$3501,2,FALSE))/365</f>
        <v>18.38082191780822</v>
      </c>
      <c r="O512" s="50">
        <f>(C512-VLOOKUP(K512,Riders!$A$2:$C$3501,2,FALSE))/365</f>
        <v>26.230136986301371</v>
      </c>
      <c r="P512" s="51">
        <v>4</v>
      </c>
      <c r="Q512" s="104">
        <f t="shared" si="50"/>
        <v>272.76400000000001</v>
      </c>
      <c r="R512" s="104">
        <f t="shared" si="51"/>
        <v>23.35</v>
      </c>
      <c r="S512" s="104">
        <f t="shared" si="52"/>
        <v>72.664000000000001</v>
      </c>
      <c r="T512" s="104">
        <f t="shared" si="53"/>
        <v>66.762999999999991</v>
      </c>
      <c r="U512" s="104">
        <f t="shared" si="54"/>
        <v>67.304000000000002</v>
      </c>
      <c r="V512" s="104">
        <f t="shared" si="55"/>
        <v>66.033000000000015</v>
      </c>
      <c r="W512">
        <v>14.577</v>
      </c>
      <c r="X512">
        <v>8.7730000000000015</v>
      </c>
      <c r="Y512">
        <v>8.504999999999999</v>
      </c>
      <c r="Z512">
        <v>8.1990000000000016</v>
      </c>
      <c r="AA512">
        <v>8.2579999999999956</v>
      </c>
      <c r="AB512">
        <v>8.0680000000000049</v>
      </c>
      <c r="AC512">
        <v>8.2040000000000006</v>
      </c>
      <c r="AD512">
        <v>8.0799999999999983</v>
      </c>
      <c r="AE512">
        <v>8.2450000000000045</v>
      </c>
      <c r="AF512">
        <v>8.2469999999999857</v>
      </c>
      <c r="AG512">
        <v>8.4839999999999947</v>
      </c>
      <c r="AH512">
        <v>8.285000000000025</v>
      </c>
      <c r="AI512">
        <v>8.4199999999999875</v>
      </c>
      <c r="AJ512">
        <v>8.3269999999999982</v>
      </c>
      <c r="AK512">
        <v>8.4430000000000121</v>
      </c>
      <c r="AL512">
        <v>8.3119999999999834</v>
      </c>
      <c r="AM512">
        <v>8.4310000000000116</v>
      </c>
      <c r="AN512">
        <v>8.507000000000005</v>
      </c>
      <c r="AO512">
        <v>8.6560000000000059</v>
      </c>
      <c r="AP512">
        <v>8.3319999999999652</v>
      </c>
      <c r="AQ512">
        <v>8.4639999999999986</v>
      </c>
      <c r="AR512">
        <v>8.2830000000000155</v>
      </c>
      <c r="AS512">
        <v>8.2469999999999857</v>
      </c>
      <c r="AT512">
        <v>8.3840000000000146</v>
      </c>
      <c r="AU512">
        <v>8.2290000000000134</v>
      </c>
      <c r="AV512">
        <v>8.188999999999993</v>
      </c>
      <c r="AW512">
        <v>8.1459999999999582</v>
      </c>
      <c r="AX512">
        <v>8.3560000000000514</v>
      </c>
      <c r="AY512">
        <v>8.2899999999999352</v>
      </c>
      <c r="AZ512">
        <v>8.5270000000000721</v>
      </c>
      <c r="BA512">
        <v>8.1689999999999827</v>
      </c>
      <c r="BB512">
        <v>8.1270000000000095</v>
      </c>
      <c r="BC512" s="105">
        <f t="shared" si="56"/>
        <v>52.792890557404931</v>
      </c>
    </row>
    <row r="513" spans="1:55" ht="15" thickBot="1" x14ac:dyDescent="0.35">
      <c r="A513" s="30" t="s">
        <v>159</v>
      </c>
      <c r="B513" s="30">
        <v>2019</v>
      </c>
      <c r="C513" s="9">
        <v>43483</v>
      </c>
      <c r="D513" s="30" t="s">
        <v>72</v>
      </c>
      <c r="E513" s="29" t="s">
        <v>379</v>
      </c>
      <c r="F513" s="33" t="s">
        <v>379</v>
      </c>
      <c r="G513" t="s">
        <v>162</v>
      </c>
      <c r="H513" t="s">
        <v>28</v>
      </c>
      <c r="I513" t="s">
        <v>573</v>
      </c>
      <c r="J513" t="s">
        <v>551</v>
      </c>
      <c r="K513" t="s">
        <v>417</v>
      </c>
      <c r="L513" s="50">
        <f>(C513-VLOOKUP(H513,Riders!$A$2:$C$3501,2,FALSE))/365</f>
        <v>19.063013698630137</v>
      </c>
      <c r="M513" s="50">
        <f>(C513-VLOOKUP(I513,Riders!$A$2:$C$3501,2,FALSE))/365</f>
        <v>29.769863013698629</v>
      </c>
      <c r="N513" s="50">
        <f>(C513-VLOOKUP(J513,Riders!$A$2:$C$3501,2,FALSE))/365</f>
        <v>22.263013698630136</v>
      </c>
      <c r="O513" s="50">
        <f>(C513-VLOOKUP(K513,Riders!$A$2:$C$3501,2,FALSE))/365</f>
        <v>19.915068493150685</v>
      </c>
      <c r="P513" s="51">
        <v>5</v>
      </c>
      <c r="Q513" s="104">
        <f t="shared" si="50"/>
        <v>274.68</v>
      </c>
      <c r="R513" s="104">
        <f t="shared" si="51"/>
        <v>23.062000000000001</v>
      </c>
      <c r="S513" s="104">
        <f t="shared" si="52"/>
        <v>73.134999999999991</v>
      </c>
      <c r="T513" s="104">
        <f t="shared" si="53"/>
        <v>66.605999999999995</v>
      </c>
      <c r="U513" s="104">
        <f t="shared" si="54"/>
        <v>66.924000000000007</v>
      </c>
      <c r="V513" s="104">
        <f t="shared" si="55"/>
        <v>68.015000000000015</v>
      </c>
      <c r="W513">
        <v>14.513</v>
      </c>
      <c r="X513">
        <v>8.5490000000000013</v>
      </c>
      <c r="Y513">
        <v>8.3049999999999997</v>
      </c>
      <c r="Z513">
        <v>8.4610000000000021</v>
      </c>
      <c r="AA513">
        <v>8.3469999999999942</v>
      </c>
      <c r="AB513">
        <v>8.3960000000000008</v>
      </c>
      <c r="AC513">
        <v>8.2830000000000013</v>
      </c>
      <c r="AD513">
        <v>8.2809999999999917</v>
      </c>
      <c r="AE513">
        <v>8.4489999999999981</v>
      </c>
      <c r="AF513">
        <v>8.2750000000000199</v>
      </c>
      <c r="AG513">
        <v>8.1979999999999791</v>
      </c>
      <c r="AH513">
        <v>8.1850000000000023</v>
      </c>
      <c r="AI513">
        <v>8.4270000000000067</v>
      </c>
      <c r="AJ513">
        <v>8.3710000000000093</v>
      </c>
      <c r="AK513">
        <v>8.4479999999999933</v>
      </c>
      <c r="AL513">
        <v>8.2529999999999859</v>
      </c>
      <c r="AM513">
        <v>8.2140000000000271</v>
      </c>
      <c r="AN513">
        <v>8.2999999999999829</v>
      </c>
      <c r="AO513">
        <v>8.2119999999999891</v>
      </c>
      <c r="AP513">
        <v>8.2350000000000136</v>
      </c>
      <c r="AQ513">
        <v>8.4809999999999945</v>
      </c>
      <c r="AR513">
        <v>8.4029999999999916</v>
      </c>
      <c r="AS513">
        <v>8.4610000000000127</v>
      </c>
      <c r="AT513">
        <v>8.617999999999995</v>
      </c>
      <c r="AU513">
        <v>8.6970000000000312</v>
      </c>
      <c r="AV513">
        <v>8.813999999999993</v>
      </c>
      <c r="AW513">
        <v>8.561000000000007</v>
      </c>
      <c r="AX513">
        <v>8.5699999999999932</v>
      </c>
      <c r="AY513">
        <v>8.3559999999999661</v>
      </c>
      <c r="AZ513">
        <v>8.2140000000000271</v>
      </c>
      <c r="BA513">
        <v>8.3129999999999882</v>
      </c>
      <c r="BB513">
        <v>8.4900000000000091</v>
      </c>
      <c r="BC513" s="105">
        <f t="shared" si="56"/>
        <v>52.424639580602879</v>
      </c>
    </row>
    <row r="514" spans="1:55" ht="15" thickBot="1" x14ac:dyDescent="0.35">
      <c r="A514" s="30" t="s">
        <v>159</v>
      </c>
      <c r="B514" s="30">
        <v>2019</v>
      </c>
      <c r="C514" s="9">
        <v>43483</v>
      </c>
      <c r="D514" s="30" t="s">
        <v>72</v>
      </c>
      <c r="E514" s="29" t="s">
        <v>379</v>
      </c>
      <c r="F514" s="33" t="s">
        <v>379</v>
      </c>
      <c r="G514" t="s">
        <v>31</v>
      </c>
      <c r="H514" t="s">
        <v>283</v>
      </c>
      <c r="I514" t="s">
        <v>347</v>
      </c>
      <c r="J514" t="s">
        <v>568</v>
      </c>
      <c r="K514" t="s">
        <v>282</v>
      </c>
      <c r="L514" s="50">
        <f>(C514-VLOOKUP(H514,Riders!$A$2:$C$3501,2,FALSE))/365</f>
        <v>24.715068493150685</v>
      </c>
      <c r="M514" s="50">
        <f>(C514-VLOOKUP(I514,Riders!$A$2:$C$3501,2,FALSE))/365</f>
        <v>30.32054794520548</v>
      </c>
      <c r="N514" s="50">
        <f>(C514-VLOOKUP(J514,Riders!$A$2:$C$3501,2,FALSE))/365</f>
        <v>21.367123287671234</v>
      </c>
      <c r="O514" s="50">
        <f>(C514-VLOOKUP(K514,Riders!$A$2:$C$3501,2,FALSE))/365</f>
        <v>26.983561643835618</v>
      </c>
      <c r="P514" s="51">
        <v>6</v>
      </c>
      <c r="Q514" s="104">
        <f t="shared" ref="Q514:Q577" si="57">IF(COUNT(W514:BB514)=32,SUM(W514:BB514),"")</f>
        <v>275.35999999999996</v>
      </c>
      <c r="R514" s="104">
        <f t="shared" ref="R514:R577" si="58">IF(COUNT(W514:X514)=2,SUM(W514:X514),"")</f>
        <v>22.532</v>
      </c>
      <c r="S514" s="104">
        <f t="shared" ref="S514:S577" si="59">IF(COUNT(W514:AD514)=8,SUM(W514:AD514),"")</f>
        <v>72.256</v>
      </c>
      <c r="T514" s="104">
        <f t="shared" ref="T514:T577" si="60">IF(COUNT(AE514:AL514)=8,SUM(AE514:AL514),"")</f>
        <v>66.809000000000026</v>
      </c>
      <c r="U514" s="104">
        <f t="shared" ref="U514:U577" si="61">IF(COUNT(AM514:AT514)=8,SUM(AM514:AT514),"")</f>
        <v>67.764999999999958</v>
      </c>
      <c r="V514" s="104">
        <f t="shared" ref="V514:V577" si="62">IF(COUNT(AU514:BB514)=8,SUM(AU514:BB514),"")</f>
        <v>68.529999999999973</v>
      </c>
      <c r="W514">
        <v>14.292999999999999</v>
      </c>
      <c r="X514">
        <v>8.2390000000000008</v>
      </c>
      <c r="Y514">
        <v>8.3060000000000009</v>
      </c>
      <c r="Z514">
        <v>8.1559999999999988</v>
      </c>
      <c r="AA514">
        <v>8.3939999999999984</v>
      </c>
      <c r="AB514">
        <v>8.3019999999999996</v>
      </c>
      <c r="AC514">
        <v>8.3530000000000086</v>
      </c>
      <c r="AD514">
        <v>8.2129999999999939</v>
      </c>
      <c r="AE514">
        <v>8.3460000000000036</v>
      </c>
      <c r="AF514">
        <v>8.3610000000000042</v>
      </c>
      <c r="AG514">
        <v>8.5099999999999909</v>
      </c>
      <c r="AH514">
        <v>8.3340000000000032</v>
      </c>
      <c r="AI514">
        <v>8.4429999999999836</v>
      </c>
      <c r="AJ514">
        <v>8.2720000000000198</v>
      </c>
      <c r="AK514">
        <v>8.2999999999999972</v>
      </c>
      <c r="AL514">
        <v>8.2430000000000234</v>
      </c>
      <c r="AM514">
        <v>8.3719999999999573</v>
      </c>
      <c r="AN514">
        <v>8.4699999999999704</v>
      </c>
      <c r="AO514">
        <v>8.6070000000000277</v>
      </c>
      <c r="AP514">
        <v>8.4000000000000057</v>
      </c>
      <c r="AQ514">
        <v>8.4410000000000025</v>
      </c>
      <c r="AR514">
        <v>8.6289999999999907</v>
      </c>
      <c r="AS514">
        <v>8.3050000000000068</v>
      </c>
      <c r="AT514">
        <v>8.5409999999999968</v>
      </c>
      <c r="AU514">
        <v>8.353999999999985</v>
      </c>
      <c r="AV514">
        <v>8.4000000000000341</v>
      </c>
      <c r="AW514">
        <v>8.5309999999999775</v>
      </c>
      <c r="AX514">
        <v>8.6330000000000098</v>
      </c>
      <c r="AY514">
        <v>8.8120000000000402</v>
      </c>
      <c r="AZ514">
        <v>8.5229999999999393</v>
      </c>
      <c r="BA514">
        <v>8.5800000000000409</v>
      </c>
      <c r="BB514">
        <v>8.6969999999999459</v>
      </c>
      <c r="BC514" s="105">
        <f t="shared" si="56"/>
        <v>52.295177222545043</v>
      </c>
    </row>
    <row r="515" spans="1:55" ht="15" thickBot="1" x14ac:dyDescent="0.35">
      <c r="A515" s="30" t="s">
        <v>159</v>
      </c>
      <c r="B515" s="30">
        <v>2019</v>
      </c>
      <c r="C515" s="9">
        <v>43483</v>
      </c>
      <c r="D515" s="30" t="s">
        <v>72</v>
      </c>
      <c r="E515" s="29" t="s">
        <v>379</v>
      </c>
      <c r="F515" s="33" t="s">
        <v>379</v>
      </c>
      <c r="G515" t="s">
        <v>40</v>
      </c>
      <c r="H515" t="s">
        <v>320</v>
      </c>
      <c r="I515" t="s">
        <v>575</v>
      </c>
      <c r="J515" t="s">
        <v>313</v>
      </c>
      <c r="K515" t="s">
        <v>546</v>
      </c>
      <c r="L515" s="50">
        <f>(C515-VLOOKUP(H515,Riders!$A$2:$C$3501,2,FALSE))/365</f>
        <v>21.509589041095889</v>
      </c>
      <c r="M515" s="50">
        <f>(C515-VLOOKUP(I515,Riders!$A$2:$C$3501,2,FALSE))/365</f>
        <v>21.605479452054794</v>
      </c>
      <c r="N515" s="50">
        <f>(C515-VLOOKUP(J515,Riders!$A$2:$C$3501,2,FALSE))/365</f>
        <v>26.046575342465754</v>
      </c>
      <c r="O515" s="50">
        <f>(C515-VLOOKUP(K515,Riders!$A$2:$C$3501,2,FALSE))/365</f>
        <v>21.953424657534246</v>
      </c>
      <c r="P515" s="51">
        <v>7</v>
      </c>
      <c r="Q515" s="104">
        <f t="shared" si="57"/>
        <v>275.63599999999997</v>
      </c>
      <c r="R515" s="104">
        <f t="shared" si="58"/>
        <v>22.920999999999999</v>
      </c>
      <c r="S515" s="104">
        <f t="shared" si="59"/>
        <v>71.968000000000004</v>
      </c>
      <c r="T515" s="104">
        <f t="shared" si="60"/>
        <v>66.429999999999964</v>
      </c>
      <c r="U515" s="104">
        <f t="shared" si="61"/>
        <v>68.106000000000023</v>
      </c>
      <c r="V515" s="104">
        <f t="shared" si="62"/>
        <v>69.131999999999977</v>
      </c>
      <c r="W515">
        <v>14.416</v>
      </c>
      <c r="X515">
        <v>8.504999999999999</v>
      </c>
      <c r="Y515">
        <v>8.0620000000000012</v>
      </c>
      <c r="Z515">
        <v>8.1179999999999986</v>
      </c>
      <c r="AA515">
        <v>8.097999999999999</v>
      </c>
      <c r="AB515">
        <v>8.338000000000001</v>
      </c>
      <c r="AC515">
        <v>8.2250000000000014</v>
      </c>
      <c r="AD515">
        <v>8.2060000000000031</v>
      </c>
      <c r="AE515">
        <v>8.2979999999999876</v>
      </c>
      <c r="AF515">
        <v>8.2729999999999961</v>
      </c>
      <c r="AG515">
        <v>8.2690000000000055</v>
      </c>
      <c r="AH515">
        <v>8.4240000000000066</v>
      </c>
      <c r="AI515">
        <v>8.291000000000011</v>
      </c>
      <c r="AJ515">
        <v>8.4620000000000033</v>
      </c>
      <c r="AK515">
        <v>8.2199999999999989</v>
      </c>
      <c r="AL515">
        <v>8.1929999999999552</v>
      </c>
      <c r="AM515">
        <v>8.3220000000000312</v>
      </c>
      <c r="AN515">
        <v>8.2120000000000175</v>
      </c>
      <c r="AO515">
        <v>8.2399999999999523</v>
      </c>
      <c r="AP515">
        <v>8.4350000000000023</v>
      </c>
      <c r="AQ515">
        <v>8.5660000000000309</v>
      </c>
      <c r="AR515">
        <v>8.9039999999999964</v>
      </c>
      <c r="AS515">
        <v>8.9499999999999886</v>
      </c>
      <c r="AT515">
        <v>8.4770000000000039</v>
      </c>
      <c r="AU515">
        <v>8.311000000000007</v>
      </c>
      <c r="AV515">
        <v>8.5010000000000048</v>
      </c>
      <c r="AW515">
        <v>8.3859999999999673</v>
      </c>
      <c r="AX515">
        <v>8.4310000000000116</v>
      </c>
      <c r="AY515">
        <v>8.8280000000000314</v>
      </c>
      <c r="AZ515">
        <v>8.9999999999999432</v>
      </c>
      <c r="BA515">
        <v>8.9290000000000305</v>
      </c>
      <c r="BB515">
        <v>8.7459999999999809</v>
      </c>
      <c r="BC515" s="105">
        <f t="shared" si="56"/>
        <v>52.242812985241414</v>
      </c>
    </row>
    <row r="516" spans="1:55" ht="15" thickBot="1" x14ac:dyDescent="0.35">
      <c r="A516" s="30" t="s">
        <v>159</v>
      </c>
      <c r="B516" s="30">
        <v>2019</v>
      </c>
      <c r="C516" s="9">
        <v>43483</v>
      </c>
      <c r="D516" s="30" t="s">
        <v>72</v>
      </c>
      <c r="E516" s="29" t="s">
        <v>379</v>
      </c>
      <c r="F516" s="33" t="s">
        <v>379</v>
      </c>
      <c r="G516" t="s">
        <v>38</v>
      </c>
      <c r="H516" t="s">
        <v>576</v>
      </c>
      <c r="I516" t="s">
        <v>244</v>
      </c>
      <c r="J516" t="s">
        <v>553</v>
      </c>
      <c r="K516" t="s">
        <v>577</v>
      </c>
      <c r="L516" s="50">
        <f>(C516-VLOOKUP(H516,Riders!$A$2:$C$3501,2,FALSE))/365</f>
        <v>22.391780821917809</v>
      </c>
      <c r="M516" s="50">
        <f>(C516-VLOOKUP(I516,Riders!$A$2:$C$3501,2,FALSE))/365</f>
        <v>24.802739726027397</v>
      </c>
      <c r="N516" s="50">
        <f>(C516-VLOOKUP(J516,Riders!$A$2:$C$3501,2,FALSE))/365</f>
        <v>22.786301369863015</v>
      </c>
      <c r="O516" s="50">
        <f>(C516-VLOOKUP(K516,Riders!$A$2:$C$3501,2,FALSE))/365</f>
        <v>21.989041095890411</v>
      </c>
      <c r="P516" s="51">
        <v>8</v>
      </c>
      <c r="Q516" s="104">
        <f t="shared" si="57"/>
        <v>276.755</v>
      </c>
      <c r="R516" s="104">
        <f t="shared" si="58"/>
        <v>22.783999999999999</v>
      </c>
      <c r="S516" s="104">
        <f t="shared" si="59"/>
        <v>72.464999999999989</v>
      </c>
      <c r="T516" s="104">
        <f t="shared" si="60"/>
        <v>67.638000000000019</v>
      </c>
      <c r="U516" s="104">
        <f t="shared" si="61"/>
        <v>68.117999999999995</v>
      </c>
      <c r="V516" s="104">
        <f t="shared" si="62"/>
        <v>68.533999999999992</v>
      </c>
      <c r="W516">
        <v>14.311</v>
      </c>
      <c r="X516">
        <v>8.472999999999999</v>
      </c>
      <c r="Y516">
        <v>8.3790000000000013</v>
      </c>
      <c r="Z516">
        <v>8.3150000000000013</v>
      </c>
      <c r="AA516">
        <v>8.4469999999999956</v>
      </c>
      <c r="AB516">
        <v>8.1910000000000025</v>
      </c>
      <c r="AC516">
        <v>8.0960000000000036</v>
      </c>
      <c r="AD516">
        <v>8.2529999999999859</v>
      </c>
      <c r="AE516">
        <v>8.3180000000000121</v>
      </c>
      <c r="AF516">
        <v>8.5679999999999978</v>
      </c>
      <c r="AG516">
        <v>8.4489999999999839</v>
      </c>
      <c r="AH516">
        <v>8.5680000000000263</v>
      </c>
      <c r="AI516">
        <v>8.3370000000000033</v>
      </c>
      <c r="AJ516">
        <v>8.5089999999999861</v>
      </c>
      <c r="AK516">
        <v>8.421999999999997</v>
      </c>
      <c r="AL516">
        <v>8.467000000000013</v>
      </c>
      <c r="AM516">
        <v>8.5569999999999879</v>
      </c>
      <c r="AN516">
        <v>8.3719999999999857</v>
      </c>
      <c r="AO516">
        <v>8.5229999999999961</v>
      </c>
      <c r="AP516">
        <v>8.4819999999999993</v>
      </c>
      <c r="AQ516">
        <v>8.5720000000000312</v>
      </c>
      <c r="AR516">
        <v>8.5009999999999764</v>
      </c>
      <c r="AS516">
        <v>8.6270000000000095</v>
      </c>
      <c r="AT516">
        <v>8.4840000000000089</v>
      </c>
      <c r="AU516">
        <v>8.5040000000000191</v>
      </c>
      <c r="AV516">
        <v>8.714999999999975</v>
      </c>
      <c r="AW516">
        <v>8.4849999999999568</v>
      </c>
      <c r="AX516">
        <v>8.5320000000000107</v>
      </c>
      <c r="AY516">
        <v>8.7040000000000077</v>
      </c>
      <c r="AZ516">
        <v>8.4890000000000043</v>
      </c>
      <c r="BA516">
        <v>8.6100000000000136</v>
      </c>
      <c r="BB516">
        <v>8.4950000000000045</v>
      </c>
      <c r="BC516" s="105">
        <f t="shared" si="56"/>
        <v>52.031580278585757</v>
      </c>
    </row>
    <row r="517" spans="1:55" ht="15" thickBot="1" x14ac:dyDescent="0.35">
      <c r="A517" s="30" t="s">
        <v>159</v>
      </c>
      <c r="B517" s="30">
        <v>2019</v>
      </c>
      <c r="C517" s="9">
        <v>43483</v>
      </c>
      <c r="D517" s="30" t="s">
        <v>72</v>
      </c>
      <c r="E517" s="29" t="s">
        <v>454</v>
      </c>
      <c r="F517" s="33">
        <v>1</v>
      </c>
      <c r="G517" t="s">
        <v>40</v>
      </c>
      <c r="H517" t="s">
        <v>320</v>
      </c>
      <c r="I517" t="s">
        <v>575</v>
      </c>
      <c r="J517" t="s">
        <v>313</v>
      </c>
      <c r="K517" t="s">
        <v>546</v>
      </c>
      <c r="L517" s="50">
        <f>(C517-VLOOKUP(H517,Riders!$A$2:$C$3501,2,FALSE))/365</f>
        <v>21.509589041095889</v>
      </c>
      <c r="M517" s="50">
        <f>(C517-VLOOKUP(I517,Riders!$A$2:$C$3501,2,FALSE))/365</f>
        <v>21.605479452054794</v>
      </c>
      <c r="N517" s="50">
        <f>(C517-VLOOKUP(J517,Riders!$A$2:$C$3501,2,FALSE))/365</f>
        <v>26.046575342465754</v>
      </c>
      <c r="O517" s="50">
        <f>(C517-VLOOKUP(K517,Riders!$A$2:$C$3501,2,FALSE))/365</f>
        <v>21.953424657534246</v>
      </c>
      <c r="P517" s="51">
        <v>1</v>
      </c>
      <c r="Q517" s="104">
        <f t="shared" si="57"/>
        <v>266.779</v>
      </c>
      <c r="R517" s="104">
        <f t="shared" si="58"/>
        <v>22.978000000000002</v>
      </c>
      <c r="S517" s="104">
        <f t="shared" si="59"/>
        <v>71.541000000000011</v>
      </c>
      <c r="T517" s="104">
        <f t="shared" si="60"/>
        <v>64.485999999999947</v>
      </c>
      <c r="U517" s="104">
        <f t="shared" si="61"/>
        <v>66.385000000000048</v>
      </c>
      <c r="V517" s="104">
        <f t="shared" si="62"/>
        <v>64.36699999999999</v>
      </c>
      <c r="W517">
        <v>14.467000000000001</v>
      </c>
      <c r="X517">
        <v>8.511000000000001</v>
      </c>
      <c r="Y517">
        <v>8.1849999999999987</v>
      </c>
      <c r="Z517">
        <v>8.208000000000002</v>
      </c>
      <c r="AA517">
        <v>8.0409999999999968</v>
      </c>
      <c r="AB517">
        <v>8.027000000000001</v>
      </c>
      <c r="AC517">
        <v>8.0419999999999945</v>
      </c>
      <c r="AD517">
        <v>8.0600000000000165</v>
      </c>
      <c r="AE517">
        <v>8.1959999999999837</v>
      </c>
      <c r="AF517">
        <v>8.0650000000000119</v>
      </c>
      <c r="AG517">
        <v>8.0989999999999753</v>
      </c>
      <c r="AH517">
        <v>8.1450000000000102</v>
      </c>
      <c r="AI517">
        <v>8.1250000000000142</v>
      </c>
      <c r="AJ517">
        <v>7.9379999999999882</v>
      </c>
      <c r="AK517">
        <v>7.9700000000000415</v>
      </c>
      <c r="AL517">
        <v>7.9479999999999222</v>
      </c>
      <c r="AM517">
        <v>8.1670000000000584</v>
      </c>
      <c r="AN517">
        <v>8.1129999999999995</v>
      </c>
      <c r="AO517">
        <v>8.214999999999975</v>
      </c>
      <c r="AP517">
        <v>8.3840000000000146</v>
      </c>
      <c r="AQ517">
        <v>8.3709999999999809</v>
      </c>
      <c r="AR517">
        <v>8.4080000000000155</v>
      </c>
      <c r="AS517">
        <v>8.4570000000000221</v>
      </c>
      <c r="AT517">
        <v>8.2699999999999818</v>
      </c>
      <c r="AU517">
        <v>8.0349999999999966</v>
      </c>
      <c r="AV517">
        <v>7.9120000000000061</v>
      </c>
      <c r="AW517">
        <v>7.9509999999999934</v>
      </c>
      <c r="AX517">
        <v>7.8409999999999798</v>
      </c>
      <c r="AY517">
        <v>7.8340000000000032</v>
      </c>
      <c r="AZ517">
        <v>8.0580000000000211</v>
      </c>
      <c r="BA517">
        <v>8.3439999999999941</v>
      </c>
      <c r="BB517">
        <v>8.3919999999999959</v>
      </c>
      <c r="BC517" s="105">
        <f t="shared" si="56"/>
        <v>53.977262078349497</v>
      </c>
    </row>
    <row r="518" spans="1:55" ht="15" thickBot="1" x14ac:dyDescent="0.35">
      <c r="A518" s="30" t="s">
        <v>159</v>
      </c>
      <c r="B518" s="30">
        <v>2019</v>
      </c>
      <c r="C518" s="9">
        <v>43483</v>
      </c>
      <c r="D518" s="30" t="s">
        <v>72</v>
      </c>
      <c r="E518" s="29" t="s">
        <v>454</v>
      </c>
      <c r="F518" s="33">
        <v>1</v>
      </c>
      <c r="G518" t="s">
        <v>31</v>
      </c>
      <c r="H518" t="s">
        <v>283</v>
      </c>
      <c r="I518" t="s">
        <v>347</v>
      </c>
      <c r="J518" t="s">
        <v>568</v>
      </c>
      <c r="K518" t="s">
        <v>282</v>
      </c>
      <c r="L518" s="50">
        <f>(C518-VLOOKUP(H518,Riders!$A$2:$C$3501,2,FALSE))/365</f>
        <v>24.715068493150685</v>
      </c>
      <c r="M518" s="50">
        <f>(C518-VLOOKUP(I518,Riders!$A$2:$C$3501,2,FALSE))/365</f>
        <v>30.32054794520548</v>
      </c>
      <c r="N518" s="50">
        <f>(C518-VLOOKUP(J518,Riders!$A$2:$C$3501,2,FALSE))/365</f>
        <v>21.367123287671234</v>
      </c>
      <c r="O518" s="50">
        <f>(C518-VLOOKUP(K518,Riders!$A$2:$C$3501,2,FALSE))/365</f>
        <v>26.983561643835618</v>
      </c>
      <c r="P518" s="51">
        <v>2</v>
      </c>
      <c r="Q518" s="104">
        <f t="shared" si="57"/>
        <v>273.38900000000001</v>
      </c>
      <c r="R518" s="104">
        <f t="shared" si="58"/>
        <v>23.152999999999999</v>
      </c>
      <c r="S518" s="104">
        <f t="shared" si="59"/>
        <v>72.524999999999991</v>
      </c>
      <c r="T518" s="104">
        <f t="shared" si="60"/>
        <v>66.132000000000019</v>
      </c>
      <c r="U518" s="104">
        <f t="shared" si="61"/>
        <v>66.810999999999979</v>
      </c>
      <c r="V518" s="104">
        <f t="shared" si="62"/>
        <v>67.921000000000021</v>
      </c>
      <c r="W518">
        <v>14.507</v>
      </c>
      <c r="X518">
        <v>8.645999999999999</v>
      </c>
      <c r="Y518">
        <v>8.3870000000000005</v>
      </c>
      <c r="Z518">
        <v>8.161999999999999</v>
      </c>
      <c r="AA518">
        <v>8.2749999999999986</v>
      </c>
      <c r="AB518">
        <v>8.1650000000000063</v>
      </c>
      <c r="AC518">
        <v>8.2630000000000123</v>
      </c>
      <c r="AD518">
        <v>8.1199999999999761</v>
      </c>
      <c r="AE518">
        <v>8.3010000000000019</v>
      </c>
      <c r="AF518">
        <v>8.2590000000000003</v>
      </c>
      <c r="AG518">
        <v>8.3300000000000267</v>
      </c>
      <c r="AH518">
        <v>8.2129999999999797</v>
      </c>
      <c r="AI518">
        <v>8.3870000000000147</v>
      </c>
      <c r="AJ518">
        <v>8.187999999999974</v>
      </c>
      <c r="AK518">
        <v>8.1989999999999981</v>
      </c>
      <c r="AL518">
        <v>8.2550000000000239</v>
      </c>
      <c r="AM518">
        <v>8.492999999999995</v>
      </c>
      <c r="AN518">
        <v>8.3629999999999995</v>
      </c>
      <c r="AO518">
        <v>8.3919999999999675</v>
      </c>
      <c r="AP518">
        <v>8.356000000000023</v>
      </c>
      <c r="AQ518">
        <v>8.5260000000000105</v>
      </c>
      <c r="AR518">
        <v>8.1949999999999932</v>
      </c>
      <c r="AS518">
        <v>8.1450000000000102</v>
      </c>
      <c r="AT518">
        <v>8.3409999999999798</v>
      </c>
      <c r="AU518">
        <v>8.5730000000000075</v>
      </c>
      <c r="AV518">
        <v>8.4710000000000321</v>
      </c>
      <c r="AW518">
        <v>8.6469999999999914</v>
      </c>
      <c r="AX518">
        <v>8.6599999999999966</v>
      </c>
      <c r="AY518">
        <v>8.7879999999999541</v>
      </c>
      <c r="AZ518">
        <v>8.2770000000000437</v>
      </c>
      <c r="BA518">
        <v>8.1960000000000264</v>
      </c>
      <c r="BB518">
        <v>8.3089999999999691</v>
      </c>
      <c r="BC518" s="105">
        <f t="shared" si="56"/>
        <v>52.672199686161477</v>
      </c>
    </row>
    <row r="519" spans="1:55" ht="15" thickBot="1" x14ac:dyDescent="0.35">
      <c r="A519" s="30" t="s">
        <v>159</v>
      </c>
      <c r="B519" s="30">
        <v>2019</v>
      </c>
      <c r="C519" s="9">
        <v>43483</v>
      </c>
      <c r="D519" s="30" t="s">
        <v>72</v>
      </c>
      <c r="E519" s="29" t="s">
        <v>454</v>
      </c>
      <c r="F519" s="33">
        <v>2</v>
      </c>
      <c r="G519" t="s">
        <v>162</v>
      </c>
      <c r="H519" t="s">
        <v>28</v>
      </c>
      <c r="I519" t="s">
        <v>573</v>
      </c>
      <c r="J519" t="s">
        <v>551</v>
      </c>
      <c r="K519" t="s">
        <v>417</v>
      </c>
      <c r="L519" s="50">
        <f>(C519-VLOOKUP(H519,Riders!$A$2:$C$3501,2,FALSE))/365</f>
        <v>19.063013698630137</v>
      </c>
      <c r="M519" s="50">
        <f>(C519-VLOOKUP(I519,Riders!$A$2:$C$3501,2,FALSE))/365</f>
        <v>29.769863013698629</v>
      </c>
      <c r="N519" s="50">
        <f>(C519-VLOOKUP(J519,Riders!$A$2:$C$3501,2,FALSE))/365</f>
        <v>22.263013698630136</v>
      </c>
      <c r="O519" s="50">
        <f>(C519-VLOOKUP(K519,Riders!$A$2:$C$3501,2,FALSE))/365</f>
        <v>19.915068493150685</v>
      </c>
      <c r="P519" s="51">
        <v>1</v>
      </c>
      <c r="Q519" s="104">
        <f t="shared" si="57"/>
        <v>260.71499999999997</v>
      </c>
      <c r="R519" s="104">
        <f t="shared" si="58"/>
        <v>22.477</v>
      </c>
      <c r="S519" s="104">
        <f t="shared" si="59"/>
        <v>69.704999999999998</v>
      </c>
      <c r="T519" s="104">
        <f t="shared" si="60"/>
        <v>64.106000000000009</v>
      </c>
      <c r="U519" s="104">
        <f t="shared" si="61"/>
        <v>63.556000000000012</v>
      </c>
      <c r="V519" s="104">
        <f t="shared" si="62"/>
        <v>63.347999999999956</v>
      </c>
      <c r="W519">
        <v>14.253</v>
      </c>
      <c r="X519">
        <v>8.2240000000000002</v>
      </c>
      <c r="Y519">
        <v>7.8189999999999991</v>
      </c>
      <c r="Z519">
        <v>7.8789999999999978</v>
      </c>
      <c r="AA519">
        <v>7.8370000000000033</v>
      </c>
      <c r="AB519">
        <v>7.9540000000000006</v>
      </c>
      <c r="AC519">
        <v>7.8599999999999923</v>
      </c>
      <c r="AD519">
        <v>7.8790000000000049</v>
      </c>
      <c r="AE519">
        <v>8.0280000000000058</v>
      </c>
      <c r="AF519">
        <v>7.9739999999999895</v>
      </c>
      <c r="AG519">
        <v>8.0230000000000103</v>
      </c>
      <c r="AH519">
        <v>8.2290000000000134</v>
      </c>
      <c r="AI519">
        <v>7.9979999999999762</v>
      </c>
      <c r="AJ519">
        <v>8.0880000000000223</v>
      </c>
      <c r="AK519">
        <v>7.9329999999999785</v>
      </c>
      <c r="AL519">
        <v>7.8330000000000126</v>
      </c>
      <c r="AM519">
        <v>7.7760000000000105</v>
      </c>
      <c r="AN519">
        <v>7.9089999999999918</v>
      </c>
      <c r="AO519">
        <v>7.796999999999997</v>
      </c>
      <c r="AP519">
        <v>7.8489999999999895</v>
      </c>
      <c r="AQ519">
        <v>7.9970000000000141</v>
      </c>
      <c r="AR519">
        <v>7.8789999999999907</v>
      </c>
      <c r="AS519">
        <v>8.2419999999999902</v>
      </c>
      <c r="AT519">
        <v>8.1070000000000277</v>
      </c>
      <c r="AU519">
        <v>7.7999999999999829</v>
      </c>
      <c r="AV519">
        <v>7.7719999999999914</v>
      </c>
      <c r="AW519">
        <v>7.6880000000000166</v>
      </c>
      <c r="AX519">
        <v>7.8450000000000273</v>
      </c>
      <c r="AY519">
        <v>7.8259999999999366</v>
      </c>
      <c r="AZ519">
        <v>8.0650000000000261</v>
      </c>
      <c r="BA519">
        <v>8.0600000000000023</v>
      </c>
      <c r="BB519">
        <v>8.2919999999999732</v>
      </c>
      <c r="BC519" s="105">
        <f t="shared" si="56"/>
        <v>55.232725389793458</v>
      </c>
    </row>
    <row r="520" spans="1:55" ht="15" thickBot="1" x14ac:dyDescent="0.35">
      <c r="A520" s="30" t="s">
        <v>159</v>
      </c>
      <c r="B520" s="30">
        <v>2019</v>
      </c>
      <c r="C520" s="9">
        <v>43483</v>
      </c>
      <c r="D520" s="30" t="s">
        <v>72</v>
      </c>
      <c r="E520" s="29" t="s">
        <v>454</v>
      </c>
      <c r="F520" s="33">
        <v>2</v>
      </c>
      <c r="G520" t="s">
        <v>38</v>
      </c>
      <c r="H520" t="s">
        <v>576</v>
      </c>
      <c r="I520" t="s">
        <v>244</v>
      </c>
      <c r="J520" t="s">
        <v>553</v>
      </c>
      <c r="K520" t="s">
        <v>577</v>
      </c>
      <c r="L520" s="50">
        <f>(C520-VLOOKUP(H520,Riders!$A$2:$C$3501,2,FALSE))/365</f>
        <v>22.391780821917809</v>
      </c>
      <c r="M520" s="50">
        <f>(C520-VLOOKUP(I520,Riders!$A$2:$C$3501,2,FALSE))/365</f>
        <v>24.802739726027397</v>
      </c>
      <c r="N520" s="50">
        <f>(C520-VLOOKUP(J520,Riders!$A$2:$C$3501,2,FALSE))/365</f>
        <v>22.786301369863015</v>
      </c>
      <c r="O520" s="50">
        <f>(C520-VLOOKUP(K520,Riders!$A$2:$C$3501,2,FALSE))/365</f>
        <v>21.989041095890411</v>
      </c>
      <c r="P520" s="51">
        <v>2</v>
      </c>
      <c r="Q520" s="104">
        <f t="shared" si="57"/>
        <v>272.529</v>
      </c>
      <c r="R520" s="104">
        <f t="shared" si="58"/>
        <v>22.678999999999998</v>
      </c>
      <c r="S520" s="104">
        <f t="shared" si="59"/>
        <v>71.61</v>
      </c>
      <c r="T520" s="104">
        <f t="shared" si="60"/>
        <v>67.22699999999999</v>
      </c>
      <c r="U520" s="104">
        <f t="shared" si="61"/>
        <v>67.675000000000011</v>
      </c>
      <c r="V520" s="104">
        <f t="shared" si="62"/>
        <v>66.016999999999996</v>
      </c>
      <c r="W520">
        <v>14.254</v>
      </c>
      <c r="X520">
        <v>8.4249999999999989</v>
      </c>
      <c r="Y520">
        <v>8.2260000000000026</v>
      </c>
      <c r="Z520">
        <v>8.125</v>
      </c>
      <c r="AA520">
        <v>8.1969999999999956</v>
      </c>
      <c r="AB520">
        <v>7.9990000000000023</v>
      </c>
      <c r="AC520">
        <v>8.1609999999999943</v>
      </c>
      <c r="AD520">
        <v>8.2230000000000061</v>
      </c>
      <c r="AE520">
        <v>8.4170000000000016</v>
      </c>
      <c r="AF520">
        <v>8.438999999999993</v>
      </c>
      <c r="AG520">
        <v>8.3489999999999895</v>
      </c>
      <c r="AH520">
        <v>8.4270000000000067</v>
      </c>
      <c r="AI520">
        <v>8.2360000000000042</v>
      </c>
      <c r="AJ520">
        <v>8.3259999999999934</v>
      </c>
      <c r="AK520">
        <v>8.4590000000000174</v>
      </c>
      <c r="AL520">
        <v>8.5739999999999839</v>
      </c>
      <c r="AM520">
        <v>8.271000000000015</v>
      </c>
      <c r="AN520">
        <v>8.3239999999999839</v>
      </c>
      <c r="AO520">
        <v>8.2790000000000248</v>
      </c>
      <c r="AP520">
        <v>8.4069999999999823</v>
      </c>
      <c r="AQ520">
        <v>8.3430000000000177</v>
      </c>
      <c r="AR520">
        <v>8.4489999999999839</v>
      </c>
      <c r="AS520">
        <v>8.7430000000000234</v>
      </c>
      <c r="AT520">
        <v>8.8589999999999804</v>
      </c>
      <c r="AU520">
        <v>8.5939999999999941</v>
      </c>
      <c r="AV520">
        <v>8.7270000000000039</v>
      </c>
      <c r="AW520">
        <v>8.2040000000000077</v>
      </c>
      <c r="AX520">
        <v>8.08400000000006</v>
      </c>
      <c r="AY520">
        <v>8.0259999999999536</v>
      </c>
      <c r="AZ520">
        <v>8.0680000000000121</v>
      </c>
      <c r="BA520">
        <v>8.1059999999999945</v>
      </c>
      <c r="BB520">
        <v>8.20799999999997</v>
      </c>
      <c r="BC520" s="105">
        <f t="shared" si="56"/>
        <v>52.838413526633865</v>
      </c>
    </row>
    <row r="521" spans="1:55" ht="15" thickBot="1" x14ac:dyDescent="0.35">
      <c r="A521" s="30" t="s">
        <v>159</v>
      </c>
      <c r="B521" s="30">
        <v>2019</v>
      </c>
      <c r="C521" s="9">
        <v>43483</v>
      </c>
      <c r="D521" s="30" t="s">
        <v>72</v>
      </c>
      <c r="E521" s="29" t="s">
        <v>454</v>
      </c>
      <c r="F521" s="33">
        <v>3</v>
      </c>
      <c r="G521" t="s">
        <v>27</v>
      </c>
      <c r="H521" t="s">
        <v>307</v>
      </c>
      <c r="I521" t="s">
        <v>432</v>
      </c>
      <c r="J521" t="s">
        <v>524</v>
      </c>
      <c r="K521" t="s">
        <v>525</v>
      </c>
      <c r="L521" s="50">
        <f>(C521-VLOOKUP(H521,Riders!$A$2:$C$3501,2,FALSE))/365</f>
        <v>25.649315068493152</v>
      </c>
      <c r="M521" s="50">
        <f>(C521-VLOOKUP(I521,Riders!$A$2:$C$3501,2,FALSE))/365</f>
        <v>23.813698630136987</v>
      </c>
      <c r="N521" s="50">
        <f>(C521-VLOOKUP(J521,Riders!$A$2:$C$3501,2,FALSE))/365</f>
        <v>27.583561643835615</v>
      </c>
      <c r="O521" s="50">
        <f>(C521-VLOOKUP(K521,Riders!$A$2:$C$3501,2,FALSE))/365</f>
        <v>29.876712328767123</v>
      </c>
      <c r="P521" s="51">
        <v>1</v>
      </c>
      <c r="Q521" s="104">
        <f t="shared" si="57"/>
        <v>255.57900000000001</v>
      </c>
      <c r="R521" s="104">
        <f t="shared" si="58"/>
        <v>22.271000000000001</v>
      </c>
      <c r="S521" s="104">
        <f t="shared" si="59"/>
        <v>68.409999999999982</v>
      </c>
      <c r="T521" s="104">
        <f t="shared" si="60"/>
        <v>62.199000000000026</v>
      </c>
      <c r="U521" s="104">
        <f t="shared" si="61"/>
        <v>62.668999999999983</v>
      </c>
      <c r="V521" s="104">
        <f t="shared" si="62"/>
        <v>62.301000000000016</v>
      </c>
      <c r="W521">
        <v>14.068</v>
      </c>
      <c r="X521">
        <v>8.2030000000000012</v>
      </c>
      <c r="Y521">
        <v>7.7390000000000008</v>
      </c>
      <c r="Z521">
        <v>7.7259999999999955</v>
      </c>
      <c r="AA521">
        <v>7.5660000000000025</v>
      </c>
      <c r="AB521">
        <v>7.6280000000000001</v>
      </c>
      <c r="AC521">
        <v>7.6509999999999962</v>
      </c>
      <c r="AD521">
        <v>7.8289999999999864</v>
      </c>
      <c r="AE521">
        <v>7.7490000000000094</v>
      </c>
      <c r="AF521">
        <v>7.7490000000000094</v>
      </c>
      <c r="AG521">
        <v>7.7299999999999898</v>
      </c>
      <c r="AH521">
        <v>7.8240000000000265</v>
      </c>
      <c r="AI521">
        <v>7.72199999999998</v>
      </c>
      <c r="AJ521">
        <v>7.7460000000000093</v>
      </c>
      <c r="AK521">
        <v>7.7669999999999959</v>
      </c>
      <c r="AL521">
        <v>7.9120000000000061</v>
      </c>
      <c r="AM521">
        <v>7.7789999999999964</v>
      </c>
      <c r="AN521">
        <v>7.7920000000000016</v>
      </c>
      <c r="AO521">
        <v>7.900999999999982</v>
      </c>
      <c r="AP521">
        <v>7.8160000000000025</v>
      </c>
      <c r="AQ521">
        <v>7.8810000000000002</v>
      </c>
      <c r="AR521">
        <v>7.9319999999999879</v>
      </c>
      <c r="AS521">
        <v>7.7780000000000484</v>
      </c>
      <c r="AT521">
        <v>7.7899999999999636</v>
      </c>
      <c r="AU521">
        <v>7.9130000000000109</v>
      </c>
      <c r="AV521">
        <v>7.7089999999999748</v>
      </c>
      <c r="AW521">
        <v>7.6670000000000016</v>
      </c>
      <c r="AX521">
        <v>7.6520000000000152</v>
      </c>
      <c r="AY521">
        <v>7.6710000000000207</v>
      </c>
      <c r="AZ521">
        <v>7.7369999999999948</v>
      </c>
      <c r="BA521">
        <v>7.8389999999999702</v>
      </c>
      <c r="BB521">
        <v>8.113000000000028</v>
      </c>
      <c r="BC521" s="105">
        <f t="shared" si="56"/>
        <v>56.342657260573048</v>
      </c>
    </row>
    <row r="522" spans="1:55" ht="15" thickBot="1" x14ac:dyDescent="0.35">
      <c r="A522" s="30" t="s">
        <v>159</v>
      </c>
      <c r="B522" s="30">
        <v>2019</v>
      </c>
      <c r="C522" s="9">
        <v>43483</v>
      </c>
      <c r="D522" s="30" t="s">
        <v>72</v>
      </c>
      <c r="E522" s="29" t="s">
        <v>454</v>
      </c>
      <c r="F522" s="33">
        <v>3</v>
      </c>
      <c r="G522" t="s">
        <v>53</v>
      </c>
      <c r="H522" t="s">
        <v>227</v>
      </c>
      <c r="I522" t="s">
        <v>298</v>
      </c>
      <c r="J522" t="s">
        <v>478</v>
      </c>
      <c r="K522" t="s">
        <v>560</v>
      </c>
      <c r="L522" s="50">
        <f>(C522-VLOOKUP(H522,Riders!$A$2:$C$3501,2,FALSE))/365</f>
        <v>20.904109589041095</v>
      </c>
      <c r="M522" s="50">
        <f>(C522-VLOOKUP(I522,Riders!$A$2:$C$3501,2,FALSE))/365</f>
        <v>19.506849315068493</v>
      </c>
      <c r="N522" s="50">
        <f>(C522-VLOOKUP(J522,Riders!$A$2:$C$3501,2,FALSE))/365</f>
        <v>21.950684931506849</v>
      </c>
      <c r="O522" s="50">
        <f>(C522-VLOOKUP(K522,Riders!$A$2:$C$3501,2,FALSE))/365</f>
        <v>20.852054794520548</v>
      </c>
      <c r="P522" s="51">
        <v>2</v>
      </c>
      <c r="Q522" s="104">
        <f t="shared" si="57"/>
        <v>258.601</v>
      </c>
      <c r="R522" s="104">
        <f t="shared" si="58"/>
        <v>22.931000000000001</v>
      </c>
      <c r="S522" s="104">
        <f t="shared" si="59"/>
        <v>69.518000000000001</v>
      </c>
      <c r="T522" s="104">
        <f t="shared" si="60"/>
        <v>61.978000000000009</v>
      </c>
      <c r="U522" s="104">
        <f t="shared" si="61"/>
        <v>62.481999999999971</v>
      </c>
      <c r="V522" s="104">
        <f t="shared" si="62"/>
        <v>64.623000000000019</v>
      </c>
      <c r="W522">
        <v>14.504</v>
      </c>
      <c r="X522">
        <v>8.4270000000000014</v>
      </c>
      <c r="Y522">
        <v>7.9209999999999994</v>
      </c>
      <c r="Z522">
        <v>7.7309999999999981</v>
      </c>
      <c r="AA522">
        <v>7.8340000000000032</v>
      </c>
      <c r="AB522">
        <v>7.6749999999999972</v>
      </c>
      <c r="AC522">
        <v>7.6969999999999956</v>
      </c>
      <c r="AD522">
        <v>7.7290000000000063</v>
      </c>
      <c r="AE522">
        <v>7.6749999999999972</v>
      </c>
      <c r="AF522">
        <v>7.7000000000000028</v>
      </c>
      <c r="AG522">
        <v>7.8629999999999995</v>
      </c>
      <c r="AH522">
        <v>7.7479999999999762</v>
      </c>
      <c r="AI522">
        <v>7.8280000000000314</v>
      </c>
      <c r="AJ522">
        <v>7.6899999999999835</v>
      </c>
      <c r="AK522">
        <v>7.7800000000000011</v>
      </c>
      <c r="AL522">
        <v>7.6940000000000168</v>
      </c>
      <c r="AM522">
        <v>7.7520000000000095</v>
      </c>
      <c r="AN522">
        <v>7.8259999999999934</v>
      </c>
      <c r="AO522">
        <v>7.7699999999999818</v>
      </c>
      <c r="AP522">
        <v>7.7520000000000095</v>
      </c>
      <c r="AQ522">
        <v>7.7939999999999827</v>
      </c>
      <c r="AR522">
        <v>7.9590000000000316</v>
      </c>
      <c r="AS522">
        <v>7.757000000000005</v>
      </c>
      <c r="AT522">
        <v>7.8719999999999573</v>
      </c>
      <c r="AU522">
        <v>7.7599999999999909</v>
      </c>
      <c r="AV522">
        <v>7.7740000000000293</v>
      </c>
      <c r="AW522">
        <v>7.9770000000000039</v>
      </c>
      <c r="AX522">
        <v>7.9720000000000084</v>
      </c>
      <c r="AY522">
        <v>8.0729999999999791</v>
      </c>
      <c r="AZ522">
        <v>8.3269999999999982</v>
      </c>
      <c r="BA522">
        <v>8.2700000000000387</v>
      </c>
      <c r="BB522">
        <v>8.4699999999999704</v>
      </c>
      <c r="BC522" s="105">
        <f t="shared" si="56"/>
        <v>55.684239426761692</v>
      </c>
    </row>
    <row r="523" spans="1:55" ht="15" thickBot="1" x14ac:dyDescent="0.35">
      <c r="A523" s="30" t="s">
        <v>159</v>
      </c>
      <c r="B523" s="30">
        <v>2019</v>
      </c>
      <c r="C523" s="9">
        <v>43483</v>
      </c>
      <c r="D523" s="30" t="s">
        <v>72</v>
      </c>
      <c r="E523" s="29" t="s">
        <v>454</v>
      </c>
      <c r="F523">
        <v>4</v>
      </c>
      <c r="G523" t="s">
        <v>29</v>
      </c>
      <c r="H523" t="s">
        <v>322</v>
      </c>
      <c r="I523" t="s">
        <v>335</v>
      </c>
      <c r="J523" t="s">
        <v>416</v>
      </c>
      <c r="K523" t="s">
        <v>526</v>
      </c>
      <c r="L523" s="50">
        <f>(C523-VLOOKUP(H523,Riders!$A$2:$C$3501,2,FALSE))/365</f>
        <v>31.016438356164382</v>
      </c>
      <c r="M523" s="50">
        <f>(C523-VLOOKUP(I523,Riders!$A$2:$C$3501,2,FALSE))/365</f>
        <v>24.158904109589042</v>
      </c>
      <c r="N523" s="50">
        <f>(C523-VLOOKUP(J523,Riders!$A$2:$C$3501,2,FALSE))/365</f>
        <v>21.219178082191782</v>
      </c>
      <c r="O523" s="50">
        <f>(C523-VLOOKUP(K523,Riders!$A$2:$C$3501,2,FALSE))/365</f>
        <v>29.671232876712327</v>
      </c>
      <c r="P523" s="51">
        <v>1</v>
      </c>
      <c r="Q523" s="104">
        <f t="shared" si="57"/>
        <v>258.96700000000004</v>
      </c>
      <c r="R523" s="104">
        <f t="shared" si="58"/>
        <v>22.74</v>
      </c>
      <c r="S523" s="104">
        <f t="shared" si="59"/>
        <v>70.012</v>
      </c>
      <c r="T523" s="104">
        <f t="shared" si="60"/>
        <v>62.244999999999976</v>
      </c>
      <c r="U523" s="104">
        <f t="shared" si="61"/>
        <v>62.914000000000044</v>
      </c>
      <c r="V523" s="104">
        <f t="shared" si="62"/>
        <v>63.796000000000021</v>
      </c>
      <c r="W523">
        <v>14.285</v>
      </c>
      <c r="X523">
        <v>8.4549999999999983</v>
      </c>
      <c r="Y523">
        <v>8.0500000000000007</v>
      </c>
      <c r="Z523">
        <v>8.0559999999999974</v>
      </c>
      <c r="AA523">
        <v>7.8780000000000001</v>
      </c>
      <c r="AB523">
        <v>7.9400000000000048</v>
      </c>
      <c r="AC523">
        <v>7.6180000000000021</v>
      </c>
      <c r="AD523">
        <v>7.7299999999999969</v>
      </c>
      <c r="AE523">
        <v>7.8029999999999973</v>
      </c>
      <c r="AF523">
        <v>7.6920000000000215</v>
      </c>
      <c r="AG523">
        <v>7.6769999999999641</v>
      </c>
      <c r="AH523">
        <v>7.8210000000000122</v>
      </c>
      <c r="AI523">
        <v>7.7850000000000108</v>
      </c>
      <c r="AJ523">
        <v>7.9029999999999916</v>
      </c>
      <c r="AK523">
        <v>7.7220000000000226</v>
      </c>
      <c r="AL523">
        <v>7.8419999999999561</v>
      </c>
      <c r="AM523">
        <v>7.7090000000000316</v>
      </c>
      <c r="AN523">
        <v>7.7539999999999907</v>
      </c>
      <c r="AO523">
        <v>7.9900000000000091</v>
      </c>
      <c r="AP523">
        <v>7.8359999999999843</v>
      </c>
      <c r="AQ523">
        <v>7.7980000000000018</v>
      </c>
      <c r="AR523">
        <v>7.9160000000000252</v>
      </c>
      <c r="AS523">
        <v>7.8779999999999859</v>
      </c>
      <c r="AT523">
        <v>8.0330000000000155</v>
      </c>
      <c r="AU523">
        <v>7.8559999999999661</v>
      </c>
      <c r="AV523">
        <v>8.0939999999999657</v>
      </c>
      <c r="AW523">
        <v>7.8360000000000412</v>
      </c>
      <c r="AX523">
        <v>8.0219999999999914</v>
      </c>
      <c r="AY523">
        <v>8.1420000000000243</v>
      </c>
      <c r="AZ523">
        <v>7.9470000000000027</v>
      </c>
      <c r="BA523">
        <v>7.9210000000000491</v>
      </c>
      <c r="BB523">
        <v>7.9779999999999802</v>
      </c>
      <c r="BC523" s="105">
        <f t="shared" si="56"/>
        <v>55.605540474268913</v>
      </c>
    </row>
    <row r="524" spans="1:55" ht="15" thickBot="1" x14ac:dyDescent="0.35">
      <c r="A524" s="30" t="s">
        <v>159</v>
      </c>
      <c r="B524" s="30">
        <v>2019</v>
      </c>
      <c r="C524" s="9">
        <v>43483</v>
      </c>
      <c r="D524" s="30" t="s">
        <v>72</v>
      </c>
      <c r="E524" s="29" t="s">
        <v>454</v>
      </c>
      <c r="F524">
        <v>4</v>
      </c>
      <c r="G524" t="s">
        <v>51</v>
      </c>
      <c r="H524" t="s">
        <v>555</v>
      </c>
      <c r="I524" t="s">
        <v>236</v>
      </c>
      <c r="J524" t="s">
        <v>531</v>
      </c>
      <c r="K524" t="s">
        <v>532</v>
      </c>
      <c r="L524" s="50">
        <f>(C524-VLOOKUP(H524,Riders!$A$2:$C$3501,2,FALSE))/365</f>
        <v>32.802739726027397</v>
      </c>
      <c r="M524" s="50">
        <f>(C524-VLOOKUP(I524,Riders!$A$2:$C$3501,2,FALSE))/365</f>
        <v>23.205479452054796</v>
      </c>
      <c r="N524" s="50">
        <f>(C524-VLOOKUP(J524,Riders!$A$2:$C$3501,2,FALSE))/365</f>
        <v>18.38082191780822</v>
      </c>
      <c r="O524" s="50">
        <f>(C524-VLOOKUP(K524,Riders!$A$2:$C$3501,2,FALSE))/365</f>
        <v>26.230136986301371</v>
      </c>
      <c r="P524" s="51">
        <v>2</v>
      </c>
      <c r="Q524" s="104">
        <f t="shared" si="57"/>
        <v>263.18100000000004</v>
      </c>
      <c r="R524" s="104">
        <f t="shared" si="58"/>
        <v>22.15</v>
      </c>
      <c r="S524" s="104">
        <f t="shared" si="59"/>
        <v>69.170999999999992</v>
      </c>
      <c r="T524" s="104">
        <f t="shared" si="60"/>
        <v>63.528999999999996</v>
      </c>
      <c r="U524" s="104">
        <f t="shared" si="61"/>
        <v>64.515000000000015</v>
      </c>
      <c r="V524" s="104">
        <f t="shared" si="62"/>
        <v>65.966000000000037</v>
      </c>
      <c r="W524">
        <v>14.081</v>
      </c>
      <c r="X524">
        <v>8.0689999999999991</v>
      </c>
      <c r="Y524">
        <v>7.7190000000000012</v>
      </c>
      <c r="Z524">
        <v>7.7730000000000032</v>
      </c>
      <c r="AA524">
        <v>7.6969999999999956</v>
      </c>
      <c r="AB524">
        <v>7.8939999999999984</v>
      </c>
      <c r="AC524">
        <v>7.8930000000000007</v>
      </c>
      <c r="AD524">
        <v>8.0449999999999946</v>
      </c>
      <c r="AE524">
        <v>7.8640000000000043</v>
      </c>
      <c r="AF524">
        <v>7.7579999999999814</v>
      </c>
      <c r="AG524">
        <v>7.90300000000002</v>
      </c>
      <c r="AH524">
        <v>7.8379999999999939</v>
      </c>
      <c r="AI524">
        <v>8.0480000000000018</v>
      </c>
      <c r="AJ524">
        <v>7.9919999999999902</v>
      </c>
      <c r="AK524">
        <v>8.1370000000000289</v>
      </c>
      <c r="AL524">
        <v>7.9889999999999759</v>
      </c>
      <c r="AM524">
        <v>8.1190000000000282</v>
      </c>
      <c r="AN524">
        <v>7.9569999999999652</v>
      </c>
      <c r="AO524">
        <v>7.8910000000000196</v>
      </c>
      <c r="AP524">
        <v>8.0060000000000286</v>
      </c>
      <c r="AQ524">
        <v>7.9929999999999666</v>
      </c>
      <c r="AR524">
        <v>8.0230000000000246</v>
      </c>
      <c r="AS524">
        <v>8.2469999999999857</v>
      </c>
      <c r="AT524">
        <v>8.2789999999999964</v>
      </c>
      <c r="AU524">
        <v>8.3290000000000077</v>
      </c>
      <c r="AV524">
        <v>8.1189999999999714</v>
      </c>
      <c r="AW524">
        <v>8.2300000000000466</v>
      </c>
      <c r="AX524">
        <v>8.0370000000000061</v>
      </c>
      <c r="AY524">
        <v>8.0189999999999486</v>
      </c>
      <c r="AZ524">
        <v>8.1760000000000161</v>
      </c>
      <c r="BA524">
        <v>8.370000000000033</v>
      </c>
      <c r="BB524">
        <v>8.686000000000007</v>
      </c>
      <c r="BC524" s="105">
        <f t="shared" si="56"/>
        <v>54.715196005790681</v>
      </c>
    </row>
    <row r="525" spans="1:55" ht="15" thickBot="1" x14ac:dyDescent="0.35">
      <c r="A525" s="30" t="s">
        <v>159</v>
      </c>
      <c r="B525" s="30">
        <v>2019</v>
      </c>
      <c r="C525" s="9">
        <v>43483</v>
      </c>
      <c r="D525" s="30" t="s">
        <v>72</v>
      </c>
      <c r="E525" s="29" t="s">
        <v>204</v>
      </c>
      <c r="F525" t="s">
        <v>205</v>
      </c>
      <c r="G525" t="s">
        <v>29</v>
      </c>
      <c r="H525" t="s">
        <v>322</v>
      </c>
      <c r="I525" t="s">
        <v>335</v>
      </c>
      <c r="J525" t="s">
        <v>416</v>
      </c>
      <c r="K525" t="s">
        <v>526</v>
      </c>
      <c r="L525" s="50">
        <f>(C525-VLOOKUP(H525,Riders!$A$2:$C$3501,2,FALSE))/365</f>
        <v>31.016438356164382</v>
      </c>
      <c r="M525" s="50">
        <f>(C525-VLOOKUP(I525,Riders!$A$2:$C$3501,2,FALSE))/365</f>
        <v>24.158904109589042</v>
      </c>
      <c r="N525" s="50">
        <f>(C525-VLOOKUP(J525,Riders!$A$2:$C$3501,2,FALSE))/365</f>
        <v>21.219178082191782</v>
      </c>
      <c r="O525" s="50">
        <f>(C525-VLOOKUP(K525,Riders!$A$2:$C$3501,2,FALSE))/365</f>
        <v>29.671232876712327</v>
      </c>
      <c r="P525" s="51">
        <v>1</v>
      </c>
      <c r="Q525" s="104">
        <f t="shared" si="57"/>
        <v>256.02800000000002</v>
      </c>
      <c r="R525" s="104">
        <f t="shared" si="58"/>
        <v>22.245000000000001</v>
      </c>
      <c r="S525" s="104">
        <f t="shared" si="59"/>
        <v>67.992999999999995</v>
      </c>
      <c r="T525" s="104">
        <f t="shared" si="60"/>
        <v>61.320999999999998</v>
      </c>
      <c r="U525" s="104">
        <f t="shared" si="61"/>
        <v>62.359000000000009</v>
      </c>
      <c r="V525" s="104">
        <f t="shared" si="62"/>
        <v>64.355000000000018</v>
      </c>
      <c r="W525">
        <v>14.151999999999999</v>
      </c>
      <c r="X525">
        <v>8.0930000000000017</v>
      </c>
      <c r="Y525">
        <v>7.7089999999999996</v>
      </c>
      <c r="Z525">
        <v>7.7629999999999981</v>
      </c>
      <c r="AA525">
        <v>7.5679999999999978</v>
      </c>
      <c r="AB525">
        <v>7.5930000000000035</v>
      </c>
      <c r="AC525">
        <v>7.5419999999999874</v>
      </c>
      <c r="AD525">
        <v>7.5730000000000075</v>
      </c>
      <c r="AE525">
        <v>7.7060000000000031</v>
      </c>
      <c r="AF525">
        <v>7.6219999999999999</v>
      </c>
      <c r="AG525">
        <v>7.6060000000000088</v>
      </c>
      <c r="AH525">
        <v>7.6259999999999906</v>
      </c>
      <c r="AI525">
        <v>7.717000000000013</v>
      </c>
      <c r="AJ525">
        <v>7.6129999999999711</v>
      </c>
      <c r="AK525">
        <v>7.8119999999999976</v>
      </c>
      <c r="AL525">
        <v>7.619000000000014</v>
      </c>
      <c r="AM525">
        <v>7.6550000000000011</v>
      </c>
      <c r="AN525">
        <v>7.8340000000000316</v>
      </c>
      <c r="AO525">
        <v>7.7389999999999759</v>
      </c>
      <c r="AP525">
        <v>7.8010000000000161</v>
      </c>
      <c r="AQ525">
        <v>7.9599999999999795</v>
      </c>
      <c r="AR525">
        <v>7.7210000000000321</v>
      </c>
      <c r="AS525">
        <v>7.700999999999965</v>
      </c>
      <c r="AT525">
        <v>7.9480000000000075</v>
      </c>
      <c r="AU525">
        <v>8.0270000000000152</v>
      </c>
      <c r="AV525">
        <v>8.1680000000000064</v>
      </c>
      <c r="AW525">
        <v>8.0799999999999841</v>
      </c>
      <c r="AX525">
        <v>8.2639999999999816</v>
      </c>
      <c r="AY525">
        <v>7.8540000000000418</v>
      </c>
      <c r="AZ525">
        <v>7.8759999999999764</v>
      </c>
      <c r="BA525">
        <v>8.0529999999999973</v>
      </c>
      <c r="BB525">
        <v>8.0330000000000155</v>
      </c>
      <c r="BC525" s="105">
        <f t="shared" si="56"/>
        <v>56.243848329089005</v>
      </c>
    </row>
    <row r="526" spans="1:55" ht="15" thickBot="1" x14ac:dyDescent="0.35">
      <c r="A526" s="30" t="s">
        <v>159</v>
      </c>
      <c r="B526" s="30">
        <v>2019</v>
      </c>
      <c r="C526" s="9">
        <v>43483</v>
      </c>
      <c r="D526" s="30" t="s">
        <v>72</v>
      </c>
      <c r="E526" s="29" t="s">
        <v>204</v>
      </c>
      <c r="F526" t="s">
        <v>205</v>
      </c>
      <c r="G526" t="s">
        <v>27</v>
      </c>
      <c r="H526" t="s">
        <v>307</v>
      </c>
      <c r="I526" t="s">
        <v>432</v>
      </c>
      <c r="J526" t="s">
        <v>524</v>
      </c>
      <c r="K526" t="s">
        <v>525</v>
      </c>
      <c r="L526" s="50">
        <f>(C526-VLOOKUP(H526,Riders!$A$2:$C$3501,2,FALSE))/365</f>
        <v>25.649315068493152</v>
      </c>
      <c r="M526" s="50">
        <f>(C526-VLOOKUP(I526,Riders!$A$2:$C$3501,2,FALSE))/365</f>
        <v>23.813698630136987</v>
      </c>
      <c r="N526" s="50">
        <f>(C526-VLOOKUP(J526,Riders!$A$2:$C$3501,2,FALSE))/365</f>
        <v>27.583561643835615</v>
      </c>
      <c r="O526" s="50">
        <f>(C526-VLOOKUP(K526,Riders!$A$2:$C$3501,2,FALSE))/365</f>
        <v>29.876712328767123</v>
      </c>
      <c r="P526" s="51">
        <v>2</v>
      </c>
      <c r="Q526" s="104">
        <f t="shared" si="57"/>
        <v>257.27000000000004</v>
      </c>
      <c r="R526" s="104">
        <f t="shared" si="58"/>
        <v>21.969000000000001</v>
      </c>
      <c r="S526" s="104">
        <f t="shared" si="59"/>
        <v>67.710000000000008</v>
      </c>
      <c r="T526" s="104">
        <f t="shared" si="60"/>
        <v>61.828000000000003</v>
      </c>
      <c r="U526" s="104">
        <f t="shared" si="61"/>
        <v>63.407999999999959</v>
      </c>
      <c r="V526" s="104">
        <f t="shared" si="62"/>
        <v>64.324000000000069</v>
      </c>
      <c r="W526">
        <v>14.007999999999999</v>
      </c>
      <c r="X526">
        <v>7.9610000000000021</v>
      </c>
      <c r="Y526">
        <v>7.5609999999999999</v>
      </c>
      <c r="Z526">
        <v>7.6280000000000001</v>
      </c>
      <c r="AA526">
        <v>7.5360000000000014</v>
      </c>
      <c r="AB526">
        <v>7.5790000000000006</v>
      </c>
      <c r="AC526">
        <v>7.6299999999999955</v>
      </c>
      <c r="AD526">
        <v>7.8070000000000093</v>
      </c>
      <c r="AE526">
        <v>7.7039999999999935</v>
      </c>
      <c r="AF526">
        <v>7.6899999999999977</v>
      </c>
      <c r="AG526">
        <v>7.7239999999999895</v>
      </c>
      <c r="AH526">
        <v>7.8720000000000141</v>
      </c>
      <c r="AI526">
        <v>7.6800000000000068</v>
      </c>
      <c r="AJ526">
        <v>7.6509999999999678</v>
      </c>
      <c r="AK526">
        <v>7.6610000000000156</v>
      </c>
      <c r="AL526">
        <v>7.8460000000000178</v>
      </c>
      <c r="AM526">
        <v>7.757000000000005</v>
      </c>
      <c r="AN526">
        <v>7.8229999999999791</v>
      </c>
      <c r="AO526">
        <v>7.9639999999999986</v>
      </c>
      <c r="AP526">
        <v>7.9000000000000057</v>
      </c>
      <c r="AQ526">
        <v>8.0980000000000132</v>
      </c>
      <c r="AR526">
        <v>7.9809999999999945</v>
      </c>
      <c r="AS526">
        <v>8.1049999999999898</v>
      </c>
      <c r="AT526">
        <v>7.7799999999999727</v>
      </c>
      <c r="AU526">
        <v>7.7940000000000396</v>
      </c>
      <c r="AV526">
        <v>7.9120000000000061</v>
      </c>
      <c r="AW526">
        <v>7.9580000000000268</v>
      </c>
      <c r="AX526">
        <v>8.0789999999999793</v>
      </c>
      <c r="AY526">
        <v>8.1129999999999711</v>
      </c>
      <c r="AZ526">
        <v>8.299000000000035</v>
      </c>
      <c r="BA526">
        <v>8.0589999999999691</v>
      </c>
      <c r="BB526">
        <v>8.1100000000000421</v>
      </c>
      <c r="BC526" s="105">
        <f t="shared" si="56"/>
        <v>55.972324794962482</v>
      </c>
    </row>
    <row r="527" spans="1:55" ht="15" thickBot="1" x14ac:dyDescent="0.35">
      <c r="A527" s="30" t="s">
        <v>159</v>
      </c>
      <c r="B527" s="30">
        <v>2019</v>
      </c>
      <c r="C527" s="9">
        <v>43483</v>
      </c>
      <c r="D527" s="30" t="s">
        <v>72</v>
      </c>
      <c r="E527" s="29" t="s">
        <v>204</v>
      </c>
      <c r="F527" t="s">
        <v>206</v>
      </c>
      <c r="G527" t="s">
        <v>53</v>
      </c>
      <c r="H527" t="s">
        <v>227</v>
      </c>
      <c r="I527" t="s">
        <v>298</v>
      </c>
      <c r="J527" t="s">
        <v>478</v>
      </c>
      <c r="K527" t="s">
        <v>560</v>
      </c>
      <c r="L527" s="50">
        <f>(C527-VLOOKUP(H527,Riders!$A$2:$C$3501,2,FALSE))/365</f>
        <v>20.904109589041095</v>
      </c>
      <c r="M527" s="50">
        <f>(C527-VLOOKUP(I527,Riders!$A$2:$C$3501,2,FALSE))/365</f>
        <v>19.506849315068493</v>
      </c>
      <c r="N527" s="50">
        <f>(C527-VLOOKUP(J527,Riders!$A$2:$C$3501,2,FALSE))/365</f>
        <v>21.950684931506849</v>
      </c>
      <c r="O527" s="50">
        <f>(C527-VLOOKUP(K527,Riders!$A$2:$C$3501,2,FALSE))/365</f>
        <v>20.852054794520548</v>
      </c>
      <c r="P527" s="51">
        <v>3</v>
      </c>
      <c r="Q527" s="104">
        <f t="shared" si="57"/>
        <v>258.06899999999996</v>
      </c>
      <c r="R527" s="104">
        <f t="shared" si="58"/>
        <v>22.611000000000001</v>
      </c>
      <c r="S527" s="104">
        <f t="shared" si="59"/>
        <v>68.995999999999995</v>
      </c>
      <c r="T527" s="104">
        <f t="shared" si="60"/>
        <v>62.498000000000005</v>
      </c>
      <c r="U527" s="104">
        <f t="shared" si="61"/>
        <v>62.885999999999996</v>
      </c>
      <c r="V527" s="104">
        <f t="shared" si="62"/>
        <v>63.688999999999965</v>
      </c>
      <c r="W527">
        <v>14.340999999999999</v>
      </c>
      <c r="X527">
        <v>8.2700000000000014</v>
      </c>
      <c r="Y527">
        <v>7.870000000000001</v>
      </c>
      <c r="Z527">
        <v>7.7139999999999986</v>
      </c>
      <c r="AA527">
        <v>7.7640000000000029</v>
      </c>
      <c r="AB527">
        <v>7.6469999999999985</v>
      </c>
      <c r="AC527">
        <v>7.6739999999999995</v>
      </c>
      <c r="AD527">
        <v>7.715999999999994</v>
      </c>
      <c r="AE527">
        <v>7.666000000000011</v>
      </c>
      <c r="AF527">
        <v>7.6509999999999962</v>
      </c>
      <c r="AG527">
        <v>7.840999999999994</v>
      </c>
      <c r="AH527">
        <v>7.7270000000000039</v>
      </c>
      <c r="AI527">
        <v>7.769999999999996</v>
      </c>
      <c r="AJ527">
        <v>7.9210000000000207</v>
      </c>
      <c r="AK527">
        <v>7.8979999999999819</v>
      </c>
      <c r="AL527">
        <v>8.0240000000000009</v>
      </c>
      <c r="AM527">
        <v>7.8499999999999943</v>
      </c>
      <c r="AN527">
        <v>7.8569999999999993</v>
      </c>
      <c r="AO527">
        <v>7.9060000000000059</v>
      </c>
      <c r="AP527">
        <v>7.8179999999999836</v>
      </c>
      <c r="AQ527">
        <v>7.8079999999999927</v>
      </c>
      <c r="AR527">
        <v>7.835000000000008</v>
      </c>
      <c r="AS527">
        <v>7.9320000000000448</v>
      </c>
      <c r="AT527">
        <v>7.879999999999967</v>
      </c>
      <c r="AU527">
        <v>7.9410000000000309</v>
      </c>
      <c r="AV527">
        <v>8.0849999999999795</v>
      </c>
      <c r="AW527">
        <v>7.8930000000000007</v>
      </c>
      <c r="AX527">
        <v>7.8799999999999955</v>
      </c>
      <c r="AY527">
        <v>7.953000000000003</v>
      </c>
      <c r="AZ527">
        <v>7.9799999999999898</v>
      </c>
      <c r="BA527">
        <v>7.9159999999999968</v>
      </c>
      <c r="BB527">
        <v>8.0409999999999684</v>
      </c>
      <c r="BC527" s="105">
        <f t="shared" si="56"/>
        <v>55.799030491845215</v>
      </c>
    </row>
    <row r="528" spans="1:55" ht="15" thickBot="1" x14ac:dyDescent="0.35">
      <c r="A528" s="30" t="s">
        <v>159</v>
      </c>
      <c r="B528" s="30">
        <v>2019</v>
      </c>
      <c r="C528" s="9">
        <v>43483</v>
      </c>
      <c r="D528" s="30" t="s">
        <v>72</v>
      </c>
      <c r="E528" s="29" t="s">
        <v>204</v>
      </c>
      <c r="F528" t="s">
        <v>206</v>
      </c>
      <c r="G528" t="s">
        <v>162</v>
      </c>
      <c r="H528" t="s">
        <v>28</v>
      </c>
      <c r="I528" t="s">
        <v>573</v>
      </c>
      <c r="J528" t="s">
        <v>551</v>
      </c>
      <c r="K528" t="s">
        <v>417</v>
      </c>
      <c r="L528" s="50">
        <f>(C528-VLOOKUP(H528,Riders!$A$2:$C$3501,2,FALSE))/365</f>
        <v>19.063013698630137</v>
      </c>
      <c r="M528" s="50">
        <f>(C528-VLOOKUP(I528,Riders!$A$2:$C$3501,2,FALSE))/365</f>
        <v>29.769863013698629</v>
      </c>
      <c r="N528" s="50">
        <f>(C528-VLOOKUP(J528,Riders!$A$2:$C$3501,2,FALSE))/365</f>
        <v>22.263013698630136</v>
      </c>
      <c r="O528" s="50">
        <f>(C528-VLOOKUP(K528,Riders!$A$2:$C$3501,2,FALSE))/365</f>
        <v>19.915068493150685</v>
      </c>
      <c r="P528" s="51">
        <v>4</v>
      </c>
      <c r="Q528" s="104">
        <f t="shared" si="57"/>
        <v>271.012</v>
      </c>
      <c r="R528" s="104">
        <f t="shared" si="58"/>
        <v>22.004999999999999</v>
      </c>
      <c r="S528" s="104">
        <f t="shared" si="59"/>
        <v>69.843999999999994</v>
      </c>
      <c r="T528" s="104">
        <f t="shared" si="60"/>
        <v>63.41500000000002</v>
      </c>
      <c r="U528" s="104">
        <f t="shared" si="61"/>
        <v>64.295999999999992</v>
      </c>
      <c r="V528" s="104">
        <f t="shared" si="62"/>
        <v>73.456999999999994</v>
      </c>
      <c r="W528">
        <v>13.939</v>
      </c>
      <c r="X528">
        <v>8.0659999999999989</v>
      </c>
      <c r="Y528">
        <v>7.9730000000000025</v>
      </c>
      <c r="Z528">
        <v>8.0229999999999961</v>
      </c>
      <c r="AA528">
        <v>7.9400000000000048</v>
      </c>
      <c r="AB528">
        <v>8.0339999999999989</v>
      </c>
      <c r="AC528">
        <v>7.9099999999999966</v>
      </c>
      <c r="AD528">
        <v>7.9589999999999961</v>
      </c>
      <c r="AE528">
        <v>8.1630000000000251</v>
      </c>
      <c r="AF528">
        <v>7.813999999999993</v>
      </c>
      <c r="AG528">
        <v>7.7549999999999955</v>
      </c>
      <c r="AH528">
        <v>7.9199999999999875</v>
      </c>
      <c r="AI528">
        <v>7.8859999999999957</v>
      </c>
      <c r="AJ528">
        <v>7.9750000000000085</v>
      </c>
      <c r="AK528">
        <v>7.965999999999994</v>
      </c>
      <c r="AL528">
        <v>7.9360000000000213</v>
      </c>
      <c r="AM528">
        <v>7.9139999999999873</v>
      </c>
      <c r="AN528">
        <v>8.0569999999999879</v>
      </c>
      <c r="AO528">
        <v>8.1970000000000312</v>
      </c>
      <c r="AP528">
        <v>7.97199999999998</v>
      </c>
      <c r="AQ528">
        <v>8.0509999999999877</v>
      </c>
      <c r="AR528">
        <v>8.2000000000000171</v>
      </c>
      <c r="AS528">
        <v>7.9449999999999648</v>
      </c>
      <c r="AT528">
        <v>7.9600000000000364</v>
      </c>
      <c r="AU528">
        <v>7.8859999999999957</v>
      </c>
      <c r="AV528">
        <v>7.7990000000000066</v>
      </c>
      <c r="AW528">
        <v>8.3969999999999914</v>
      </c>
      <c r="AX528">
        <v>8.7189999999999941</v>
      </c>
      <c r="AY528">
        <v>9.342000000000013</v>
      </c>
      <c r="AZ528">
        <v>9.6879999999999598</v>
      </c>
      <c r="BA528">
        <v>9.9940000000000282</v>
      </c>
      <c r="BB528">
        <v>11.632000000000005</v>
      </c>
      <c r="BC528" s="105">
        <f t="shared" si="56"/>
        <v>53.134178560358954</v>
      </c>
    </row>
    <row r="529" spans="1:55" ht="15" thickBot="1" x14ac:dyDescent="0.35">
      <c r="A529" s="30" t="s">
        <v>181</v>
      </c>
      <c r="B529" s="30">
        <v>2018</v>
      </c>
      <c r="C529" s="49">
        <v>43448</v>
      </c>
      <c r="D529" s="30" t="s">
        <v>72</v>
      </c>
      <c r="E529" s="29" t="s">
        <v>454</v>
      </c>
      <c r="F529">
        <v>1</v>
      </c>
      <c r="G529" t="s">
        <v>47</v>
      </c>
      <c r="H529" t="s">
        <v>562</v>
      </c>
      <c r="I529" t="s">
        <v>534</v>
      </c>
      <c r="J529" t="s">
        <v>268</v>
      </c>
      <c r="K529" t="s">
        <v>279</v>
      </c>
      <c r="L529" s="50">
        <f>(C529-VLOOKUP(H529,Riders!$A$2:$C$3501,2,FALSE))/365</f>
        <v>21.2</v>
      </c>
      <c r="M529" s="50">
        <f>(C529-VLOOKUP(I529,Riders!$A$2:$C$3501,2,FALSE))/365</f>
        <v>22.980821917808218</v>
      </c>
      <c r="N529" s="50">
        <f>(C529-VLOOKUP(J529,Riders!$A$2:$C$3501,2,FALSE))/365</f>
        <v>21.950684931506849</v>
      </c>
      <c r="O529" s="50">
        <f>(C529-VLOOKUP(K529,Riders!$A$2:$C$3501,2,FALSE))/365</f>
        <v>22.578082191780823</v>
      </c>
      <c r="P529" s="51">
        <v>1</v>
      </c>
      <c r="Q529" s="104">
        <f t="shared" si="57"/>
        <v>265.29899999999998</v>
      </c>
      <c r="R529" s="104">
        <f t="shared" si="58"/>
        <v>22.64</v>
      </c>
      <c r="S529" s="104">
        <f t="shared" si="59"/>
        <v>70.08</v>
      </c>
      <c r="T529" s="104">
        <f t="shared" si="60"/>
        <v>64.225000000000009</v>
      </c>
      <c r="U529" s="104">
        <f t="shared" si="61"/>
        <v>64.634999999999962</v>
      </c>
      <c r="V529" s="104">
        <f t="shared" si="62"/>
        <v>66.359000000000009</v>
      </c>
      <c r="W529">
        <v>14.304</v>
      </c>
      <c r="X529">
        <v>8.3360000000000003</v>
      </c>
      <c r="Y529">
        <v>8.1310000000000002</v>
      </c>
      <c r="Z529">
        <v>7.6769999999999996</v>
      </c>
      <c r="AA529">
        <v>7.9279999999999973</v>
      </c>
      <c r="AB529">
        <v>7.8940000000000055</v>
      </c>
      <c r="AC529">
        <v>7.9889999999999972</v>
      </c>
      <c r="AD529">
        <v>7.820999999999998</v>
      </c>
      <c r="AE529">
        <v>7.980000000000004</v>
      </c>
      <c r="AF529">
        <v>7.8470000000000084</v>
      </c>
      <c r="AG529">
        <v>8.0079999999999814</v>
      </c>
      <c r="AH529">
        <v>7.791000000000011</v>
      </c>
      <c r="AI529">
        <v>8.0479999999999876</v>
      </c>
      <c r="AJ529">
        <v>8.2349999999999852</v>
      </c>
      <c r="AK529">
        <v>8.1220000000000141</v>
      </c>
      <c r="AL529">
        <v>8.1940000000000168</v>
      </c>
      <c r="AM529">
        <v>8.0169999999999959</v>
      </c>
      <c r="AN529">
        <v>8.1119999999999948</v>
      </c>
      <c r="AO529">
        <v>7.992999999999995</v>
      </c>
      <c r="AP529">
        <v>8.1160000000000139</v>
      </c>
      <c r="AQ529">
        <v>8.0579999999999927</v>
      </c>
      <c r="AR529">
        <v>8.1049999999999898</v>
      </c>
      <c r="AS529">
        <v>8.2190000000000225</v>
      </c>
      <c r="AT529">
        <v>8.0149999999999579</v>
      </c>
      <c r="AU529">
        <v>8.2430000000000518</v>
      </c>
      <c r="AV529">
        <v>8.0129999999999484</v>
      </c>
      <c r="AW529">
        <v>8.2300000000000466</v>
      </c>
      <c r="AX529">
        <v>8.2449999999999761</v>
      </c>
      <c r="AY529">
        <v>8.339999999999975</v>
      </c>
      <c r="AZ529">
        <v>8.6790000000000589</v>
      </c>
      <c r="BA529">
        <v>8.3569999999999993</v>
      </c>
      <c r="BB529">
        <v>8.2519999999999527</v>
      </c>
      <c r="BC529" s="105">
        <f t="shared" si="56"/>
        <v>54.278380242669598</v>
      </c>
    </row>
    <row r="530" spans="1:55" ht="15" thickBot="1" x14ac:dyDescent="0.35">
      <c r="A530" s="30" t="s">
        <v>181</v>
      </c>
      <c r="B530" s="30">
        <v>2018</v>
      </c>
      <c r="C530" s="49">
        <v>43448</v>
      </c>
      <c r="D530" s="30" t="s">
        <v>72</v>
      </c>
      <c r="E530" s="29" t="s">
        <v>454</v>
      </c>
      <c r="F530">
        <v>1</v>
      </c>
      <c r="G530" t="s">
        <v>51</v>
      </c>
      <c r="H530" t="s">
        <v>236</v>
      </c>
      <c r="I530" t="s">
        <v>531</v>
      </c>
      <c r="J530" t="s">
        <v>532</v>
      </c>
      <c r="K530" t="s">
        <v>555</v>
      </c>
      <c r="L530" s="50">
        <f>(C530-VLOOKUP(H530,Riders!$A$2:$C$3501,2,FALSE))/365</f>
        <v>23.109589041095891</v>
      </c>
      <c r="M530" s="50">
        <f>(C530-VLOOKUP(I530,Riders!$A$2:$C$3501,2,FALSE))/365</f>
        <v>18.284931506849315</v>
      </c>
      <c r="N530" s="50">
        <f>(C530-VLOOKUP(J530,Riders!$A$2:$C$3501,2,FALSE))/365</f>
        <v>26.134246575342466</v>
      </c>
      <c r="O530" s="50">
        <f>(C530-VLOOKUP(K530,Riders!$A$2:$C$3501,2,FALSE))/365</f>
        <v>32.706849315068496</v>
      </c>
      <c r="P530" s="51">
        <v>2</v>
      </c>
      <c r="Q530" s="104">
        <f t="shared" si="57"/>
        <v>271.63499999999999</v>
      </c>
      <c r="R530" s="104">
        <f t="shared" si="58"/>
        <v>23.029</v>
      </c>
      <c r="S530" s="104">
        <f t="shared" si="59"/>
        <v>70.669999999999987</v>
      </c>
      <c r="T530" s="104">
        <f t="shared" si="60"/>
        <v>65.952000000000027</v>
      </c>
      <c r="U530" s="104">
        <f t="shared" si="61"/>
        <v>67.009999999999962</v>
      </c>
      <c r="V530" s="104">
        <f t="shared" si="62"/>
        <v>68.003000000000014</v>
      </c>
      <c r="W530">
        <v>14.523</v>
      </c>
      <c r="X530">
        <v>8.5060000000000002</v>
      </c>
      <c r="Y530">
        <v>8.1879999999999988</v>
      </c>
      <c r="Z530">
        <v>7.8840000000000003</v>
      </c>
      <c r="AA530">
        <v>7.8999999999999986</v>
      </c>
      <c r="AB530">
        <v>7.8160000000000025</v>
      </c>
      <c r="AC530">
        <v>7.9710000000000036</v>
      </c>
      <c r="AD530">
        <v>7.8819999999999837</v>
      </c>
      <c r="AE530">
        <v>8.0840000000000174</v>
      </c>
      <c r="AF530">
        <v>8.2599999999999909</v>
      </c>
      <c r="AG530">
        <v>8.1350000000000051</v>
      </c>
      <c r="AH530">
        <v>8.353999999999985</v>
      </c>
      <c r="AI530">
        <v>8.2490000000000094</v>
      </c>
      <c r="AJ530">
        <v>8.4109999999999872</v>
      </c>
      <c r="AK530">
        <v>8.2299999999999898</v>
      </c>
      <c r="AL530">
        <v>8.2290000000000418</v>
      </c>
      <c r="AM530">
        <v>8.3400000000000034</v>
      </c>
      <c r="AN530">
        <v>8.2749999999999773</v>
      </c>
      <c r="AO530">
        <v>8.4059999999999775</v>
      </c>
      <c r="AP530">
        <v>8.2980000000000018</v>
      </c>
      <c r="AQ530">
        <v>8.4840000000000089</v>
      </c>
      <c r="AR530">
        <v>8.3640000000000043</v>
      </c>
      <c r="AS530">
        <v>8.5060000000000286</v>
      </c>
      <c r="AT530">
        <v>8.3369999999999607</v>
      </c>
      <c r="AU530">
        <v>8.3360000000000412</v>
      </c>
      <c r="AV530">
        <v>8.5379999999999825</v>
      </c>
      <c r="AW530">
        <v>8.4160000000000252</v>
      </c>
      <c r="AX530">
        <v>8.7099999999999511</v>
      </c>
      <c r="AY530">
        <v>8.5519999999999925</v>
      </c>
      <c r="AZ530">
        <v>8.7670000000000528</v>
      </c>
      <c r="BA530">
        <v>8.3069999999999595</v>
      </c>
      <c r="BB530">
        <v>8.3770000000000095</v>
      </c>
      <c r="BC530" s="105">
        <f t="shared" si="56"/>
        <v>53.012314318846983</v>
      </c>
    </row>
    <row r="531" spans="1:55" ht="15" thickBot="1" x14ac:dyDescent="0.35">
      <c r="A531" s="30" t="s">
        <v>181</v>
      </c>
      <c r="B531" s="30">
        <v>2018</v>
      </c>
      <c r="C531" s="49">
        <v>43448</v>
      </c>
      <c r="D531" s="30" t="s">
        <v>72</v>
      </c>
      <c r="E531" s="29" t="s">
        <v>454</v>
      </c>
      <c r="F531">
        <v>2</v>
      </c>
      <c r="G531" t="s">
        <v>273</v>
      </c>
      <c r="H531" t="s">
        <v>579</v>
      </c>
      <c r="I531" t="s">
        <v>418</v>
      </c>
      <c r="J531" t="s">
        <v>580</v>
      </c>
      <c r="K531" t="s">
        <v>420</v>
      </c>
      <c r="L531" s="50">
        <f>(C531-VLOOKUP(H531,Riders!$A$2:$C$3501,2,FALSE))/365</f>
        <v>19.265753424657536</v>
      </c>
      <c r="M531" s="50">
        <f>(C531-VLOOKUP(I531,Riders!$A$2:$C$3501,2,FALSE))/365</f>
        <v>21.726027397260275</v>
      </c>
      <c r="N531" s="50">
        <f>(C531-VLOOKUP(J531,Riders!$A$2:$C$3501,2,FALSE))/365</f>
        <v>20.682191780821917</v>
      </c>
      <c r="O531" s="50">
        <f>(C531-VLOOKUP(K531,Riders!$A$2:$C$3501,2,FALSE))/365</f>
        <v>19.69041095890411</v>
      </c>
      <c r="P531" s="51">
        <v>1</v>
      </c>
      <c r="Q531" s="104">
        <f t="shared" si="57"/>
        <v>263.702</v>
      </c>
      <c r="R531" s="104">
        <f t="shared" si="58"/>
        <v>22.791</v>
      </c>
      <c r="S531" s="104">
        <f t="shared" si="59"/>
        <v>70.900000000000006</v>
      </c>
      <c r="T531" s="104">
        <f t="shared" si="60"/>
        <v>63.709000000000003</v>
      </c>
      <c r="U531" s="104">
        <f t="shared" si="61"/>
        <v>64.73599999999999</v>
      </c>
      <c r="V531" s="104">
        <f t="shared" si="62"/>
        <v>64.356999999999999</v>
      </c>
      <c r="W531">
        <v>14.196999999999999</v>
      </c>
      <c r="X531">
        <v>8.5940000000000012</v>
      </c>
      <c r="Y531">
        <v>8.0739999999999981</v>
      </c>
      <c r="Z531">
        <v>8.0599999999999987</v>
      </c>
      <c r="AA531">
        <v>7.9170000000000016</v>
      </c>
      <c r="AB531">
        <v>7.9510000000000005</v>
      </c>
      <c r="AC531">
        <v>8.1389999999999958</v>
      </c>
      <c r="AD531">
        <v>7.9680000000000106</v>
      </c>
      <c r="AE531">
        <v>7.9129999999999825</v>
      </c>
      <c r="AF531">
        <v>8.0330000000000155</v>
      </c>
      <c r="AG531">
        <v>7.869000000000014</v>
      </c>
      <c r="AH531">
        <v>7.8959999999999724</v>
      </c>
      <c r="AI531">
        <v>7.9170000000000158</v>
      </c>
      <c r="AJ531">
        <v>8.054000000000002</v>
      </c>
      <c r="AK531">
        <v>7.9549999999999983</v>
      </c>
      <c r="AL531">
        <v>8.0720000000000027</v>
      </c>
      <c r="AM531">
        <v>7.9809999999999945</v>
      </c>
      <c r="AN531">
        <v>7.9710000000000036</v>
      </c>
      <c r="AO531">
        <v>8.1690000000000111</v>
      </c>
      <c r="AP531">
        <v>8.2379999999999711</v>
      </c>
      <c r="AQ531">
        <v>8.1480000000000246</v>
      </c>
      <c r="AR531">
        <v>8.1760000000000161</v>
      </c>
      <c r="AS531">
        <v>7.9959999999999809</v>
      </c>
      <c r="AT531">
        <v>8.0569999999999879</v>
      </c>
      <c r="AU531">
        <v>8.0089999999999861</v>
      </c>
      <c r="AV531">
        <v>8.2010000000000218</v>
      </c>
      <c r="AW531">
        <v>8.032999999999987</v>
      </c>
      <c r="AX531">
        <v>8.1839999999999975</v>
      </c>
      <c r="AY531">
        <v>7.9080000000000155</v>
      </c>
      <c r="AZ531">
        <v>7.9379999999999882</v>
      </c>
      <c r="BA531">
        <v>8.1700000000000159</v>
      </c>
      <c r="BB531">
        <v>7.9139999999999873</v>
      </c>
      <c r="BC531" s="105">
        <f t="shared" si="56"/>
        <v>54.607094371677121</v>
      </c>
    </row>
    <row r="532" spans="1:55" ht="15" thickBot="1" x14ac:dyDescent="0.35">
      <c r="A532" s="30" t="s">
        <v>181</v>
      </c>
      <c r="B532" s="30">
        <v>2018</v>
      </c>
      <c r="C532" s="49">
        <v>43448</v>
      </c>
      <c r="D532" s="30" t="s">
        <v>72</v>
      </c>
      <c r="E532" s="29" t="s">
        <v>454</v>
      </c>
      <c r="F532">
        <v>2</v>
      </c>
      <c r="G532" t="s">
        <v>56</v>
      </c>
      <c r="H532" t="s">
        <v>267</v>
      </c>
      <c r="I532" t="s">
        <v>428</v>
      </c>
      <c r="J532" t="s">
        <v>427</v>
      </c>
      <c r="K532" t="s">
        <v>55</v>
      </c>
      <c r="L532" s="50">
        <f>(C532-VLOOKUP(H532,Riders!$A$2:$C$3501,2,FALSE))/365</f>
        <v>19.969863013698632</v>
      </c>
      <c r="M532" s="50">
        <f>(C532-VLOOKUP(I532,Riders!$A$2:$C$3501,2,FALSE))/365</f>
        <v>29.13150684931507</v>
      </c>
      <c r="N532" s="50">
        <f>(C532-VLOOKUP(J532,Riders!$A$2:$C$3501,2,FALSE))/365</f>
        <v>24.632876712328766</v>
      </c>
      <c r="O532" s="50">
        <f>(C532-VLOOKUP(K532,Riders!$A$2:$C$3501,2,FALSE))/365</f>
        <v>29.61917808219178</v>
      </c>
      <c r="P532" s="51">
        <v>2</v>
      </c>
      <c r="Q532" s="104">
        <f t="shared" si="57"/>
        <v>274.53500000000003</v>
      </c>
      <c r="R532" s="104">
        <f t="shared" si="58"/>
        <v>23.155999999999999</v>
      </c>
      <c r="S532" s="104">
        <f t="shared" si="59"/>
        <v>70.646999999999991</v>
      </c>
      <c r="T532" s="104">
        <f t="shared" si="60"/>
        <v>64.849000000000018</v>
      </c>
      <c r="U532" s="104">
        <f t="shared" si="61"/>
        <v>67.153999999999996</v>
      </c>
      <c r="V532" s="104">
        <f t="shared" si="62"/>
        <v>71.885000000000019</v>
      </c>
      <c r="W532">
        <v>14.747999999999999</v>
      </c>
      <c r="X532">
        <v>8.4079999999999995</v>
      </c>
      <c r="Y532">
        <v>7.9440000000000026</v>
      </c>
      <c r="Z532">
        <v>7.8829999999999956</v>
      </c>
      <c r="AA532">
        <v>7.7580000000000027</v>
      </c>
      <c r="AB532">
        <v>7.9949999999999974</v>
      </c>
      <c r="AC532">
        <v>7.9069999999999894</v>
      </c>
      <c r="AD532">
        <v>8.0040000000000049</v>
      </c>
      <c r="AE532">
        <v>8.1840000000000117</v>
      </c>
      <c r="AF532">
        <v>8.0319999999999823</v>
      </c>
      <c r="AG532">
        <v>8.1060000000000088</v>
      </c>
      <c r="AH532">
        <v>8.1770000000000209</v>
      </c>
      <c r="AI532">
        <v>8.0049999999999812</v>
      </c>
      <c r="AJ532">
        <v>7.9640000000000128</v>
      </c>
      <c r="AK532">
        <v>8.2120000000000033</v>
      </c>
      <c r="AL532">
        <v>8.1689999999999969</v>
      </c>
      <c r="AM532">
        <v>8.4599999999999795</v>
      </c>
      <c r="AN532">
        <v>8.1990000000000123</v>
      </c>
      <c r="AO532">
        <v>8.2490000000000236</v>
      </c>
      <c r="AP532">
        <v>8.4549999999999841</v>
      </c>
      <c r="AQ532">
        <v>8.2119999999999891</v>
      </c>
      <c r="AR532">
        <v>8.3259999999999934</v>
      </c>
      <c r="AS532">
        <v>8.5830000000000268</v>
      </c>
      <c r="AT532">
        <v>8.6699999999999875</v>
      </c>
      <c r="AU532">
        <v>8.8739999999999668</v>
      </c>
      <c r="AV532">
        <v>8.5710000000000264</v>
      </c>
      <c r="AW532">
        <v>8.6140000000000043</v>
      </c>
      <c r="AX532">
        <v>8.7950000000000159</v>
      </c>
      <c r="AY532">
        <v>9.0549999999999784</v>
      </c>
      <c r="AZ532">
        <v>9.195999999999998</v>
      </c>
      <c r="BA532">
        <v>9.2950000000000159</v>
      </c>
      <c r="BB532">
        <v>9.4850000000000136</v>
      </c>
      <c r="BC532" s="105">
        <f t="shared" si="56"/>
        <v>52.452328482707117</v>
      </c>
    </row>
    <row r="533" spans="1:55" ht="15" thickBot="1" x14ac:dyDescent="0.35">
      <c r="A533" s="30" t="s">
        <v>181</v>
      </c>
      <c r="B533" s="30">
        <v>2018</v>
      </c>
      <c r="C533" s="49">
        <v>43448</v>
      </c>
      <c r="D533" s="30" t="s">
        <v>72</v>
      </c>
      <c r="E533" s="29" t="s">
        <v>454</v>
      </c>
      <c r="F533">
        <v>3</v>
      </c>
      <c r="G533" t="s">
        <v>67</v>
      </c>
      <c r="H533" t="s">
        <v>214</v>
      </c>
      <c r="I533" t="s">
        <v>329</v>
      </c>
      <c r="J533" t="s">
        <v>578</v>
      </c>
      <c r="K533" t="s">
        <v>521</v>
      </c>
      <c r="L533" s="50">
        <f>(C533-VLOOKUP(H533,Riders!$A$2:$C$3501,2,FALSE))/365</f>
        <v>23.989041095890411</v>
      </c>
      <c r="M533" s="50">
        <f>(C533-VLOOKUP(I533,Riders!$A$2:$C$3501,2,FALSE))/365</f>
        <v>32.095890410958901</v>
      </c>
      <c r="N533" s="50">
        <f>(C533-VLOOKUP(J533,Riders!$A$2:$C$3501,2,FALSE))/365</f>
        <v>23.12876712328767</v>
      </c>
      <c r="O533" s="50">
        <f>(C533-VLOOKUP(K533,Riders!$A$2:$C$3501,2,FALSE))/365</f>
        <v>21.323287671232876</v>
      </c>
      <c r="P533" s="51">
        <v>1</v>
      </c>
      <c r="Q533" s="104">
        <f t="shared" si="57"/>
        <v>260.35300000000001</v>
      </c>
      <c r="R533" s="104">
        <f t="shared" si="58"/>
        <v>21.859000000000002</v>
      </c>
      <c r="S533" s="104">
        <f t="shared" si="59"/>
        <v>68.891000000000005</v>
      </c>
      <c r="T533" s="104">
        <f t="shared" si="60"/>
        <v>63.711999999999975</v>
      </c>
      <c r="U533" s="104">
        <f t="shared" si="61"/>
        <v>63.464000000000027</v>
      </c>
      <c r="V533" s="104">
        <f t="shared" si="62"/>
        <v>64.286000000000001</v>
      </c>
      <c r="W533">
        <v>13.916</v>
      </c>
      <c r="X533">
        <v>7.9430000000000014</v>
      </c>
      <c r="Y533">
        <v>7.8189999999999991</v>
      </c>
      <c r="Z533">
        <v>7.7759999999999998</v>
      </c>
      <c r="AA533">
        <v>8.0339999999999989</v>
      </c>
      <c r="AB533">
        <v>7.7430000000000021</v>
      </c>
      <c r="AC533">
        <v>7.93</v>
      </c>
      <c r="AD533">
        <v>7.730000000000004</v>
      </c>
      <c r="AE533">
        <v>7.6469999999999914</v>
      </c>
      <c r="AF533">
        <v>7.7309999999999945</v>
      </c>
      <c r="AG533">
        <v>7.7130000000000223</v>
      </c>
      <c r="AH533">
        <v>7.9029999999999916</v>
      </c>
      <c r="AI533">
        <v>8.0360000000000014</v>
      </c>
      <c r="AJ533">
        <v>8.275999999999982</v>
      </c>
      <c r="AK533">
        <v>8.1160000000000139</v>
      </c>
      <c r="AL533">
        <v>8.2899999999999778</v>
      </c>
      <c r="AM533">
        <v>8.0620000000000118</v>
      </c>
      <c r="AN533">
        <v>7.9570000000000221</v>
      </c>
      <c r="AO533">
        <v>7.8479999999999563</v>
      </c>
      <c r="AP533">
        <v>7.9300000000000352</v>
      </c>
      <c r="AQ533">
        <v>7.7880000000000109</v>
      </c>
      <c r="AR533">
        <v>7.7389999999999759</v>
      </c>
      <c r="AS533">
        <v>8.0219999999999914</v>
      </c>
      <c r="AT533">
        <v>8.1180000000000234</v>
      </c>
      <c r="AU533">
        <v>8.117999999999995</v>
      </c>
      <c r="AV533">
        <v>8.2979999999999734</v>
      </c>
      <c r="AW533">
        <v>8.1680000000000064</v>
      </c>
      <c r="AX533">
        <v>8.1220000000000709</v>
      </c>
      <c r="AY533">
        <v>8.0699999999999648</v>
      </c>
      <c r="AZ533">
        <v>8.0989999999999895</v>
      </c>
      <c r="BA533">
        <v>7.72199999999998</v>
      </c>
      <c r="BB533">
        <v>7.6890000000000214</v>
      </c>
      <c r="BC533" s="105">
        <f t="shared" si="56"/>
        <v>55.309522071956152</v>
      </c>
    </row>
    <row r="534" spans="1:55" ht="15" thickBot="1" x14ac:dyDescent="0.35">
      <c r="A534" s="30" t="s">
        <v>181</v>
      </c>
      <c r="B534" s="30">
        <v>2018</v>
      </c>
      <c r="C534" s="49">
        <v>43448</v>
      </c>
      <c r="D534" s="30" t="s">
        <v>72</v>
      </c>
      <c r="E534" s="29" t="s">
        <v>454</v>
      </c>
      <c r="F534">
        <v>3</v>
      </c>
      <c r="G534" t="s">
        <v>53</v>
      </c>
      <c r="H534" t="s">
        <v>227</v>
      </c>
      <c r="I534" t="s">
        <v>557</v>
      </c>
      <c r="J534" t="s">
        <v>316</v>
      </c>
      <c r="K534" t="s">
        <v>529</v>
      </c>
      <c r="L534" s="50">
        <f>(C534-VLOOKUP(H534,Riders!$A$2:$C$3501,2,FALSE))/365</f>
        <v>20.80821917808219</v>
      </c>
      <c r="M534" s="50">
        <f>(C534-VLOOKUP(I534,Riders!$A$2:$C$3501,2,FALSE))/365</f>
        <v>30.438356164383563</v>
      </c>
      <c r="N534" s="50">
        <f>(C534-VLOOKUP(J534,Riders!$A$2:$C$3501,2,FALSE))/365</f>
        <v>17.978082191780821</v>
      </c>
      <c r="O534" s="50">
        <f>(C534-VLOOKUP(K534,Riders!$A$2:$C$3501,2,FALSE))/365</f>
        <v>36.43013698630137</v>
      </c>
      <c r="P534" s="51">
        <v>2</v>
      </c>
      <c r="Q534" s="104">
        <f t="shared" si="57"/>
        <v>263.14799999999997</v>
      </c>
      <c r="R534" s="104">
        <f t="shared" si="58"/>
        <v>22.87</v>
      </c>
      <c r="S534" s="104">
        <f t="shared" si="59"/>
        <v>69.450999999999993</v>
      </c>
      <c r="T534" s="104">
        <f t="shared" si="60"/>
        <v>63.143000000000029</v>
      </c>
      <c r="U534" s="104">
        <f t="shared" si="61"/>
        <v>64.642999999999972</v>
      </c>
      <c r="V534" s="104">
        <f t="shared" si="62"/>
        <v>65.910999999999973</v>
      </c>
      <c r="W534">
        <v>14.494</v>
      </c>
      <c r="X534">
        <v>8.3760000000000012</v>
      </c>
      <c r="Y534">
        <v>7.8299999999999983</v>
      </c>
      <c r="Z534">
        <v>7.6459999999999972</v>
      </c>
      <c r="AA534">
        <v>7.7640000000000029</v>
      </c>
      <c r="AB534">
        <v>7.6880000000000024</v>
      </c>
      <c r="AC534">
        <v>7.7379999999999995</v>
      </c>
      <c r="AD534">
        <v>7.914999999999992</v>
      </c>
      <c r="AE534">
        <v>7.8050000000000068</v>
      </c>
      <c r="AF534">
        <v>7.8159999999999883</v>
      </c>
      <c r="AG534">
        <v>7.8370000000000175</v>
      </c>
      <c r="AH534">
        <v>7.8549999999999898</v>
      </c>
      <c r="AI534">
        <v>7.9740000000000038</v>
      </c>
      <c r="AJ534">
        <v>7.8899999999999864</v>
      </c>
      <c r="AK534">
        <v>7.8950000000000102</v>
      </c>
      <c r="AL534">
        <v>8.0710000000000264</v>
      </c>
      <c r="AM534">
        <v>7.978999999999985</v>
      </c>
      <c r="AN534">
        <v>8.1389999999999816</v>
      </c>
      <c r="AO534">
        <v>8.0180000000000007</v>
      </c>
      <c r="AP534">
        <v>8.2410000000000139</v>
      </c>
      <c r="AQ534">
        <v>8.0339999999999918</v>
      </c>
      <c r="AR534">
        <v>8.0099999999999909</v>
      </c>
      <c r="AS534">
        <v>8.1380000000000337</v>
      </c>
      <c r="AT534">
        <v>8.0839999999999748</v>
      </c>
      <c r="AU534">
        <v>8.125</v>
      </c>
      <c r="AV534">
        <v>8.304000000000002</v>
      </c>
      <c r="AW534">
        <v>8.2449999999999761</v>
      </c>
      <c r="AX534">
        <v>8.4699999999999989</v>
      </c>
      <c r="AY534">
        <v>8.1899999999999977</v>
      </c>
      <c r="AZ534">
        <v>8.1930000000000121</v>
      </c>
      <c r="BA534">
        <v>8.127000000000038</v>
      </c>
      <c r="BB534">
        <v>8.2569999999999482</v>
      </c>
      <c r="BC534" s="105">
        <f t="shared" si="56"/>
        <v>54.722057549363861</v>
      </c>
    </row>
    <row r="535" spans="1:55" ht="15" thickBot="1" x14ac:dyDescent="0.35">
      <c r="A535" s="1" t="s">
        <v>181</v>
      </c>
      <c r="B535" s="1">
        <v>2018</v>
      </c>
      <c r="C535" s="2">
        <v>43448</v>
      </c>
      <c r="D535" s="1" t="s">
        <v>72</v>
      </c>
      <c r="E535" s="29" t="s">
        <v>454</v>
      </c>
      <c r="F535" s="33">
        <v>4</v>
      </c>
      <c r="G535" t="s">
        <v>25</v>
      </c>
      <c r="H535" t="s">
        <v>343</v>
      </c>
      <c r="I535" t="s">
        <v>269</v>
      </c>
      <c r="J535" t="s">
        <v>522</v>
      </c>
      <c r="K535" t="s">
        <v>309</v>
      </c>
      <c r="L535" s="50">
        <f>(C535-VLOOKUP(H535,Riders!$A$2:$C$3501,2,FALSE))/365</f>
        <v>24.284931506849315</v>
      </c>
      <c r="M535" s="50">
        <f>(C535-VLOOKUP(I535,Riders!$A$2:$C$3501,2,FALSE))/365</f>
        <v>24.775342465753425</v>
      </c>
      <c r="N535" s="50">
        <f>(C535-VLOOKUP(J535,Riders!$A$2:$C$3501,2,FALSE))/365</f>
        <v>20.542465753424658</v>
      </c>
      <c r="O535" s="50">
        <f>(C535-VLOOKUP(K535,Riders!$A$2:$C$3501,2,FALSE))/365</f>
        <v>26.657534246575342</v>
      </c>
      <c r="P535" s="51">
        <v>1</v>
      </c>
      <c r="Q535" s="104">
        <f t="shared" si="57"/>
        <v>258.34399999999999</v>
      </c>
      <c r="R535" s="104">
        <f t="shared" si="58"/>
        <v>22.236999999999998</v>
      </c>
      <c r="S535" s="104">
        <f t="shared" si="59"/>
        <v>68.74799999999999</v>
      </c>
      <c r="T535" s="104">
        <f t="shared" si="60"/>
        <v>61.912000000000006</v>
      </c>
      <c r="U535" s="104">
        <f t="shared" si="61"/>
        <v>61.863999999999976</v>
      </c>
      <c r="V535" s="104">
        <f t="shared" si="62"/>
        <v>65.820000000000022</v>
      </c>
      <c r="W535">
        <v>14.028</v>
      </c>
      <c r="X535">
        <v>8.2089999999999979</v>
      </c>
      <c r="Y535">
        <v>7.7110000000000021</v>
      </c>
      <c r="Z535">
        <v>7.7060000000000031</v>
      </c>
      <c r="AA535">
        <v>7.6669999999999945</v>
      </c>
      <c r="AB535">
        <v>7.75</v>
      </c>
      <c r="AC535">
        <v>7.9060000000000059</v>
      </c>
      <c r="AD535">
        <v>7.7709999999999866</v>
      </c>
      <c r="AE535">
        <v>7.7590000000000146</v>
      </c>
      <c r="AF535">
        <v>7.762999999999991</v>
      </c>
      <c r="AG535">
        <v>7.8849999999999909</v>
      </c>
      <c r="AH535">
        <v>7.7470000000000283</v>
      </c>
      <c r="AI535">
        <v>7.6929999999999978</v>
      </c>
      <c r="AJ535">
        <v>7.6760000000000019</v>
      </c>
      <c r="AK535">
        <v>7.6859999999999928</v>
      </c>
      <c r="AL535">
        <v>7.7029999999999887</v>
      </c>
      <c r="AM535">
        <v>7.7040000000000077</v>
      </c>
      <c r="AN535">
        <v>7.8029999999999973</v>
      </c>
      <c r="AO535">
        <v>7.6499999999999773</v>
      </c>
      <c r="AP535">
        <v>7.8510000000000275</v>
      </c>
      <c r="AQ535">
        <v>7.6749999999999829</v>
      </c>
      <c r="AR535">
        <v>7.6680000000000348</v>
      </c>
      <c r="AS535">
        <v>7.8059999999999832</v>
      </c>
      <c r="AT535">
        <v>7.7069999999999652</v>
      </c>
      <c r="AU535">
        <v>7.867999999999995</v>
      </c>
      <c r="AV535">
        <v>7.938999999999993</v>
      </c>
      <c r="AW535">
        <v>8.1490000000000293</v>
      </c>
      <c r="AX535">
        <v>8.4140000000000157</v>
      </c>
      <c r="AY535">
        <v>8.3390000000000271</v>
      </c>
      <c r="AZ535">
        <v>8.6429999999999723</v>
      </c>
      <c r="BA535">
        <v>8.2490000000000236</v>
      </c>
      <c r="BB535">
        <v>8.2189999999999657</v>
      </c>
      <c r="BC535" s="105">
        <f t="shared" ref="BC535:BC598" si="63">IF(COUNT(W535:BB535)=32,3.6*4000/Q535,"")</f>
        <v>55.739633976403553</v>
      </c>
    </row>
    <row r="536" spans="1:55" ht="15" thickBot="1" x14ac:dyDescent="0.35">
      <c r="A536" s="1" t="s">
        <v>181</v>
      </c>
      <c r="B536" s="1">
        <v>2018</v>
      </c>
      <c r="C536" s="2">
        <v>43448</v>
      </c>
      <c r="D536" s="1" t="s">
        <v>72</v>
      </c>
      <c r="E536" s="29" t="s">
        <v>454</v>
      </c>
      <c r="F536" s="17">
        <v>4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50">
        <f>(C536-VLOOKUP(H536,Riders!$A$2:$C$3501,2,FALSE))/365</f>
        <v>23.19178082191781</v>
      </c>
      <c r="M536" s="50" t="e">
        <f>(C536-VLOOKUP(I536,Riders!$A$2:$C$3501,2,FALSE))/365</f>
        <v>#N/A</v>
      </c>
      <c r="N536" s="50">
        <f>(C536-VLOOKUP(J536,Riders!$A$2:$C$3501,2,FALSE))/365</f>
        <v>29.660273972602738</v>
      </c>
      <c r="O536" s="50">
        <f>(C536-VLOOKUP(K536,Riders!$A$2:$C$3501,2,FALSE))/365</f>
        <v>28.745205479452054</v>
      </c>
      <c r="P536" s="51">
        <v>2</v>
      </c>
      <c r="Q536" s="104">
        <f t="shared" si="57"/>
        <v>266.2</v>
      </c>
      <c r="R536" s="104">
        <f t="shared" si="58"/>
        <v>23.172999999999998</v>
      </c>
      <c r="S536" s="104">
        <f t="shared" si="59"/>
        <v>70.548999999999992</v>
      </c>
      <c r="T536" s="104">
        <f t="shared" si="60"/>
        <v>63.683000000000035</v>
      </c>
      <c r="U536" s="104">
        <f t="shared" si="61"/>
        <v>65.05699999999996</v>
      </c>
      <c r="V536" s="104">
        <f t="shared" si="62"/>
        <v>66.911000000000001</v>
      </c>
      <c r="W536">
        <v>14.7</v>
      </c>
      <c r="X536">
        <v>8.472999999999999</v>
      </c>
      <c r="Y536">
        <v>8.1180000000000021</v>
      </c>
      <c r="Z536">
        <v>8.041999999999998</v>
      </c>
      <c r="AA536">
        <v>7.8230000000000004</v>
      </c>
      <c r="AB536">
        <v>7.9070000000000036</v>
      </c>
      <c r="AC536">
        <v>7.7469999999999928</v>
      </c>
      <c r="AD536">
        <v>7.7389999999999972</v>
      </c>
      <c r="AE536">
        <v>7.9110000000000156</v>
      </c>
      <c r="AF536">
        <v>7.7819999999999823</v>
      </c>
      <c r="AG536">
        <v>7.7999999999999972</v>
      </c>
      <c r="AH536">
        <v>7.9510000000000076</v>
      </c>
      <c r="AI536">
        <v>7.9200000000000017</v>
      </c>
      <c r="AJ536">
        <v>8.0930000000000035</v>
      </c>
      <c r="AK536">
        <v>8.0580000000000069</v>
      </c>
      <c r="AL536">
        <v>8.1680000000000206</v>
      </c>
      <c r="AM536">
        <v>8.34699999999998</v>
      </c>
      <c r="AN536">
        <v>8.132000000000005</v>
      </c>
      <c r="AO536">
        <v>8.0849999999999795</v>
      </c>
      <c r="AP536">
        <v>8.1080000000000041</v>
      </c>
      <c r="AQ536">
        <v>8.2909999999999968</v>
      </c>
      <c r="AR536">
        <v>8.0080000000000098</v>
      </c>
      <c r="AS536">
        <v>7.9910000000000139</v>
      </c>
      <c r="AT536">
        <v>8.0949999999999704</v>
      </c>
      <c r="AU536">
        <v>8.2710000000000434</v>
      </c>
      <c r="AV536">
        <v>8.1810000000000116</v>
      </c>
      <c r="AW536">
        <v>8.4359999999999502</v>
      </c>
      <c r="AX536">
        <v>8.48599999999999</v>
      </c>
      <c r="AY536">
        <v>8.6400000000000148</v>
      </c>
      <c r="AZ536">
        <v>8.2550000000000239</v>
      </c>
      <c r="BA536">
        <v>8.3509999999999707</v>
      </c>
      <c r="BB536">
        <v>8.2909999999999968</v>
      </c>
      <c r="BC536" s="105">
        <f t="shared" si="63"/>
        <v>54.094665664913599</v>
      </c>
    </row>
    <row r="537" spans="1:55" ht="15" thickBot="1" x14ac:dyDescent="0.35">
      <c r="A537" s="1" t="s">
        <v>181</v>
      </c>
      <c r="B537" s="1">
        <v>2018</v>
      </c>
      <c r="C537" s="2">
        <v>43448</v>
      </c>
      <c r="D537" s="1" t="s">
        <v>72</v>
      </c>
      <c r="E537" s="29" t="s">
        <v>204</v>
      </c>
      <c r="F537" s="33" t="s">
        <v>205</v>
      </c>
      <c r="G537" t="s">
        <v>25</v>
      </c>
      <c r="H537" t="s">
        <v>343</v>
      </c>
      <c r="I537" t="s">
        <v>269</v>
      </c>
      <c r="J537" t="s">
        <v>522</v>
      </c>
      <c r="K537" t="s">
        <v>309</v>
      </c>
      <c r="L537" s="50">
        <f>(C537-VLOOKUP(H537,Riders!$A$2:$C$3501,2,FALSE))/365</f>
        <v>24.284931506849315</v>
      </c>
      <c r="M537" s="50">
        <f>(C537-VLOOKUP(I537,Riders!$A$2:$C$3501,2,FALSE))/365</f>
        <v>24.775342465753425</v>
      </c>
      <c r="N537" s="50">
        <f>(C537-VLOOKUP(J537,Riders!$A$2:$C$3501,2,FALSE))/365</f>
        <v>20.542465753424658</v>
      </c>
      <c r="O537" s="50">
        <f>(C537-VLOOKUP(K537,Riders!$A$2:$C$3501,2,FALSE))/365</f>
        <v>26.657534246575342</v>
      </c>
      <c r="P537" s="51">
        <v>1</v>
      </c>
      <c r="Q537" s="104" t="str">
        <f t="shared" si="57"/>
        <v/>
      </c>
      <c r="R537" s="104">
        <f t="shared" si="58"/>
        <v>22.388000000000002</v>
      </c>
      <c r="S537" s="104">
        <f t="shared" si="59"/>
        <v>68.387</v>
      </c>
      <c r="T537" s="104">
        <f t="shared" si="60"/>
        <v>62.066000000000003</v>
      </c>
      <c r="U537" s="104">
        <f t="shared" si="61"/>
        <v>62.400000000000006</v>
      </c>
      <c r="V537" s="104" t="str">
        <f t="shared" si="62"/>
        <v/>
      </c>
      <c r="W537">
        <v>14.134</v>
      </c>
      <c r="X537">
        <v>8.2540000000000013</v>
      </c>
      <c r="Y537">
        <v>7.6999999999999993</v>
      </c>
      <c r="Z537">
        <v>7.6820000000000022</v>
      </c>
      <c r="AA537">
        <v>7.5449999999999946</v>
      </c>
      <c r="AB537">
        <v>7.5800000000000054</v>
      </c>
      <c r="AC537">
        <v>7.7309999999999945</v>
      </c>
      <c r="AD537">
        <v>7.7610000000000028</v>
      </c>
      <c r="AE537">
        <v>7.8589999999999947</v>
      </c>
      <c r="AF537">
        <v>7.9060000000000059</v>
      </c>
      <c r="AG537">
        <v>8.0229999999999961</v>
      </c>
      <c r="AH537">
        <v>7.7830000000000013</v>
      </c>
      <c r="AI537">
        <v>7.6849999999999881</v>
      </c>
      <c r="AJ537">
        <v>7.6370000000000147</v>
      </c>
      <c r="AK537">
        <v>7.6050000000000182</v>
      </c>
      <c r="AL537">
        <v>7.5679999999999836</v>
      </c>
      <c r="AM537">
        <v>7.5050000000000239</v>
      </c>
      <c r="AN537">
        <v>7.4599999999999511</v>
      </c>
      <c r="AO537">
        <v>7.5640000000000214</v>
      </c>
      <c r="AP537">
        <v>7.4759999999999991</v>
      </c>
      <c r="AQ537">
        <v>7.7270000000000039</v>
      </c>
      <c r="AR537">
        <v>8.2490000000000236</v>
      </c>
      <c r="AS537">
        <v>8.3249999999999602</v>
      </c>
      <c r="AT537">
        <v>8.0940000000000225</v>
      </c>
      <c r="AU537">
        <v>9.5499999999999829</v>
      </c>
      <c r="AV537"/>
      <c r="AW537"/>
      <c r="AX537"/>
      <c r="AY537"/>
      <c r="AZ537"/>
      <c r="BA537"/>
      <c r="BB537"/>
      <c r="BC537" s="105" t="str">
        <f t="shared" si="63"/>
        <v/>
      </c>
    </row>
    <row r="538" spans="1:55" ht="15" thickBot="1" x14ac:dyDescent="0.35">
      <c r="A538" s="1" t="s">
        <v>181</v>
      </c>
      <c r="B538" s="1">
        <v>2018</v>
      </c>
      <c r="C538" s="2">
        <v>43448</v>
      </c>
      <c r="D538" s="1" t="s">
        <v>72</v>
      </c>
      <c r="E538" s="29" t="s">
        <v>204</v>
      </c>
      <c r="F538" s="17" t="s">
        <v>205</v>
      </c>
      <c r="G538" t="s">
        <v>67</v>
      </c>
      <c r="H538" t="s">
        <v>214</v>
      </c>
      <c r="I538" t="s">
        <v>329</v>
      </c>
      <c r="J538" t="s">
        <v>578</v>
      </c>
      <c r="K538" t="s">
        <v>521</v>
      </c>
      <c r="L538" s="50">
        <f>(C538-VLOOKUP(H538,Riders!$A$2:$C$3501,2,FALSE))/365</f>
        <v>23.989041095890411</v>
      </c>
      <c r="M538" s="50">
        <f>(C538-VLOOKUP(I538,Riders!$A$2:$C$3501,2,FALSE))/365</f>
        <v>32.095890410958901</v>
      </c>
      <c r="N538" s="50">
        <f>(C538-VLOOKUP(J538,Riders!$A$2:$C$3501,2,FALSE))/365</f>
        <v>23.12876712328767</v>
      </c>
      <c r="O538" s="50">
        <f>(C538-VLOOKUP(K538,Riders!$A$2:$C$3501,2,FALSE))/365</f>
        <v>21.323287671232876</v>
      </c>
      <c r="P538" s="51">
        <v>2</v>
      </c>
      <c r="Q538" s="104" t="str">
        <f t="shared" si="57"/>
        <v/>
      </c>
      <c r="R538" s="104">
        <f t="shared" si="58"/>
        <v>22.664000000000001</v>
      </c>
      <c r="S538" s="104">
        <f t="shared" si="59"/>
        <v>70.430999999999997</v>
      </c>
      <c r="T538" s="104">
        <f t="shared" si="60"/>
        <v>65.45</v>
      </c>
      <c r="U538" s="104" t="str">
        <f t="shared" si="61"/>
        <v/>
      </c>
      <c r="V538" s="104" t="str">
        <f t="shared" si="62"/>
        <v/>
      </c>
      <c r="W538">
        <v>14.492000000000001</v>
      </c>
      <c r="X538">
        <v>8.1720000000000006</v>
      </c>
      <c r="Y538">
        <v>8.1129999999999995</v>
      </c>
      <c r="Z538">
        <v>7.7689999999999984</v>
      </c>
      <c r="AA538">
        <v>7.8659999999999997</v>
      </c>
      <c r="AB538">
        <v>7.9179999999999993</v>
      </c>
      <c r="AC538">
        <v>8.1240000000000094</v>
      </c>
      <c r="AD538">
        <v>7.9769999999999897</v>
      </c>
      <c r="AE538">
        <v>7.9050000000000153</v>
      </c>
      <c r="AF538">
        <v>8.0049999999999955</v>
      </c>
      <c r="AG538">
        <v>8.0679999999999836</v>
      </c>
      <c r="AH538">
        <v>8.3600000000000136</v>
      </c>
      <c r="AI538">
        <v>8.2129999999999939</v>
      </c>
      <c r="AJ538">
        <v>8.36</v>
      </c>
      <c r="AK538">
        <v>8.2069999999999936</v>
      </c>
      <c r="AL538">
        <v>8.3320000000000078</v>
      </c>
      <c r="AM538">
        <v>8.0749999999999886</v>
      </c>
      <c r="AN538">
        <v>7.9770000000000323</v>
      </c>
      <c r="AO538">
        <v>7.8719999999999857</v>
      </c>
      <c r="AP538">
        <v>8.0550000000000068</v>
      </c>
      <c r="AQ538">
        <v>9.1129999999999711</v>
      </c>
      <c r="AR538"/>
      <c r="AS538"/>
      <c r="AT538"/>
      <c r="AU538"/>
      <c r="AV538"/>
      <c r="AW538"/>
      <c r="AX538"/>
      <c r="AY538"/>
      <c r="AZ538"/>
      <c r="BA538"/>
      <c r="BB538"/>
      <c r="BC538" s="105" t="str">
        <f t="shared" si="63"/>
        <v/>
      </c>
    </row>
    <row r="539" spans="1:55" ht="15" thickBot="1" x14ac:dyDescent="0.35">
      <c r="A539" s="1" t="s">
        <v>181</v>
      </c>
      <c r="B539" s="1">
        <v>2018</v>
      </c>
      <c r="C539" s="2">
        <v>43448</v>
      </c>
      <c r="D539" s="1" t="s">
        <v>72</v>
      </c>
      <c r="E539" s="29" t="s">
        <v>204</v>
      </c>
      <c r="F539" s="33" t="s">
        <v>206</v>
      </c>
      <c r="G539" t="s">
        <v>53</v>
      </c>
      <c r="H539" t="s">
        <v>227</v>
      </c>
      <c r="I539" t="s">
        <v>557</v>
      </c>
      <c r="J539" t="s">
        <v>316</v>
      </c>
      <c r="K539" t="s">
        <v>529</v>
      </c>
      <c r="L539" s="50">
        <f>(C539-VLOOKUP(H539,Riders!$A$2:$C$3501,2,FALSE))/365</f>
        <v>20.80821917808219</v>
      </c>
      <c r="M539" s="50">
        <f>(C539-VLOOKUP(I539,Riders!$A$2:$C$3501,2,FALSE))/365</f>
        <v>30.438356164383563</v>
      </c>
      <c r="N539" s="50">
        <f>(C539-VLOOKUP(J539,Riders!$A$2:$C$3501,2,FALSE))/365</f>
        <v>17.978082191780821</v>
      </c>
      <c r="O539" s="50">
        <f>(C539-VLOOKUP(K539,Riders!$A$2:$C$3501,2,FALSE))/365</f>
        <v>36.43013698630137</v>
      </c>
      <c r="P539" s="51">
        <v>3</v>
      </c>
      <c r="Q539" s="104">
        <f t="shared" si="57"/>
        <v>264.512</v>
      </c>
      <c r="R539" s="104">
        <f t="shared" si="58"/>
        <v>22.798999999999999</v>
      </c>
      <c r="S539" s="104">
        <f t="shared" si="59"/>
        <v>70.593999999999994</v>
      </c>
      <c r="T539" s="104">
        <f t="shared" si="60"/>
        <v>63.478999999999985</v>
      </c>
      <c r="U539" s="104">
        <f t="shared" si="61"/>
        <v>64.222000000000037</v>
      </c>
      <c r="V539" s="104">
        <f t="shared" si="62"/>
        <v>66.216999999999985</v>
      </c>
      <c r="W539">
        <v>14.215</v>
      </c>
      <c r="X539">
        <v>8.5839999999999996</v>
      </c>
      <c r="Y539">
        <v>8.1580000000000013</v>
      </c>
      <c r="Z539">
        <v>8.0229999999999961</v>
      </c>
      <c r="AA539">
        <v>7.865000000000002</v>
      </c>
      <c r="AB539">
        <v>7.8329999999999984</v>
      </c>
      <c r="AC539">
        <v>7.9930000000000163</v>
      </c>
      <c r="AD539">
        <v>7.9229999999999805</v>
      </c>
      <c r="AE539">
        <v>7.8569999999999993</v>
      </c>
      <c r="AF539">
        <v>7.9630000000000081</v>
      </c>
      <c r="AG539">
        <v>7.8790000000000049</v>
      </c>
      <c r="AH539">
        <v>7.8469999999999942</v>
      </c>
      <c r="AI539">
        <v>7.8410000000000082</v>
      </c>
      <c r="AJ539">
        <v>8.0099999999999909</v>
      </c>
      <c r="AK539">
        <v>7.9590000000000174</v>
      </c>
      <c r="AL539">
        <v>8.122999999999962</v>
      </c>
      <c r="AM539">
        <v>8.0060000000000002</v>
      </c>
      <c r="AN539">
        <v>7.9920000000000186</v>
      </c>
      <c r="AO539">
        <v>8.1710000000000207</v>
      </c>
      <c r="AP539">
        <v>7.9969999999999573</v>
      </c>
      <c r="AQ539">
        <v>7.8790000000000191</v>
      </c>
      <c r="AR539">
        <v>8.9679999999999893</v>
      </c>
      <c r="AS539">
        <v>7.0769999999999982</v>
      </c>
      <c r="AT539">
        <v>8.1320000000000334</v>
      </c>
      <c r="AU539">
        <v>8.3199999999999648</v>
      </c>
      <c r="AV539">
        <v>8.1229999999999905</v>
      </c>
      <c r="AW539">
        <v>8.3420000000000414</v>
      </c>
      <c r="AX539">
        <v>8.1170000000000186</v>
      </c>
      <c r="AY539">
        <v>8.2350000000000136</v>
      </c>
      <c r="AZ539">
        <v>8.5009999999999764</v>
      </c>
      <c r="BA539">
        <v>8.4149999999999352</v>
      </c>
      <c r="BB539">
        <v>8.1640000000000441</v>
      </c>
      <c r="BC539" s="105">
        <f t="shared" si="63"/>
        <v>54.439874183401891</v>
      </c>
    </row>
    <row r="540" spans="1:55" ht="15" thickBot="1" x14ac:dyDescent="0.35">
      <c r="A540" s="1" t="s">
        <v>181</v>
      </c>
      <c r="B540" s="1">
        <v>2018</v>
      </c>
      <c r="C540" s="2">
        <v>43448</v>
      </c>
      <c r="D540" s="1" t="s">
        <v>72</v>
      </c>
      <c r="E540" s="29" t="s">
        <v>204</v>
      </c>
      <c r="F540" s="17" t="s">
        <v>206</v>
      </c>
      <c r="G540" t="s">
        <v>273</v>
      </c>
      <c r="H540" t="s">
        <v>579</v>
      </c>
      <c r="I540" t="s">
        <v>418</v>
      </c>
      <c r="J540" t="s">
        <v>580</v>
      </c>
      <c r="K540" t="s">
        <v>420</v>
      </c>
      <c r="L540" s="50">
        <f>(C540-VLOOKUP(H540,Riders!$A$2:$C$3501,2,FALSE))/365</f>
        <v>19.265753424657536</v>
      </c>
      <c r="M540" s="50">
        <f>(C540-VLOOKUP(I540,Riders!$A$2:$C$3501,2,FALSE))/365</f>
        <v>21.726027397260275</v>
      </c>
      <c r="N540" s="50">
        <f>(C540-VLOOKUP(J540,Riders!$A$2:$C$3501,2,FALSE))/365</f>
        <v>20.682191780821917</v>
      </c>
      <c r="O540" s="50">
        <f>(C540-VLOOKUP(K540,Riders!$A$2:$C$3501,2,FALSE))/365</f>
        <v>19.69041095890411</v>
      </c>
      <c r="P540" s="51">
        <v>4</v>
      </c>
      <c r="Q540" s="104">
        <f t="shared" si="57"/>
        <v>263.76499999999999</v>
      </c>
      <c r="R540" s="104">
        <f t="shared" si="58"/>
        <v>22.491</v>
      </c>
      <c r="S540" s="104">
        <f t="shared" si="59"/>
        <v>69.424000000000007</v>
      </c>
      <c r="T540" s="104">
        <f t="shared" si="60"/>
        <v>63.78000000000003</v>
      </c>
      <c r="U540" s="104">
        <f t="shared" si="61"/>
        <v>64.880999999999972</v>
      </c>
      <c r="V540" s="104">
        <f t="shared" si="62"/>
        <v>65.679999999999978</v>
      </c>
      <c r="W540">
        <v>14.177</v>
      </c>
      <c r="X540">
        <v>8.3140000000000001</v>
      </c>
      <c r="Y540">
        <v>7.8260000000000005</v>
      </c>
      <c r="Z540">
        <v>7.8639999999999972</v>
      </c>
      <c r="AA540">
        <v>7.7540000000000049</v>
      </c>
      <c r="AB540">
        <v>7.9349999999999952</v>
      </c>
      <c r="AC540">
        <v>7.7760000000000034</v>
      </c>
      <c r="AD540">
        <v>7.7780000000000058</v>
      </c>
      <c r="AE540">
        <v>7.7549999999999812</v>
      </c>
      <c r="AF540">
        <v>7.8980000000000246</v>
      </c>
      <c r="AG540">
        <v>7.8699999999999903</v>
      </c>
      <c r="AH540">
        <v>7.9279999999999973</v>
      </c>
      <c r="AI540">
        <v>8.1010000000000133</v>
      </c>
      <c r="AJ540">
        <v>7.9959999999999809</v>
      </c>
      <c r="AK540">
        <v>8.1490000000000009</v>
      </c>
      <c r="AL540">
        <v>8.083000000000041</v>
      </c>
      <c r="AM540">
        <v>8.0579999999999643</v>
      </c>
      <c r="AN540">
        <v>8.231000000000023</v>
      </c>
      <c r="AO540">
        <v>8.0549999999999784</v>
      </c>
      <c r="AP540">
        <v>8.0060000000000002</v>
      </c>
      <c r="AQ540">
        <v>8.1269999999999527</v>
      </c>
      <c r="AR540">
        <v>8.0500000000000398</v>
      </c>
      <c r="AS540">
        <v>8.1049999999999898</v>
      </c>
      <c r="AT540">
        <v>8.2490000000000236</v>
      </c>
      <c r="AU540">
        <v>8.2680000000000007</v>
      </c>
      <c r="AV540">
        <v>8.2249999999999659</v>
      </c>
      <c r="AW540">
        <v>8.2940000000000111</v>
      </c>
      <c r="AX540">
        <v>8.467000000000013</v>
      </c>
      <c r="AY540">
        <v>8.1430000000000007</v>
      </c>
      <c r="AZ540">
        <v>8.1249999999999716</v>
      </c>
      <c r="BA540">
        <v>8.0800000000000409</v>
      </c>
      <c r="BB540">
        <v>8.0779999999999745</v>
      </c>
      <c r="BC540" s="105">
        <f t="shared" si="63"/>
        <v>54.59405152313613</v>
      </c>
    </row>
    <row r="541" spans="1:55" ht="15" thickBot="1" x14ac:dyDescent="0.35">
      <c r="A541" s="1" t="s">
        <v>181</v>
      </c>
      <c r="B541" s="1">
        <v>2018</v>
      </c>
      <c r="C541" s="2">
        <v>43447</v>
      </c>
      <c r="D541" s="1" t="s">
        <v>72</v>
      </c>
      <c r="E541" s="29" t="s">
        <v>379</v>
      </c>
      <c r="F541" s="33" t="s">
        <v>379</v>
      </c>
      <c r="G541" t="s">
        <v>25</v>
      </c>
      <c r="H541" t="s">
        <v>343</v>
      </c>
      <c r="I541" t="s">
        <v>269</v>
      </c>
      <c r="J541" t="s">
        <v>522</v>
      </c>
      <c r="K541" t="s">
        <v>309</v>
      </c>
      <c r="L541" s="50">
        <f>(C541-VLOOKUP(H541,Riders!$A$2:$C$3501,2,FALSE))/365</f>
        <v>24.282191780821918</v>
      </c>
      <c r="M541" s="50">
        <f>(C541-VLOOKUP(I541,Riders!$A$2:$C$3501,2,FALSE))/365</f>
        <v>24.772602739726029</v>
      </c>
      <c r="N541" s="50">
        <f>(C541-VLOOKUP(J541,Riders!$A$2:$C$3501,2,FALSE))/365</f>
        <v>20.539726027397261</v>
      </c>
      <c r="O541" s="50">
        <f>(C541-VLOOKUP(K541,Riders!$A$2:$C$3501,2,FALSE))/365</f>
        <v>26.654794520547945</v>
      </c>
      <c r="P541" s="51">
        <v>1</v>
      </c>
      <c r="Q541" s="104">
        <f t="shared" si="57"/>
        <v>257.45300000000003</v>
      </c>
      <c r="R541" s="104">
        <f t="shared" si="58"/>
        <v>22.181999999999999</v>
      </c>
      <c r="S541" s="104">
        <f t="shared" si="59"/>
        <v>69.35799999999999</v>
      </c>
      <c r="T541" s="104">
        <f t="shared" si="60"/>
        <v>62.623000000000005</v>
      </c>
      <c r="U541" s="104">
        <f t="shared" si="61"/>
        <v>62.644000000000005</v>
      </c>
      <c r="V541" s="104">
        <f t="shared" si="62"/>
        <v>62.828000000000031</v>
      </c>
      <c r="W541">
        <v>13.993</v>
      </c>
      <c r="X541">
        <v>8.1889999999999983</v>
      </c>
      <c r="Y541">
        <v>8.0300000000000011</v>
      </c>
      <c r="Z541">
        <v>7.7149999999999999</v>
      </c>
      <c r="AA541">
        <v>7.902000000000001</v>
      </c>
      <c r="AB541">
        <v>7.6580000000000013</v>
      </c>
      <c r="AC541">
        <v>8.1450000000000102</v>
      </c>
      <c r="AD541">
        <v>7.7259999999999778</v>
      </c>
      <c r="AE541">
        <v>7.9750000000000085</v>
      </c>
      <c r="AF541">
        <v>7.6269999999999953</v>
      </c>
      <c r="AG541">
        <v>8.1389999999999958</v>
      </c>
      <c r="AH541">
        <v>7.6749999999999972</v>
      </c>
      <c r="AI541">
        <v>7.9470000000000169</v>
      </c>
      <c r="AJ541">
        <v>7.6299999999999955</v>
      </c>
      <c r="AK541">
        <v>8.0100000000000193</v>
      </c>
      <c r="AL541">
        <v>7.6199999999999761</v>
      </c>
      <c r="AM541">
        <v>7.9019999999999868</v>
      </c>
      <c r="AN541">
        <v>7.7010000000000218</v>
      </c>
      <c r="AO541">
        <v>7.9440000000000168</v>
      </c>
      <c r="AP541">
        <v>7.7049999999999557</v>
      </c>
      <c r="AQ541">
        <v>7.981000000000023</v>
      </c>
      <c r="AR541">
        <v>7.7510000000000332</v>
      </c>
      <c r="AS541">
        <v>7.9950000000000045</v>
      </c>
      <c r="AT541">
        <v>7.6649999999999636</v>
      </c>
      <c r="AU541">
        <v>7.9790000000000134</v>
      </c>
      <c r="AV541">
        <v>7.9269999999999925</v>
      </c>
      <c r="AW541">
        <v>8.328000000000003</v>
      </c>
      <c r="AX541">
        <v>7.8109999999999786</v>
      </c>
      <c r="AY541">
        <v>7.9379999999999882</v>
      </c>
      <c r="AZ541">
        <v>7.5029999999999859</v>
      </c>
      <c r="BA541">
        <v>7.7230000000000132</v>
      </c>
      <c r="BB541">
        <v>7.6190000000000566</v>
      </c>
      <c r="BC541" s="105">
        <f t="shared" si="63"/>
        <v>55.932539143066883</v>
      </c>
    </row>
    <row r="542" spans="1:55" ht="15" thickBot="1" x14ac:dyDescent="0.35">
      <c r="A542" s="1" t="s">
        <v>181</v>
      </c>
      <c r="B542" s="1">
        <v>2018</v>
      </c>
      <c r="C542" s="2">
        <v>43447</v>
      </c>
      <c r="D542" s="1" t="s">
        <v>72</v>
      </c>
      <c r="E542" s="29" t="s">
        <v>379</v>
      </c>
      <c r="F542" s="17" t="s">
        <v>379</v>
      </c>
      <c r="G542" t="s">
        <v>53</v>
      </c>
      <c r="H542" t="s">
        <v>227</v>
      </c>
      <c r="I542" t="s">
        <v>557</v>
      </c>
      <c r="J542" t="s">
        <v>316</v>
      </c>
      <c r="K542" t="s">
        <v>529</v>
      </c>
      <c r="L542" s="50">
        <f>(C542-VLOOKUP(H542,Riders!$A$2:$C$3501,2,FALSE))/365</f>
        <v>20.805479452054794</v>
      </c>
      <c r="M542" s="50">
        <f>(C542-VLOOKUP(I542,Riders!$A$2:$C$3501,2,FALSE))/365</f>
        <v>30.435616438356163</v>
      </c>
      <c r="N542" s="50">
        <f>(C542-VLOOKUP(J542,Riders!$A$2:$C$3501,2,FALSE))/365</f>
        <v>17.975342465753425</v>
      </c>
      <c r="O542" s="50">
        <f>(C542-VLOOKUP(K542,Riders!$A$2:$C$3501,2,FALSE))/365</f>
        <v>36.42739726027397</v>
      </c>
      <c r="P542" s="51">
        <v>2</v>
      </c>
      <c r="Q542" s="104">
        <f t="shared" si="57"/>
        <v>264.39599999999996</v>
      </c>
      <c r="R542" s="104">
        <f t="shared" si="58"/>
        <v>22.536000000000001</v>
      </c>
      <c r="S542" s="104">
        <f t="shared" si="59"/>
        <v>69.608000000000004</v>
      </c>
      <c r="T542" s="104">
        <f t="shared" si="60"/>
        <v>63.711999999999989</v>
      </c>
      <c r="U542" s="104">
        <f t="shared" si="61"/>
        <v>65.059999999999974</v>
      </c>
      <c r="V542" s="104">
        <f t="shared" si="62"/>
        <v>66.015999999999991</v>
      </c>
      <c r="W542">
        <v>14.234999999999999</v>
      </c>
      <c r="X542">
        <v>8.3010000000000019</v>
      </c>
      <c r="Y542">
        <v>8.0549999999999997</v>
      </c>
      <c r="Z542">
        <v>7.8010000000000019</v>
      </c>
      <c r="AA542">
        <v>7.8939999999999984</v>
      </c>
      <c r="AB542">
        <v>7.6000000000000014</v>
      </c>
      <c r="AC542">
        <v>8.07</v>
      </c>
      <c r="AD542">
        <v>7.652000000000001</v>
      </c>
      <c r="AE542">
        <v>7.9470000000000027</v>
      </c>
      <c r="AF542">
        <v>7.6349999999999909</v>
      </c>
      <c r="AG542">
        <v>8.1260000000000048</v>
      </c>
      <c r="AH542">
        <v>7.7909999999999968</v>
      </c>
      <c r="AI542">
        <v>8.1749999999999829</v>
      </c>
      <c r="AJ542">
        <v>8.019999999999996</v>
      </c>
      <c r="AK542">
        <v>8.0800000000000267</v>
      </c>
      <c r="AL542">
        <v>7.9379999999999882</v>
      </c>
      <c r="AM542">
        <v>8.2150000000000034</v>
      </c>
      <c r="AN542">
        <v>8.0930000000000177</v>
      </c>
      <c r="AO542">
        <v>8.1670000000000016</v>
      </c>
      <c r="AP542">
        <v>7.825999999999965</v>
      </c>
      <c r="AQ542">
        <v>8.2760000000000389</v>
      </c>
      <c r="AR542">
        <v>7.9779999999999802</v>
      </c>
      <c r="AS542">
        <v>8.3569999999999993</v>
      </c>
      <c r="AT542">
        <v>8.1479999999999677</v>
      </c>
      <c r="AU542">
        <v>8.3940000000000339</v>
      </c>
      <c r="AV542">
        <v>8.0689999999999884</v>
      </c>
      <c r="AW542">
        <v>8.5060000000000002</v>
      </c>
      <c r="AX542">
        <v>8.4140000000000157</v>
      </c>
      <c r="AY542">
        <v>8.3109999999999502</v>
      </c>
      <c r="AZ542">
        <v>7.9400000000000261</v>
      </c>
      <c r="BA542">
        <v>8.2040000000000362</v>
      </c>
      <c r="BB542">
        <v>8.1779999999999404</v>
      </c>
      <c r="BC542" s="105">
        <f t="shared" si="63"/>
        <v>54.463758907093911</v>
      </c>
    </row>
    <row r="543" spans="1:55" ht="15" thickBot="1" x14ac:dyDescent="0.35">
      <c r="A543" s="1" t="s">
        <v>181</v>
      </c>
      <c r="B543" s="1">
        <v>2018</v>
      </c>
      <c r="C543" s="2">
        <v>43447</v>
      </c>
      <c r="D543" s="1" t="s">
        <v>72</v>
      </c>
      <c r="E543" s="29" t="s">
        <v>379</v>
      </c>
      <c r="F543" s="33" t="s">
        <v>379</v>
      </c>
      <c r="G543" t="s">
        <v>67</v>
      </c>
      <c r="H543" t="s">
        <v>214</v>
      </c>
      <c r="I543" t="s">
        <v>329</v>
      </c>
      <c r="J543" t="s">
        <v>578</v>
      </c>
      <c r="K543" t="s">
        <v>521</v>
      </c>
      <c r="L543" s="50">
        <f>(C543-VLOOKUP(H543,Riders!$A$2:$C$3501,2,FALSE))/365</f>
        <v>23.986301369863014</v>
      </c>
      <c r="M543" s="50">
        <f>(C543-VLOOKUP(I543,Riders!$A$2:$C$3501,2,FALSE))/365</f>
        <v>32.093150684931508</v>
      </c>
      <c r="N543" s="50">
        <f>(C543-VLOOKUP(J543,Riders!$A$2:$C$3501,2,FALSE))/365</f>
        <v>23.126027397260273</v>
      </c>
      <c r="O543" s="50">
        <f>(C543-VLOOKUP(K543,Riders!$A$2:$C$3501,2,FALSE))/365</f>
        <v>21.32054794520548</v>
      </c>
      <c r="P543" s="51">
        <v>3</v>
      </c>
      <c r="Q543" s="104">
        <f t="shared" si="57"/>
        <v>264.49299999999999</v>
      </c>
      <c r="R543" s="104">
        <f t="shared" si="58"/>
        <v>22.178999999999998</v>
      </c>
      <c r="S543" s="104">
        <f t="shared" si="59"/>
        <v>70.459999999999994</v>
      </c>
      <c r="T543" s="104">
        <f t="shared" si="60"/>
        <v>65.178000000000011</v>
      </c>
      <c r="U543" s="104">
        <f t="shared" si="61"/>
        <v>64.063000000000017</v>
      </c>
      <c r="V543" s="104">
        <f t="shared" si="62"/>
        <v>64.791999999999973</v>
      </c>
      <c r="W543">
        <v>14.352</v>
      </c>
      <c r="X543">
        <v>7.8269999999999982</v>
      </c>
      <c r="Y543">
        <v>8.0440000000000005</v>
      </c>
      <c r="Z543">
        <v>7.6379999999999981</v>
      </c>
      <c r="AA543">
        <v>8.2020000000000053</v>
      </c>
      <c r="AB543">
        <v>7.9589999999999961</v>
      </c>
      <c r="AC543">
        <v>8.5079999999999956</v>
      </c>
      <c r="AD543">
        <v>7.93</v>
      </c>
      <c r="AE543">
        <v>8.112000000000009</v>
      </c>
      <c r="AF543">
        <v>7.7909999999999968</v>
      </c>
      <c r="AG543">
        <v>7.994000000000014</v>
      </c>
      <c r="AH543">
        <v>7.9069999999999965</v>
      </c>
      <c r="AI543">
        <v>8.2749999999999915</v>
      </c>
      <c r="AJ543">
        <v>8.2469999999999999</v>
      </c>
      <c r="AK543">
        <v>8.4529999999999887</v>
      </c>
      <c r="AL543">
        <v>8.3990000000000151</v>
      </c>
      <c r="AM543">
        <v>8.3839999999999861</v>
      </c>
      <c r="AN543">
        <v>7.9569999999999936</v>
      </c>
      <c r="AO543">
        <v>8.1490000000000293</v>
      </c>
      <c r="AP543">
        <v>7.8529999999999802</v>
      </c>
      <c r="AQ543">
        <v>8.011999999999972</v>
      </c>
      <c r="AR543">
        <v>7.617999999999995</v>
      </c>
      <c r="AS543">
        <v>8.1050000000000466</v>
      </c>
      <c r="AT543">
        <v>7.9850000000000136</v>
      </c>
      <c r="AU543">
        <v>8.4819999999999993</v>
      </c>
      <c r="AV543">
        <v>8.3239999999999839</v>
      </c>
      <c r="AW543">
        <v>8.4179999999999779</v>
      </c>
      <c r="AX543">
        <v>8.0270000000000152</v>
      </c>
      <c r="AY543">
        <v>8.2079999999999984</v>
      </c>
      <c r="AZ543">
        <v>7.9289999999999736</v>
      </c>
      <c r="BA543">
        <v>7.7930000000000348</v>
      </c>
      <c r="BB543">
        <v>7.61099999999999</v>
      </c>
      <c r="BC543" s="105">
        <f t="shared" si="63"/>
        <v>54.44378490167982</v>
      </c>
    </row>
    <row r="544" spans="1:55" ht="15" thickBot="1" x14ac:dyDescent="0.35">
      <c r="A544" s="1" t="s">
        <v>181</v>
      </c>
      <c r="B544" s="1">
        <v>2018</v>
      </c>
      <c r="C544" s="2">
        <v>43447</v>
      </c>
      <c r="D544" s="1" t="s">
        <v>72</v>
      </c>
      <c r="E544" s="29" t="s">
        <v>379</v>
      </c>
      <c r="F544" s="17" t="s">
        <v>379</v>
      </c>
      <c r="G544" t="s">
        <v>156</v>
      </c>
      <c r="H544" t="s">
        <v>543</v>
      </c>
      <c r="I544" t="s">
        <v>541</v>
      </c>
      <c r="J544" t="s">
        <v>542</v>
      </c>
      <c r="K544" t="s">
        <v>545</v>
      </c>
      <c r="L544" s="50">
        <f>(C544-VLOOKUP(H544,Riders!$A$2:$C$3501,2,FALSE))/365</f>
        <v>23.18904109589041</v>
      </c>
      <c r="M544" s="50" t="e">
        <f>(C544-VLOOKUP(I544,Riders!$A$2:$C$3501,2,FALSE))/365</f>
        <v>#N/A</v>
      </c>
      <c r="N544" s="50">
        <f>(C544-VLOOKUP(J544,Riders!$A$2:$C$3501,2,FALSE))/365</f>
        <v>29.657534246575342</v>
      </c>
      <c r="O544" s="50">
        <f>(C544-VLOOKUP(K544,Riders!$A$2:$C$3501,2,FALSE))/365</f>
        <v>28.742465753424657</v>
      </c>
      <c r="P544" s="51">
        <v>4</v>
      </c>
      <c r="Q544" s="104">
        <f t="shared" si="57"/>
        <v>265.36199999999997</v>
      </c>
      <c r="R544" s="104">
        <f t="shared" si="58"/>
        <v>22.898</v>
      </c>
      <c r="S544" s="104">
        <f t="shared" si="59"/>
        <v>70.575000000000003</v>
      </c>
      <c r="T544" s="104">
        <f t="shared" si="60"/>
        <v>63.801999999999978</v>
      </c>
      <c r="U544" s="104">
        <f t="shared" si="61"/>
        <v>65.852000000000004</v>
      </c>
      <c r="V544" s="104">
        <f t="shared" si="62"/>
        <v>65.132999999999981</v>
      </c>
      <c r="W544">
        <v>14.532</v>
      </c>
      <c r="X544">
        <v>8.3659999999999997</v>
      </c>
      <c r="Y544">
        <v>8.2240000000000002</v>
      </c>
      <c r="Z544">
        <v>7.8549999999999969</v>
      </c>
      <c r="AA544">
        <v>8.0900000000000034</v>
      </c>
      <c r="AB544">
        <v>7.8569999999999993</v>
      </c>
      <c r="AC544">
        <v>7.9609999999999914</v>
      </c>
      <c r="AD544">
        <v>7.6900000000000119</v>
      </c>
      <c r="AE544">
        <v>8.0929999999999893</v>
      </c>
      <c r="AF544">
        <v>7.7350000000000136</v>
      </c>
      <c r="AG544">
        <v>8.0669999999999931</v>
      </c>
      <c r="AH544">
        <v>7.8499999999999943</v>
      </c>
      <c r="AI544">
        <v>8.0370000000000061</v>
      </c>
      <c r="AJ544">
        <v>7.9130000000000109</v>
      </c>
      <c r="AK544">
        <v>8.1460000000000008</v>
      </c>
      <c r="AL544">
        <v>7.9609999999999701</v>
      </c>
      <c r="AM544">
        <v>8.4730000000000132</v>
      </c>
      <c r="AN544">
        <v>8.3389999999999986</v>
      </c>
      <c r="AO544">
        <v>8.313999999999993</v>
      </c>
      <c r="AP544">
        <v>8.0130000000000052</v>
      </c>
      <c r="AQ544">
        <v>8.342000000000013</v>
      </c>
      <c r="AR544">
        <v>8.1730000000000302</v>
      </c>
      <c r="AS544">
        <v>8.2709999999999582</v>
      </c>
      <c r="AT544">
        <v>7.9269999999999925</v>
      </c>
      <c r="AU544">
        <v>8.2770000000000152</v>
      </c>
      <c r="AV544">
        <v>8.1749999999999829</v>
      </c>
      <c r="AW544">
        <v>8.1460000000000434</v>
      </c>
      <c r="AX544">
        <v>7.8859999999999673</v>
      </c>
      <c r="AY544">
        <v>8.2099999999999795</v>
      </c>
      <c r="AZ544">
        <v>8.0290000000000816</v>
      </c>
      <c r="BA544">
        <v>8.2459999999999241</v>
      </c>
      <c r="BB544">
        <v>8.1639999999999873</v>
      </c>
      <c r="BC544" s="105">
        <f t="shared" si="63"/>
        <v>54.265493929047871</v>
      </c>
    </row>
    <row r="545" spans="1:55" ht="15" thickBot="1" x14ac:dyDescent="0.35">
      <c r="A545" s="1" t="s">
        <v>181</v>
      </c>
      <c r="B545" s="1">
        <v>2018</v>
      </c>
      <c r="C545" s="2">
        <v>43447</v>
      </c>
      <c r="D545" s="1" t="s">
        <v>72</v>
      </c>
      <c r="E545" s="29" t="s">
        <v>379</v>
      </c>
      <c r="F545" s="33" t="s">
        <v>379</v>
      </c>
      <c r="G545" t="s">
        <v>273</v>
      </c>
      <c r="H545" t="s">
        <v>579</v>
      </c>
      <c r="I545" t="s">
        <v>418</v>
      </c>
      <c r="J545" t="s">
        <v>580</v>
      </c>
      <c r="K545" t="s">
        <v>420</v>
      </c>
      <c r="L545" s="50">
        <f>(C545-VLOOKUP(H545,Riders!$A$2:$C$3501,2,FALSE))/365</f>
        <v>19.263013698630136</v>
      </c>
      <c r="M545" s="50">
        <f>(C545-VLOOKUP(I545,Riders!$A$2:$C$3501,2,FALSE))/365</f>
        <v>21.723287671232878</v>
      </c>
      <c r="N545" s="50">
        <f>(C545-VLOOKUP(J545,Riders!$A$2:$C$3501,2,FALSE))/365</f>
        <v>20.67945205479452</v>
      </c>
      <c r="O545" s="50">
        <f>(C545-VLOOKUP(K545,Riders!$A$2:$C$3501,2,FALSE))/365</f>
        <v>19.687671232876713</v>
      </c>
      <c r="P545" s="51">
        <v>5</v>
      </c>
      <c r="Q545" s="104">
        <f t="shared" si="57"/>
        <v>266.834</v>
      </c>
      <c r="R545" s="104">
        <f t="shared" si="58"/>
        <v>22.712</v>
      </c>
      <c r="S545" s="104">
        <f t="shared" si="59"/>
        <v>71.378</v>
      </c>
      <c r="T545" s="104">
        <f t="shared" si="60"/>
        <v>65.047999999999988</v>
      </c>
      <c r="U545" s="104">
        <f t="shared" si="61"/>
        <v>65.071000000000026</v>
      </c>
      <c r="V545" s="104">
        <f t="shared" si="62"/>
        <v>65.336999999999989</v>
      </c>
      <c r="W545">
        <v>14.362</v>
      </c>
      <c r="X545">
        <v>8.35</v>
      </c>
      <c r="Y545">
        <v>8.2839999999999989</v>
      </c>
      <c r="Z545">
        <v>7.9820000000000029</v>
      </c>
      <c r="AA545">
        <v>8.1999999999999957</v>
      </c>
      <c r="AB545">
        <v>7.8960000000000008</v>
      </c>
      <c r="AC545">
        <v>8.3430000000000035</v>
      </c>
      <c r="AD545">
        <v>7.9609999999999985</v>
      </c>
      <c r="AE545">
        <v>8.1830000000000069</v>
      </c>
      <c r="AF545">
        <v>7.9509999999999934</v>
      </c>
      <c r="AG545">
        <v>8.2069999999999936</v>
      </c>
      <c r="AH545">
        <v>7.9390000000000072</v>
      </c>
      <c r="AI545">
        <v>8.3300000000000125</v>
      </c>
      <c r="AJ545">
        <v>7.9399999999999835</v>
      </c>
      <c r="AK545">
        <v>8.4139999999999873</v>
      </c>
      <c r="AL545">
        <v>8.0840000000000032</v>
      </c>
      <c r="AM545">
        <v>8.4039999999999964</v>
      </c>
      <c r="AN545">
        <v>8.2370000000000232</v>
      </c>
      <c r="AO545">
        <v>8.2549999999999955</v>
      </c>
      <c r="AP545">
        <v>7.849000000000018</v>
      </c>
      <c r="AQ545">
        <v>8.1349999999999625</v>
      </c>
      <c r="AR545">
        <v>8.0079999999999814</v>
      </c>
      <c r="AS545">
        <v>8.2640000000000384</v>
      </c>
      <c r="AT545">
        <v>7.9190000000000111</v>
      </c>
      <c r="AU545">
        <v>8.188999999999993</v>
      </c>
      <c r="AV545">
        <v>7.8909999999999911</v>
      </c>
      <c r="AW545">
        <v>8.146000000000015</v>
      </c>
      <c r="AX545">
        <v>8.1429999999999723</v>
      </c>
      <c r="AY545">
        <v>8.5360000000000298</v>
      </c>
      <c r="AZ545">
        <v>7.9509999999999934</v>
      </c>
      <c r="BA545">
        <v>8.3990000000000009</v>
      </c>
      <c r="BB545">
        <v>8.0819999999999936</v>
      </c>
      <c r="BC545" s="105">
        <f t="shared" si="63"/>
        <v>53.966136249503435</v>
      </c>
    </row>
    <row r="546" spans="1:55" ht="15" thickBot="1" x14ac:dyDescent="0.35">
      <c r="A546" s="1" t="s">
        <v>181</v>
      </c>
      <c r="B546" s="1">
        <v>2018</v>
      </c>
      <c r="C546" s="2">
        <v>43447</v>
      </c>
      <c r="D546" s="1" t="s">
        <v>72</v>
      </c>
      <c r="E546" s="29" t="s">
        <v>379</v>
      </c>
      <c r="F546" s="17" t="s">
        <v>379</v>
      </c>
      <c r="G546" t="s">
        <v>51</v>
      </c>
      <c r="H546" t="s">
        <v>236</v>
      </c>
      <c r="I546" t="s">
        <v>531</v>
      </c>
      <c r="J546" t="s">
        <v>532</v>
      </c>
      <c r="K546" t="s">
        <v>555</v>
      </c>
      <c r="L546" s="50">
        <f>(C546-VLOOKUP(H546,Riders!$A$2:$C$3501,2,FALSE))/365</f>
        <v>23.106849315068494</v>
      </c>
      <c r="M546" s="50">
        <f>(C546-VLOOKUP(I546,Riders!$A$2:$C$3501,2,FALSE))/365</f>
        <v>18.282191780821918</v>
      </c>
      <c r="N546" s="50">
        <f>(C546-VLOOKUP(J546,Riders!$A$2:$C$3501,2,FALSE))/365</f>
        <v>26.13150684931507</v>
      </c>
      <c r="O546" s="50">
        <f>(C546-VLOOKUP(K546,Riders!$A$2:$C$3501,2,FALSE))/365</f>
        <v>32.704109589041096</v>
      </c>
      <c r="P546" s="51">
        <v>6</v>
      </c>
      <c r="Q546" s="104">
        <f t="shared" si="57"/>
        <v>270.72999999999996</v>
      </c>
      <c r="R546" s="104">
        <f t="shared" si="58"/>
        <v>22.887</v>
      </c>
      <c r="S546" s="104">
        <f t="shared" si="59"/>
        <v>71.320000000000007</v>
      </c>
      <c r="T546" s="104">
        <f t="shared" si="60"/>
        <v>66.069000000000003</v>
      </c>
      <c r="U546" s="104">
        <f t="shared" si="61"/>
        <v>66.413999999999987</v>
      </c>
      <c r="V546" s="104">
        <f t="shared" si="62"/>
        <v>66.926999999999964</v>
      </c>
      <c r="W546">
        <v>14.499000000000001</v>
      </c>
      <c r="X546">
        <v>8.3879999999999999</v>
      </c>
      <c r="Y546">
        <v>8.3649999999999984</v>
      </c>
      <c r="Z546">
        <v>7.7519999999999989</v>
      </c>
      <c r="AA546">
        <v>8.2210000000000036</v>
      </c>
      <c r="AB546">
        <v>7.8389999999999986</v>
      </c>
      <c r="AC546">
        <v>8.3469999999999942</v>
      </c>
      <c r="AD546">
        <v>7.9090000000000131</v>
      </c>
      <c r="AE546">
        <v>8.1729999999999876</v>
      </c>
      <c r="AF546">
        <v>8.0300000000000011</v>
      </c>
      <c r="AG546">
        <v>8.4030000000000058</v>
      </c>
      <c r="AH546">
        <v>8.2560000000000002</v>
      </c>
      <c r="AI546">
        <v>8.2650000000000006</v>
      </c>
      <c r="AJ546">
        <v>8.2309999999999803</v>
      </c>
      <c r="AK546">
        <v>8.4330000000000069</v>
      </c>
      <c r="AL546">
        <v>8.27800000000002</v>
      </c>
      <c r="AM546">
        <v>8.3879999999999768</v>
      </c>
      <c r="AN546">
        <v>8.0700000000000216</v>
      </c>
      <c r="AO546">
        <v>8.3559999999999945</v>
      </c>
      <c r="AP546">
        <v>8.2460000000000093</v>
      </c>
      <c r="AQ546">
        <v>8.353999999999985</v>
      </c>
      <c r="AR546">
        <v>8.1119999999999948</v>
      </c>
      <c r="AS546">
        <v>8.6360000000000525</v>
      </c>
      <c r="AT546">
        <v>8.2519999999999527</v>
      </c>
      <c r="AU546">
        <v>8.7329999999999757</v>
      </c>
      <c r="AV546">
        <v>8.2510000000000332</v>
      </c>
      <c r="AW546">
        <v>8.5260000000000105</v>
      </c>
      <c r="AX546">
        <v>8.2119999999999891</v>
      </c>
      <c r="AY546">
        <v>8.5059999999999718</v>
      </c>
      <c r="AZ546">
        <v>8.3790000000000475</v>
      </c>
      <c r="BA546">
        <v>8.31899999999996</v>
      </c>
      <c r="BB546">
        <v>8.0009999999999764</v>
      </c>
      <c r="BC546" s="105">
        <f t="shared" si="63"/>
        <v>53.189524618623729</v>
      </c>
    </row>
    <row r="547" spans="1:55" ht="15" thickBot="1" x14ac:dyDescent="0.35">
      <c r="A547" s="1" t="s">
        <v>181</v>
      </c>
      <c r="B547" s="1">
        <v>2018</v>
      </c>
      <c r="C547" s="2">
        <v>43447</v>
      </c>
      <c r="D547" s="1" t="s">
        <v>72</v>
      </c>
      <c r="E547" s="29" t="s">
        <v>379</v>
      </c>
      <c r="F547" s="33" t="s">
        <v>379</v>
      </c>
      <c r="G547" t="s">
        <v>47</v>
      </c>
      <c r="H547" t="s">
        <v>562</v>
      </c>
      <c r="I547" t="s">
        <v>534</v>
      </c>
      <c r="J547" t="s">
        <v>268</v>
      </c>
      <c r="K547" t="s">
        <v>279</v>
      </c>
      <c r="L547" s="50">
        <f>(C547-VLOOKUP(H547,Riders!$A$2:$C$3501,2,FALSE))/365</f>
        <v>21.197260273972603</v>
      </c>
      <c r="M547" s="50">
        <f>(C547-VLOOKUP(I547,Riders!$A$2:$C$3501,2,FALSE))/365</f>
        <v>22.978082191780821</v>
      </c>
      <c r="N547" s="50">
        <f>(C547-VLOOKUP(J547,Riders!$A$2:$C$3501,2,FALSE))/365</f>
        <v>21.947945205479453</v>
      </c>
      <c r="O547" s="50">
        <f>(C547-VLOOKUP(K547,Riders!$A$2:$C$3501,2,FALSE))/365</f>
        <v>22.575342465753426</v>
      </c>
      <c r="P547" s="51">
        <v>7</v>
      </c>
      <c r="Q547" s="104">
        <f t="shared" si="57"/>
        <v>270.88299999999998</v>
      </c>
      <c r="R547" s="104">
        <f t="shared" si="58"/>
        <v>22.539000000000001</v>
      </c>
      <c r="S547" s="104">
        <f t="shared" si="59"/>
        <v>70.382999999999996</v>
      </c>
      <c r="T547" s="104">
        <f t="shared" si="60"/>
        <v>64.809000000000012</v>
      </c>
      <c r="U547" s="104">
        <f t="shared" si="61"/>
        <v>66.197999999999979</v>
      </c>
      <c r="V547" s="104">
        <f t="shared" si="62"/>
        <v>69.492999999999995</v>
      </c>
      <c r="W547">
        <v>14.356</v>
      </c>
      <c r="X547">
        <v>8.1830000000000016</v>
      </c>
      <c r="Y547">
        <v>8.0569999999999986</v>
      </c>
      <c r="Z547">
        <v>7.9160000000000004</v>
      </c>
      <c r="AA547">
        <v>8.0889999999999986</v>
      </c>
      <c r="AB547">
        <v>7.7169999999999987</v>
      </c>
      <c r="AC547">
        <v>8.2379999999999995</v>
      </c>
      <c r="AD547">
        <v>7.8269999999999982</v>
      </c>
      <c r="AE547">
        <v>8.2700000000000102</v>
      </c>
      <c r="AF547">
        <v>7.8429999999999893</v>
      </c>
      <c r="AG547">
        <v>8.3210000000000122</v>
      </c>
      <c r="AH547">
        <v>7.9039999999999964</v>
      </c>
      <c r="AI547">
        <v>8.4119999999999919</v>
      </c>
      <c r="AJ547">
        <v>7.8699999999999903</v>
      </c>
      <c r="AK547">
        <v>8.1490000000000293</v>
      </c>
      <c r="AL547">
        <v>8.039999999999992</v>
      </c>
      <c r="AM547">
        <v>8.2129999999999654</v>
      </c>
      <c r="AN547">
        <v>8.0800000000000125</v>
      </c>
      <c r="AO547">
        <v>8.127000000000038</v>
      </c>
      <c r="AP547">
        <v>8.0219999999999629</v>
      </c>
      <c r="AQ547">
        <v>8.48599999999999</v>
      </c>
      <c r="AR547">
        <v>8.1140000000000327</v>
      </c>
      <c r="AS547">
        <v>8.7180000000000177</v>
      </c>
      <c r="AT547">
        <v>8.4379999999999598</v>
      </c>
      <c r="AU547">
        <v>8.4830000000000041</v>
      </c>
      <c r="AV547">
        <v>8.436000000000007</v>
      </c>
      <c r="AW547">
        <v>8.6589999999999918</v>
      </c>
      <c r="AX547">
        <v>8.5120000000000005</v>
      </c>
      <c r="AY547">
        <v>9.1180000000000234</v>
      </c>
      <c r="AZ547">
        <v>8.5299999999999727</v>
      </c>
      <c r="BA547">
        <v>8.7970000000000255</v>
      </c>
      <c r="BB547">
        <v>8.95799999999997</v>
      </c>
      <c r="BC547" s="105">
        <f t="shared" si="63"/>
        <v>53.159482138044844</v>
      </c>
    </row>
    <row r="548" spans="1:55" ht="15" thickBot="1" x14ac:dyDescent="0.35">
      <c r="A548" s="1" t="s">
        <v>181</v>
      </c>
      <c r="B548" s="1">
        <v>2018</v>
      </c>
      <c r="C548" s="2">
        <v>43447</v>
      </c>
      <c r="D548" s="1" t="s">
        <v>72</v>
      </c>
      <c r="E548" s="29" t="s">
        <v>379</v>
      </c>
      <c r="F548" s="17" t="s">
        <v>379</v>
      </c>
      <c r="G548" t="s">
        <v>56</v>
      </c>
      <c r="H548" t="s">
        <v>267</v>
      </c>
      <c r="I548" t="s">
        <v>428</v>
      </c>
      <c r="J548" t="s">
        <v>427</v>
      </c>
      <c r="K548" t="s">
        <v>55</v>
      </c>
      <c r="L548" s="50">
        <f>(C548-VLOOKUP(H548,Riders!$A$2:$C$3501,2,FALSE))/365</f>
        <v>19.967123287671232</v>
      </c>
      <c r="M548" s="50">
        <f>(C548-VLOOKUP(I548,Riders!$A$2:$C$3501,2,FALSE))/365</f>
        <v>29.12876712328767</v>
      </c>
      <c r="N548" s="50">
        <f>(C548-VLOOKUP(J548,Riders!$A$2:$C$3501,2,FALSE))/365</f>
        <v>24.63013698630137</v>
      </c>
      <c r="O548" s="50">
        <f>(C548-VLOOKUP(K548,Riders!$A$2:$C$3501,2,FALSE))/365</f>
        <v>29.616438356164384</v>
      </c>
      <c r="P548" s="51">
        <v>8</v>
      </c>
      <c r="Q548" s="104">
        <f t="shared" si="57"/>
        <v>271.762</v>
      </c>
      <c r="R548" s="104">
        <f t="shared" si="58"/>
        <v>22.963999999999999</v>
      </c>
      <c r="S548" s="104">
        <f t="shared" si="59"/>
        <v>71.200999999999993</v>
      </c>
      <c r="T548" s="104">
        <f t="shared" si="60"/>
        <v>64.913000000000011</v>
      </c>
      <c r="U548" s="104">
        <f t="shared" si="61"/>
        <v>66.646000000000015</v>
      </c>
      <c r="V548" s="104">
        <f t="shared" si="62"/>
        <v>69.001999999999981</v>
      </c>
      <c r="W548">
        <v>14.811</v>
      </c>
      <c r="X548">
        <v>8.1529999999999987</v>
      </c>
      <c r="Y548">
        <v>7.9890000000000008</v>
      </c>
      <c r="Z548">
        <v>7.8690000000000033</v>
      </c>
      <c r="AA548">
        <v>8.1439999999999984</v>
      </c>
      <c r="AB548">
        <v>8.0399999999999991</v>
      </c>
      <c r="AC548">
        <v>8.2289999999999992</v>
      </c>
      <c r="AD548">
        <v>7.965999999999994</v>
      </c>
      <c r="AE548">
        <v>8.3700000000000045</v>
      </c>
      <c r="AF548">
        <v>7.960000000000008</v>
      </c>
      <c r="AG548">
        <v>8.2079999999999842</v>
      </c>
      <c r="AH548">
        <v>8.0230000000000103</v>
      </c>
      <c r="AI548">
        <v>8.0930000000000035</v>
      </c>
      <c r="AJ548">
        <v>7.8250000000000028</v>
      </c>
      <c r="AK548">
        <v>8.4239999999999782</v>
      </c>
      <c r="AL548">
        <v>8.0100000000000193</v>
      </c>
      <c r="AM548">
        <v>8.4460000000000264</v>
      </c>
      <c r="AN548">
        <v>8.0979999999999563</v>
      </c>
      <c r="AO548">
        <v>8.4340000000000259</v>
      </c>
      <c r="AP548">
        <v>8.2699999999999818</v>
      </c>
      <c r="AQ548">
        <v>8.289999999999992</v>
      </c>
      <c r="AR548">
        <v>8.0840000000000316</v>
      </c>
      <c r="AS548">
        <v>8.539999999999992</v>
      </c>
      <c r="AT548">
        <v>8.4840000000000089</v>
      </c>
      <c r="AU548">
        <v>8.664999999999992</v>
      </c>
      <c r="AV548">
        <v>8.4729999999999848</v>
      </c>
      <c r="AW548">
        <v>8.5750000000000455</v>
      </c>
      <c r="AX548">
        <v>8.3709999999999809</v>
      </c>
      <c r="AY548">
        <v>8.8559999999999377</v>
      </c>
      <c r="AZ548">
        <v>8.4340000000000259</v>
      </c>
      <c r="BA548">
        <v>8.9500000000000171</v>
      </c>
      <c r="BB548">
        <v>8.6779999999999973</v>
      </c>
      <c r="BC548" s="105">
        <f t="shared" si="63"/>
        <v>52.98754056858575</v>
      </c>
    </row>
    <row r="549" spans="1:55" ht="15" thickBot="1" x14ac:dyDescent="0.35">
      <c r="A549" s="1" t="s">
        <v>181</v>
      </c>
      <c r="B549" s="1">
        <v>2018</v>
      </c>
      <c r="C549" s="2">
        <v>43447</v>
      </c>
      <c r="D549" s="1" t="s">
        <v>72</v>
      </c>
      <c r="E549" s="29" t="s">
        <v>379</v>
      </c>
      <c r="F549" s="33" t="s">
        <v>379</v>
      </c>
      <c r="G549" t="s">
        <v>17</v>
      </c>
      <c r="H549" t="s">
        <v>332</v>
      </c>
      <c r="I549" t="s">
        <v>421</v>
      </c>
      <c r="J549" t="s">
        <v>422</v>
      </c>
      <c r="K549" t="s">
        <v>574</v>
      </c>
      <c r="L549" s="50">
        <f>(C549-VLOOKUP(H549,Riders!$A$2:$C$3501,2,FALSE))/365</f>
        <v>27.317808219178083</v>
      </c>
      <c r="M549" s="50">
        <f>(C549-VLOOKUP(I549,Riders!$A$2:$C$3501,2,FALSE))/365</f>
        <v>18.336986301369862</v>
      </c>
      <c r="N549" s="50">
        <f>(C549-VLOOKUP(J549,Riders!$A$2:$C$3501,2,FALSE))/365</f>
        <v>19.652054794520549</v>
      </c>
      <c r="O549" s="50">
        <f>(C549-VLOOKUP(K549,Riders!$A$2:$C$3501,2,FALSE))/365</f>
        <v>18.895890410958906</v>
      </c>
      <c r="P549" s="51">
        <v>9</v>
      </c>
      <c r="Q549" s="104">
        <f t="shared" si="57"/>
        <v>272.10299999999995</v>
      </c>
      <c r="R549" s="104">
        <f t="shared" si="58"/>
        <v>22.983000000000001</v>
      </c>
      <c r="S549" s="104">
        <f t="shared" si="59"/>
        <v>72.219000000000023</v>
      </c>
      <c r="T549" s="104">
        <f t="shared" si="60"/>
        <v>65.405999999999977</v>
      </c>
      <c r="U549" s="104">
        <f t="shared" si="61"/>
        <v>66.75</v>
      </c>
      <c r="V549" s="104">
        <f t="shared" si="62"/>
        <v>67.727999999999952</v>
      </c>
      <c r="W549">
        <v>14.411</v>
      </c>
      <c r="X549">
        <v>8.572000000000001</v>
      </c>
      <c r="Y549">
        <v>8.5380000000000003</v>
      </c>
      <c r="Z549">
        <v>8.1950000000000003</v>
      </c>
      <c r="AA549">
        <v>8.2740000000000009</v>
      </c>
      <c r="AB549">
        <v>7.9039999999999964</v>
      </c>
      <c r="AC549">
        <v>8.3570000000000064</v>
      </c>
      <c r="AD549">
        <v>7.9680000000000177</v>
      </c>
      <c r="AE549">
        <v>8.2389999999999759</v>
      </c>
      <c r="AF549">
        <v>8.0910000000000082</v>
      </c>
      <c r="AG549">
        <v>8.2449999999999903</v>
      </c>
      <c r="AH549">
        <v>7.9809999999999945</v>
      </c>
      <c r="AI549">
        <v>8.4410000000000025</v>
      </c>
      <c r="AJ549">
        <v>8.2330000000000041</v>
      </c>
      <c r="AK549">
        <v>8.2859999999999587</v>
      </c>
      <c r="AL549">
        <v>7.8900000000000432</v>
      </c>
      <c r="AM549">
        <v>8.2249999999999943</v>
      </c>
      <c r="AN549">
        <v>8.1749999999999829</v>
      </c>
      <c r="AO549">
        <v>8.3880000000000337</v>
      </c>
      <c r="AP549">
        <v>8.4019999999999868</v>
      </c>
      <c r="AQ549">
        <v>8.5169999999999959</v>
      </c>
      <c r="AR549">
        <v>8.231000000000023</v>
      </c>
      <c r="AS549">
        <v>8.592000000000013</v>
      </c>
      <c r="AT549">
        <v>8.2199999999999704</v>
      </c>
      <c r="AU549">
        <v>8.4490000000000407</v>
      </c>
      <c r="AV549">
        <v>8.1739999999999498</v>
      </c>
      <c r="AW549">
        <v>8.7480000000000189</v>
      </c>
      <c r="AX549">
        <v>8.5840000000000032</v>
      </c>
      <c r="AY549">
        <v>8.5209999999999582</v>
      </c>
      <c r="AZ549">
        <v>8.1830000000000496</v>
      </c>
      <c r="BA549">
        <v>8.5209999999999866</v>
      </c>
      <c r="BB549">
        <v>8.547999999999945</v>
      </c>
      <c r="BC549" s="105">
        <f t="shared" si="63"/>
        <v>52.921136481405945</v>
      </c>
    </row>
    <row r="550" spans="1:55" ht="15" thickBot="1" x14ac:dyDescent="0.35">
      <c r="A550" s="1" t="s">
        <v>181</v>
      </c>
      <c r="B550" s="1">
        <v>2018</v>
      </c>
      <c r="C550" s="2">
        <v>43447</v>
      </c>
      <c r="D550" s="1" t="s">
        <v>72</v>
      </c>
      <c r="E550" s="29" t="s">
        <v>379</v>
      </c>
      <c r="F550" t="s">
        <v>379</v>
      </c>
      <c r="G550" t="s">
        <v>38</v>
      </c>
      <c r="H550" t="s">
        <v>299</v>
      </c>
      <c r="I550" t="s">
        <v>576</v>
      </c>
      <c r="J550" t="s">
        <v>244</v>
      </c>
      <c r="K550" t="s">
        <v>577</v>
      </c>
      <c r="L550" s="50">
        <f>(C550-VLOOKUP(H550,Riders!$A$2:$C$3501,2,FALSE))/365</f>
        <v>26.301369863013697</v>
      </c>
      <c r="M550" s="50">
        <f>(C550-VLOOKUP(I550,Riders!$A$2:$C$3501,2,FALSE))/365</f>
        <v>22.293150684931508</v>
      </c>
      <c r="N550" s="50">
        <f>(C550-VLOOKUP(J550,Riders!$A$2:$C$3501,2,FALSE))/365</f>
        <v>24.704109589041096</v>
      </c>
      <c r="O550" s="50">
        <f>(C550-VLOOKUP(K550,Riders!$A$2:$C$3501,2,FALSE))/365</f>
        <v>21.890410958904109</v>
      </c>
      <c r="P550" s="51">
        <v>10</v>
      </c>
      <c r="Q550" s="104">
        <f t="shared" si="57"/>
        <v>275.14400000000001</v>
      </c>
      <c r="R550" s="104">
        <f t="shared" si="58"/>
        <v>22.227</v>
      </c>
      <c r="S550" s="104">
        <f t="shared" si="59"/>
        <v>70.557000000000002</v>
      </c>
      <c r="T550" s="104">
        <f t="shared" si="60"/>
        <v>65.952999999999989</v>
      </c>
      <c r="U550" s="104">
        <f t="shared" si="61"/>
        <v>69.063999999999993</v>
      </c>
      <c r="V550" s="104">
        <f t="shared" si="62"/>
        <v>69.570000000000022</v>
      </c>
      <c r="W550">
        <v>13.997</v>
      </c>
      <c r="X550">
        <v>8.23</v>
      </c>
      <c r="Y550">
        <v>8.2319999999999993</v>
      </c>
      <c r="Z550">
        <v>7.8390000000000022</v>
      </c>
      <c r="AA550">
        <v>8.259999999999998</v>
      </c>
      <c r="AB550">
        <v>7.7839999999999989</v>
      </c>
      <c r="AC550">
        <v>8.2360000000000042</v>
      </c>
      <c r="AD550">
        <v>7.9789999999999992</v>
      </c>
      <c r="AE550">
        <v>8.4369999999999976</v>
      </c>
      <c r="AF550">
        <v>7.9700000000000131</v>
      </c>
      <c r="AG550">
        <v>8.36099999999999</v>
      </c>
      <c r="AH550">
        <v>8.0370000000000061</v>
      </c>
      <c r="AI550">
        <v>8.4710000000000036</v>
      </c>
      <c r="AJ550">
        <v>7.9659999999999798</v>
      </c>
      <c r="AK550">
        <v>8.4640000000000128</v>
      </c>
      <c r="AL550">
        <v>8.2469999999999857</v>
      </c>
      <c r="AM550">
        <v>8.6020000000000039</v>
      </c>
      <c r="AN550">
        <v>8.4289999999999736</v>
      </c>
      <c r="AO550">
        <v>8.8390000000000271</v>
      </c>
      <c r="AP550">
        <v>8.311000000000007</v>
      </c>
      <c r="AQ550">
        <v>8.650999999999982</v>
      </c>
      <c r="AR550">
        <v>8.5400000000000205</v>
      </c>
      <c r="AS550">
        <v>8.8859999999999673</v>
      </c>
      <c r="AT550">
        <v>8.8060000000000116</v>
      </c>
      <c r="AU550">
        <v>8.8290000000000077</v>
      </c>
      <c r="AV550">
        <v>8.7040000000000077</v>
      </c>
      <c r="AW550">
        <v>8.7349999999999852</v>
      </c>
      <c r="AX550">
        <v>8.4280000000000257</v>
      </c>
      <c r="AY550">
        <v>8.8079999999999927</v>
      </c>
      <c r="AZ550">
        <v>8.5180000000000007</v>
      </c>
      <c r="BA550">
        <v>8.8080000000000496</v>
      </c>
      <c r="BB550">
        <v>8.7399999999999523</v>
      </c>
      <c r="BC550" s="105">
        <f t="shared" si="63"/>
        <v>52.336231209839212</v>
      </c>
    </row>
    <row r="551" spans="1:55" ht="15" thickBot="1" x14ac:dyDescent="0.35">
      <c r="A551" s="1" t="s">
        <v>181</v>
      </c>
      <c r="B551" s="1">
        <v>2018</v>
      </c>
      <c r="C551" s="2">
        <v>43447</v>
      </c>
      <c r="D551" s="1" t="s">
        <v>72</v>
      </c>
      <c r="E551" s="29" t="s">
        <v>379</v>
      </c>
      <c r="F551" t="s">
        <v>379</v>
      </c>
      <c r="G551" t="s">
        <v>31</v>
      </c>
      <c r="H551" t="s">
        <v>347</v>
      </c>
      <c r="I551" t="s">
        <v>568</v>
      </c>
      <c r="J551" t="s">
        <v>581</v>
      </c>
      <c r="K551" t="s">
        <v>282</v>
      </c>
      <c r="L551" s="50">
        <f>(C551-VLOOKUP(H551,Riders!$A$2:$C$3501,2,FALSE))/365</f>
        <v>30.221917808219178</v>
      </c>
      <c r="M551" s="50">
        <f>(C551-VLOOKUP(I551,Riders!$A$2:$C$3501,2,FALSE))/365</f>
        <v>21.268493150684932</v>
      </c>
      <c r="N551" s="50" t="e">
        <f>(C551-VLOOKUP(J551,Riders!$A$2:$C$3501,2,FALSE))/365</f>
        <v>#N/A</v>
      </c>
      <c r="O551" s="50">
        <f>(C551-VLOOKUP(K551,Riders!$A$2:$C$3501,2,FALSE))/365</f>
        <v>26.884931506849316</v>
      </c>
      <c r="P551" s="51">
        <v>11</v>
      </c>
      <c r="Q551" s="104">
        <f t="shared" si="57"/>
        <v>275.22799999999995</v>
      </c>
      <c r="R551" s="104">
        <f t="shared" si="58"/>
        <v>23.335999999999999</v>
      </c>
      <c r="S551" s="104">
        <f t="shared" si="59"/>
        <v>72.86099999999999</v>
      </c>
      <c r="T551" s="104">
        <f t="shared" si="60"/>
        <v>66.864000000000004</v>
      </c>
      <c r="U551" s="104">
        <f t="shared" si="61"/>
        <v>67.980999999999995</v>
      </c>
      <c r="V551" s="104">
        <f t="shared" si="62"/>
        <v>67.521999999999963</v>
      </c>
      <c r="W551">
        <v>14.717000000000001</v>
      </c>
      <c r="X551">
        <v>8.618999999999998</v>
      </c>
      <c r="Y551">
        <v>8.68</v>
      </c>
      <c r="Z551">
        <v>8.0790000000000006</v>
      </c>
      <c r="AA551">
        <v>8.4399999999999977</v>
      </c>
      <c r="AB551">
        <v>7.9420000000000002</v>
      </c>
      <c r="AC551">
        <v>8.3760000000000119</v>
      </c>
      <c r="AD551">
        <v>8.0079999999999814</v>
      </c>
      <c r="AE551">
        <v>8.4070000000000107</v>
      </c>
      <c r="AF551">
        <v>8.0500000000000114</v>
      </c>
      <c r="AG551">
        <v>8.5739999999999981</v>
      </c>
      <c r="AH551">
        <v>8.1599999999999682</v>
      </c>
      <c r="AI551">
        <v>8.6430000000000007</v>
      </c>
      <c r="AJ551">
        <v>8.1800000000000068</v>
      </c>
      <c r="AK551">
        <v>8.6080000000000183</v>
      </c>
      <c r="AL551">
        <v>8.2419999999999902</v>
      </c>
      <c r="AM551">
        <v>8.6000000000000227</v>
      </c>
      <c r="AN551">
        <v>8.4259999999999877</v>
      </c>
      <c r="AO551">
        <v>8.6479999999999961</v>
      </c>
      <c r="AP551">
        <v>8.5530000000000257</v>
      </c>
      <c r="AQ551">
        <v>8.58299999999997</v>
      </c>
      <c r="AR551">
        <v>8.2779999999999916</v>
      </c>
      <c r="AS551">
        <v>8.671999999999997</v>
      </c>
      <c r="AT551">
        <v>8.2210000000000036</v>
      </c>
      <c r="AU551">
        <v>8.5900000000000034</v>
      </c>
      <c r="AV551">
        <v>8.1700000000000159</v>
      </c>
      <c r="AW551">
        <v>8.5889999999999418</v>
      </c>
      <c r="AX551">
        <v>8.1380000000000905</v>
      </c>
      <c r="AY551">
        <v>8.6729999999999166</v>
      </c>
      <c r="AZ551">
        <v>8.2190000000000225</v>
      </c>
      <c r="BA551">
        <v>8.6390000000000668</v>
      </c>
      <c r="BB551">
        <v>8.5039999999999054</v>
      </c>
      <c r="BC551" s="105">
        <f t="shared" si="63"/>
        <v>52.320258113273368</v>
      </c>
    </row>
    <row r="552" spans="1:55" ht="15" thickBot="1" x14ac:dyDescent="0.35">
      <c r="A552" s="1" t="s">
        <v>181</v>
      </c>
      <c r="B552" s="1">
        <v>2018</v>
      </c>
      <c r="C552" s="2">
        <v>43447</v>
      </c>
      <c r="D552" s="1" t="s">
        <v>72</v>
      </c>
      <c r="E552" s="29" t="s">
        <v>379</v>
      </c>
      <c r="F552" t="s">
        <v>379</v>
      </c>
      <c r="G552" t="s">
        <v>15</v>
      </c>
      <c r="H552" t="s">
        <v>228</v>
      </c>
      <c r="I552" t="s">
        <v>582</v>
      </c>
      <c r="J552" t="s">
        <v>350</v>
      </c>
      <c r="K552" t="s">
        <v>492</v>
      </c>
      <c r="L552" s="50">
        <f>(C552-VLOOKUP(H552,Riders!$A$2:$C$3501,2,FALSE))/365</f>
        <v>19.463013698630139</v>
      </c>
      <c r="M552" s="50">
        <f>(C552-VLOOKUP(I552,Riders!$A$2:$C$3501,2,FALSE))/365</f>
        <v>21.531506849315068</v>
      </c>
      <c r="N552" s="50">
        <f>(C552-VLOOKUP(J552,Riders!$A$2:$C$3501,2,FALSE))/365</f>
        <v>23.282191780821918</v>
      </c>
      <c r="O552" s="50">
        <f>(C552-VLOOKUP(K552,Riders!$A$2:$C$3501,2,FALSE))/365</f>
        <v>21.816438356164383</v>
      </c>
      <c r="P552" s="51">
        <v>12</v>
      </c>
      <c r="Q552" s="104">
        <f t="shared" si="57"/>
        <v>276.28200000000004</v>
      </c>
      <c r="R552" s="104">
        <f t="shared" si="58"/>
        <v>23.884</v>
      </c>
      <c r="S552" s="104">
        <f t="shared" si="59"/>
        <v>73.673000000000002</v>
      </c>
      <c r="T552" s="104">
        <f t="shared" si="60"/>
        <v>66.354000000000013</v>
      </c>
      <c r="U552" s="104">
        <f t="shared" si="61"/>
        <v>67.722999999999985</v>
      </c>
      <c r="V552" s="104">
        <f t="shared" si="62"/>
        <v>68.532000000000039</v>
      </c>
      <c r="W552">
        <v>15.055999999999999</v>
      </c>
      <c r="X552">
        <v>8.8280000000000012</v>
      </c>
      <c r="Y552">
        <v>8.7419999999999973</v>
      </c>
      <c r="Z552">
        <v>8.1550000000000011</v>
      </c>
      <c r="AA552">
        <v>8.4600000000000009</v>
      </c>
      <c r="AB552">
        <v>8.2839999999999989</v>
      </c>
      <c r="AC552">
        <v>8.2530000000000072</v>
      </c>
      <c r="AD552">
        <v>7.894999999999996</v>
      </c>
      <c r="AE552">
        <v>8.3709999999999809</v>
      </c>
      <c r="AF552">
        <v>7.9700000000000131</v>
      </c>
      <c r="AG552">
        <v>8.4480000000000075</v>
      </c>
      <c r="AH552">
        <v>8.0139999999999816</v>
      </c>
      <c r="AI552">
        <v>8.305000000000021</v>
      </c>
      <c r="AJ552">
        <v>8.1529999999999916</v>
      </c>
      <c r="AK552">
        <v>8.5789999999999793</v>
      </c>
      <c r="AL552">
        <v>8.5140000000000384</v>
      </c>
      <c r="AM552">
        <v>8.9979999999999905</v>
      </c>
      <c r="AN552">
        <v>8.2770000000000152</v>
      </c>
      <c r="AO552">
        <v>8.5029999999999575</v>
      </c>
      <c r="AP552">
        <v>8.3730000000000189</v>
      </c>
      <c r="AQ552">
        <v>8.5710000000000264</v>
      </c>
      <c r="AR552">
        <v>8.4650000000000034</v>
      </c>
      <c r="AS552">
        <v>8.4719999999999516</v>
      </c>
      <c r="AT552">
        <v>8.0640000000000214</v>
      </c>
      <c r="AU552">
        <v>8.63900000000001</v>
      </c>
      <c r="AV552">
        <v>8.4269999999999641</v>
      </c>
      <c r="AW552">
        <v>9.0470000000000255</v>
      </c>
      <c r="AX552">
        <v>8.4839999999999804</v>
      </c>
      <c r="AY552">
        <v>8.7160000000000082</v>
      </c>
      <c r="AZ552">
        <v>8.466000000000065</v>
      </c>
      <c r="BA552">
        <v>8.3899999999999295</v>
      </c>
      <c r="BB552">
        <v>8.3630000000000564</v>
      </c>
      <c r="BC552" s="105">
        <f t="shared" si="63"/>
        <v>52.120659326340473</v>
      </c>
    </row>
    <row r="553" spans="1:55" ht="15" thickBot="1" x14ac:dyDescent="0.35">
      <c r="A553" s="1" t="s">
        <v>131</v>
      </c>
      <c r="B553" s="1">
        <v>2018</v>
      </c>
      <c r="C553" s="19">
        <v>43434</v>
      </c>
      <c r="D553" s="1" t="s">
        <v>72</v>
      </c>
      <c r="E553" s="29" t="s">
        <v>379</v>
      </c>
      <c r="F553" t="s">
        <v>379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50">
        <f>(C553-VLOOKUP(H553,Riders!$A$2:$C$3501,2,FALSE))/365</f>
        <v>26.986301369863014</v>
      </c>
      <c r="M553" s="50">
        <f>(C553-VLOOKUP(I553,Riders!$A$2:$C$3501,2,FALSE))/365</f>
        <v>28.298630136986301</v>
      </c>
      <c r="N553" s="50">
        <f>(C553-VLOOKUP(J553,Riders!$A$2:$C$3501,2,FALSE))/365</f>
        <v>24.208219178082192</v>
      </c>
      <c r="O553" s="50">
        <f>(C553-VLOOKUP(K553,Riders!$A$2:$C$3501,2,FALSE))/365</f>
        <v>25.931506849315067</v>
      </c>
      <c r="P553" s="51">
        <v>1</v>
      </c>
      <c r="Q553" s="104">
        <f t="shared" si="57"/>
        <v>259.07299999999998</v>
      </c>
      <c r="R553" s="104">
        <f t="shared" si="58"/>
        <v>22.154</v>
      </c>
      <c r="S553" s="104">
        <f t="shared" si="59"/>
        <v>69.281000000000006</v>
      </c>
      <c r="T553" s="104">
        <f t="shared" si="60"/>
        <v>62.837999999999965</v>
      </c>
      <c r="U553" s="104">
        <f t="shared" si="61"/>
        <v>63.832000000000022</v>
      </c>
      <c r="V553" s="104">
        <f t="shared" si="62"/>
        <v>63.121999999999986</v>
      </c>
      <c r="W553">
        <v>14.007</v>
      </c>
      <c r="X553">
        <v>8.1470000000000002</v>
      </c>
      <c r="Y553">
        <v>7.8969999999999985</v>
      </c>
      <c r="Z553">
        <v>7.9490000000000016</v>
      </c>
      <c r="AA553">
        <v>7.7890000000000015</v>
      </c>
      <c r="AB553">
        <v>7.8099999999999952</v>
      </c>
      <c r="AC553">
        <v>7.8880000000000052</v>
      </c>
      <c r="AD553">
        <v>7.794000000000004</v>
      </c>
      <c r="AE553">
        <v>7.8899999999999864</v>
      </c>
      <c r="AF553">
        <v>7.7700000000000102</v>
      </c>
      <c r="AG553">
        <v>7.7349999999999852</v>
      </c>
      <c r="AH553">
        <v>7.7720000000000056</v>
      </c>
      <c r="AI553">
        <v>7.980000000000004</v>
      </c>
      <c r="AJ553">
        <v>7.9050000000000011</v>
      </c>
      <c r="AK553">
        <v>7.9829999999999899</v>
      </c>
      <c r="AL553">
        <v>7.8029999999999831</v>
      </c>
      <c r="AM553">
        <v>7.9060000000000343</v>
      </c>
      <c r="AN553">
        <v>7.9069999999999823</v>
      </c>
      <c r="AO553">
        <v>8.0049999999999955</v>
      </c>
      <c r="AP553">
        <v>8.1080000000000041</v>
      </c>
      <c r="AQ553">
        <v>7.9480000000000075</v>
      </c>
      <c r="AR553">
        <v>7.9910000000000139</v>
      </c>
      <c r="AS553">
        <v>7.978999999999985</v>
      </c>
      <c r="AT553">
        <v>7.9879999999999995</v>
      </c>
      <c r="AU553">
        <v>7.9650000000000318</v>
      </c>
      <c r="AV553">
        <v>8.1810000000000116</v>
      </c>
      <c r="AW553">
        <v>8.0459999999999923</v>
      </c>
      <c r="AX553">
        <v>7.839999999999975</v>
      </c>
      <c r="AY553">
        <v>7.7139999999999986</v>
      </c>
      <c r="AZ553">
        <v>7.7539999999999907</v>
      </c>
      <c r="BA553">
        <v>7.7669999999999959</v>
      </c>
      <c r="BB553">
        <v>7.8549999999999898</v>
      </c>
      <c r="BC553" s="105">
        <f t="shared" si="63"/>
        <v>55.582789406846722</v>
      </c>
    </row>
    <row r="554" spans="1:55" ht="15" thickBot="1" x14ac:dyDescent="0.35">
      <c r="A554" s="1" t="s">
        <v>131</v>
      </c>
      <c r="B554" s="1">
        <v>2018</v>
      </c>
      <c r="C554" s="19">
        <v>43434</v>
      </c>
      <c r="D554" s="1" t="s">
        <v>72</v>
      </c>
      <c r="E554" s="29" t="s">
        <v>379</v>
      </c>
      <c r="F554" t="s">
        <v>379</v>
      </c>
      <c r="G554" t="s">
        <v>25</v>
      </c>
      <c r="H554" t="s">
        <v>269</v>
      </c>
      <c r="I554" t="s">
        <v>233</v>
      </c>
      <c r="J554" t="s">
        <v>309</v>
      </c>
      <c r="K554" t="s">
        <v>561</v>
      </c>
      <c r="L554" s="50">
        <f>(C554-VLOOKUP(H554,Riders!$A$2:$C$3501,2,FALSE))/365</f>
        <v>24.736986301369864</v>
      </c>
      <c r="M554" s="50">
        <f>(C554-VLOOKUP(I554,Riders!$A$2:$C$3501,2,FALSE))/365</f>
        <v>23.246575342465754</v>
      </c>
      <c r="N554" s="50">
        <f>(C554-VLOOKUP(J554,Riders!$A$2:$C$3501,2,FALSE))/365</f>
        <v>26.61917808219178</v>
      </c>
      <c r="O554" s="50">
        <f>(C554-VLOOKUP(K554,Riders!$A$2:$C$3501,2,FALSE))/365</f>
        <v>22.068493150684933</v>
      </c>
      <c r="P554" s="51">
        <v>2</v>
      </c>
      <c r="Q554" s="104">
        <f t="shared" si="57"/>
        <v>259.68299999999999</v>
      </c>
      <c r="R554" s="104">
        <f t="shared" si="58"/>
        <v>22.678000000000001</v>
      </c>
      <c r="S554" s="104">
        <f t="shared" si="59"/>
        <v>70.021000000000001</v>
      </c>
      <c r="T554" s="104">
        <f t="shared" si="60"/>
        <v>63.583999999999989</v>
      </c>
      <c r="U554" s="104">
        <f t="shared" si="61"/>
        <v>63.05600000000004</v>
      </c>
      <c r="V554" s="104">
        <f t="shared" si="62"/>
        <v>63.021999999999963</v>
      </c>
      <c r="W554">
        <v>14.356999999999999</v>
      </c>
      <c r="X554">
        <v>8.3210000000000015</v>
      </c>
      <c r="Y554">
        <v>7.945999999999998</v>
      </c>
      <c r="Z554">
        <v>7.9259999999999984</v>
      </c>
      <c r="AA554">
        <v>7.7650000000000006</v>
      </c>
      <c r="AB554">
        <v>7.963000000000001</v>
      </c>
      <c r="AC554">
        <v>7.8769999999999953</v>
      </c>
      <c r="AD554">
        <v>7.8660000000000068</v>
      </c>
      <c r="AE554">
        <v>7.853999999999985</v>
      </c>
      <c r="AF554">
        <v>7.980000000000004</v>
      </c>
      <c r="AG554">
        <v>7.8730000000000047</v>
      </c>
      <c r="AH554">
        <v>7.8880000000000052</v>
      </c>
      <c r="AI554">
        <v>7.8559999999999945</v>
      </c>
      <c r="AJ554">
        <v>8.0489999999999924</v>
      </c>
      <c r="AK554">
        <v>7.9980000000000189</v>
      </c>
      <c r="AL554">
        <v>8.0859999999999843</v>
      </c>
      <c r="AM554">
        <v>7.8619999999999948</v>
      </c>
      <c r="AN554">
        <v>7.8720000000000141</v>
      </c>
      <c r="AO554">
        <v>7.8250000000000171</v>
      </c>
      <c r="AP554">
        <v>8.0269999999999868</v>
      </c>
      <c r="AQ554">
        <v>7.8859999999999673</v>
      </c>
      <c r="AR554">
        <v>7.9020000000000437</v>
      </c>
      <c r="AS554">
        <v>7.8619999999999663</v>
      </c>
      <c r="AT554">
        <v>7.82000000000005</v>
      </c>
      <c r="AU554">
        <v>7.7319999999999993</v>
      </c>
      <c r="AV554">
        <v>7.7469999999999857</v>
      </c>
      <c r="AW554">
        <v>7.7369999999999948</v>
      </c>
      <c r="AX554">
        <v>7.8850000000000193</v>
      </c>
      <c r="AY554">
        <v>7.8419999999999845</v>
      </c>
      <c r="AZ554">
        <v>8.0939999999999657</v>
      </c>
      <c r="BA554">
        <v>7.9620000000000459</v>
      </c>
      <c r="BB554">
        <v>8.0229999999999677</v>
      </c>
      <c r="BC554" s="105">
        <f t="shared" si="63"/>
        <v>55.452224442878432</v>
      </c>
    </row>
    <row r="555" spans="1:55" ht="15" thickBot="1" x14ac:dyDescent="0.35">
      <c r="A555" s="1" t="s">
        <v>131</v>
      </c>
      <c r="B555" s="1">
        <v>2018</v>
      </c>
      <c r="C555" s="19">
        <v>43434</v>
      </c>
      <c r="D555" s="1" t="s">
        <v>72</v>
      </c>
      <c r="E555" s="29" t="s">
        <v>379</v>
      </c>
      <c r="F555" t="s">
        <v>379</v>
      </c>
      <c r="G555" t="s">
        <v>67</v>
      </c>
      <c r="H555" t="s">
        <v>214</v>
      </c>
      <c r="I555" t="s">
        <v>329</v>
      </c>
      <c r="J555" t="s">
        <v>578</v>
      </c>
      <c r="K555" t="s">
        <v>569</v>
      </c>
      <c r="L555" s="50">
        <f>(C555-VLOOKUP(H555,Riders!$A$2:$C$3501,2,FALSE))/365</f>
        <v>23.950684931506849</v>
      </c>
      <c r="M555" s="50">
        <f>(C555-VLOOKUP(I555,Riders!$A$2:$C$3501,2,FALSE))/365</f>
        <v>32.057534246575344</v>
      </c>
      <c r="N555" s="50">
        <f>(C555-VLOOKUP(J555,Riders!$A$2:$C$3501,2,FALSE))/365</f>
        <v>23.090410958904108</v>
      </c>
      <c r="O555" s="50">
        <f>(C555-VLOOKUP(K555,Riders!$A$2:$C$3501,2,FALSE))/365</f>
        <v>31.610958904109587</v>
      </c>
      <c r="P555" s="51">
        <v>3</v>
      </c>
      <c r="Q555" s="104">
        <f t="shared" si="57"/>
        <v>265.76</v>
      </c>
      <c r="R555" s="104">
        <f t="shared" si="58"/>
        <v>22.033999999999999</v>
      </c>
      <c r="S555" s="104">
        <f t="shared" si="59"/>
        <v>70.917000000000002</v>
      </c>
      <c r="T555" s="104">
        <f t="shared" si="60"/>
        <v>65.34899999999999</v>
      </c>
      <c r="U555" s="104">
        <f t="shared" si="61"/>
        <v>64.085000000000008</v>
      </c>
      <c r="V555" s="104">
        <f t="shared" si="62"/>
        <v>65.408999999999992</v>
      </c>
      <c r="W555">
        <v>13.993</v>
      </c>
      <c r="X555">
        <v>8.0409999999999986</v>
      </c>
      <c r="Y555">
        <v>7.9440000000000026</v>
      </c>
      <c r="Z555">
        <v>7.9699999999999989</v>
      </c>
      <c r="AA555">
        <v>8.134999999999998</v>
      </c>
      <c r="AB555">
        <v>8.1780000000000044</v>
      </c>
      <c r="AC555">
        <v>8.3889999999999958</v>
      </c>
      <c r="AD555">
        <v>8.267000000000003</v>
      </c>
      <c r="AE555">
        <v>8.0499999999999829</v>
      </c>
      <c r="AF555">
        <v>8.0890000000000271</v>
      </c>
      <c r="AG555">
        <v>7.9059999999999917</v>
      </c>
      <c r="AH555">
        <v>8.1069999999999993</v>
      </c>
      <c r="AI555">
        <v>8.1430000000000007</v>
      </c>
      <c r="AJ555">
        <v>8.2859999999999729</v>
      </c>
      <c r="AK555">
        <v>8.3090000000000259</v>
      </c>
      <c r="AL555">
        <v>8.458999999999989</v>
      </c>
      <c r="AM555">
        <v>8.2170000000000414</v>
      </c>
      <c r="AN555">
        <v>8.1259999999999764</v>
      </c>
      <c r="AO555">
        <v>8.0310000000000059</v>
      </c>
      <c r="AP555">
        <v>8.0790000000000077</v>
      </c>
      <c r="AQ555">
        <v>7.9099999999999966</v>
      </c>
      <c r="AR555">
        <v>7.8710000000000093</v>
      </c>
      <c r="AS555">
        <v>7.9089999999999634</v>
      </c>
      <c r="AT555">
        <v>7.9420000000000073</v>
      </c>
      <c r="AU555">
        <v>8.1690000000000111</v>
      </c>
      <c r="AV555">
        <v>8.4550000000000125</v>
      </c>
      <c r="AW555">
        <v>8.2209999999999752</v>
      </c>
      <c r="AX555">
        <v>8.2879999999999541</v>
      </c>
      <c r="AY555">
        <v>8.2180000000000462</v>
      </c>
      <c r="AZ555">
        <v>8.1650000000000489</v>
      </c>
      <c r="BA555">
        <v>8.1009999999999707</v>
      </c>
      <c r="BB555">
        <v>7.7919999999999732</v>
      </c>
      <c r="BC555" s="105">
        <f t="shared" si="63"/>
        <v>54.184226369656834</v>
      </c>
    </row>
    <row r="556" spans="1:55" ht="15" thickBot="1" x14ac:dyDescent="0.35">
      <c r="A556" s="1" t="s">
        <v>131</v>
      </c>
      <c r="B556" s="1">
        <v>2018</v>
      </c>
      <c r="C556" s="19">
        <v>43434</v>
      </c>
      <c r="D556" s="1" t="s">
        <v>72</v>
      </c>
      <c r="E556" s="29" t="s">
        <v>379</v>
      </c>
      <c r="F556" t="s">
        <v>379</v>
      </c>
      <c r="G556" t="s">
        <v>27</v>
      </c>
      <c r="H556" t="s">
        <v>432</v>
      </c>
      <c r="I556" t="s">
        <v>524</v>
      </c>
      <c r="J556" t="s">
        <v>538</v>
      </c>
      <c r="K556" t="s">
        <v>583</v>
      </c>
      <c r="L556" s="50">
        <f>(C556-VLOOKUP(H556,Riders!$A$2:$C$3501,2,FALSE))/365</f>
        <v>23.67945205479452</v>
      </c>
      <c r="M556" s="50">
        <f>(C556-VLOOKUP(I556,Riders!$A$2:$C$3501,2,FALSE))/365</f>
        <v>27.449315068493149</v>
      </c>
      <c r="N556" s="50">
        <f>(C556-VLOOKUP(J556,Riders!$A$2:$C$3501,2,FALSE))/365</f>
        <v>23.887671232876713</v>
      </c>
      <c r="O556" s="50">
        <f>(C556-VLOOKUP(K556,Riders!$A$2:$C$3501,2,FALSE))/365</f>
        <v>32.013698630136986</v>
      </c>
      <c r="P556" s="51">
        <v>4</v>
      </c>
      <c r="Q556" s="104">
        <f t="shared" si="57"/>
        <v>265.93099999999998</v>
      </c>
      <c r="R556" s="104">
        <f t="shared" si="58"/>
        <v>23.675999999999998</v>
      </c>
      <c r="S556" s="104">
        <f t="shared" si="59"/>
        <v>71.117000000000004</v>
      </c>
      <c r="T556" s="104">
        <f t="shared" si="60"/>
        <v>64.129000000000005</v>
      </c>
      <c r="U556" s="104">
        <f t="shared" si="61"/>
        <v>65.22399999999999</v>
      </c>
      <c r="V556" s="104">
        <f t="shared" si="62"/>
        <v>65.460999999999984</v>
      </c>
      <c r="W556">
        <v>15.178000000000001</v>
      </c>
      <c r="X556">
        <v>8.4979999999999976</v>
      </c>
      <c r="Y556">
        <v>7.9510000000000005</v>
      </c>
      <c r="Z556">
        <v>7.9009999999999998</v>
      </c>
      <c r="AA556">
        <v>7.7190000000000012</v>
      </c>
      <c r="AB556">
        <v>7.7920000000000016</v>
      </c>
      <c r="AC556">
        <v>7.9069999999999823</v>
      </c>
      <c r="AD556">
        <v>8.1710000000000207</v>
      </c>
      <c r="AE556">
        <v>7.882000000000005</v>
      </c>
      <c r="AF556">
        <v>7.8669999999999902</v>
      </c>
      <c r="AG556">
        <v>8.0180000000000007</v>
      </c>
      <c r="AH556">
        <v>7.9699999999999989</v>
      </c>
      <c r="AI556">
        <v>8.070999999999998</v>
      </c>
      <c r="AJ556">
        <v>8.2300000000000182</v>
      </c>
      <c r="AK556">
        <v>8.0449999999999875</v>
      </c>
      <c r="AL556">
        <v>8.0460000000000065</v>
      </c>
      <c r="AM556">
        <v>8.1470000000000198</v>
      </c>
      <c r="AN556">
        <v>8.1989999999999554</v>
      </c>
      <c r="AO556">
        <v>8.4230000000000302</v>
      </c>
      <c r="AP556">
        <v>8.1149999999999807</v>
      </c>
      <c r="AQ556">
        <v>8.0240000000000293</v>
      </c>
      <c r="AR556">
        <v>7.9569999999999652</v>
      </c>
      <c r="AS556">
        <v>8.1810000000000116</v>
      </c>
      <c r="AT556">
        <v>8.1779999999999973</v>
      </c>
      <c r="AU556">
        <v>8.4210000000000207</v>
      </c>
      <c r="AV556">
        <v>8.1239999999999668</v>
      </c>
      <c r="AW556">
        <v>8.0460000000000207</v>
      </c>
      <c r="AX556">
        <v>8.09699999999998</v>
      </c>
      <c r="AY556">
        <v>8.1399999999999864</v>
      </c>
      <c r="AZ556">
        <v>8.1900000000000261</v>
      </c>
      <c r="BA556">
        <v>8.1569999999999823</v>
      </c>
      <c r="BB556">
        <v>8.2860000000000014</v>
      </c>
      <c r="BC556" s="105">
        <f t="shared" si="63"/>
        <v>54.149384614806102</v>
      </c>
    </row>
    <row r="557" spans="1:55" ht="15" thickBot="1" x14ac:dyDescent="0.35">
      <c r="A557" s="1" t="s">
        <v>131</v>
      </c>
      <c r="B557" s="1">
        <v>2018</v>
      </c>
      <c r="C557" s="19">
        <v>43434</v>
      </c>
      <c r="D557" s="1" t="s">
        <v>72</v>
      </c>
      <c r="E557" s="29" t="s">
        <v>379</v>
      </c>
      <c r="F557" t="s">
        <v>379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23.153424657534245</v>
      </c>
      <c r="M557" s="50" t="e">
        <f>(C557-VLOOKUP(I557,Riders!$A$2:$C$3501,2,FALSE))/365</f>
        <v>#N/A</v>
      </c>
      <c r="N557" s="50">
        <f>(C557-VLOOKUP(J557,Riders!$A$2:$C$3501,2,FALSE))/365</f>
        <v>29.621917808219177</v>
      </c>
      <c r="O557" s="50">
        <f>(C557-VLOOKUP(K557,Riders!$A$2:$C$3501,2,FALSE))/365</f>
        <v>28.706849315068492</v>
      </c>
      <c r="P557" s="51">
        <v>5</v>
      </c>
      <c r="Q557" s="104">
        <f t="shared" si="57"/>
        <v>266.858</v>
      </c>
      <c r="R557" s="104">
        <f t="shared" si="58"/>
        <v>22.911999999999999</v>
      </c>
      <c r="S557" s="104">
        <f t="shared" si="59"/>
        <v>70.674999999999997</v>
      </c>
      <c r="T557" s="104">
        <f t="shared" si="60"/>
        <v>64.082000000000008</v>
      </c>
      <c r="U557" s="104">
        <f t="shared" si="61"/>
        <v>65.41</v>
      </c>
      <c r="V557" s="104">
        <f t="shared" si="62"/>
        <v>66.691000000000003</v>
      </c>
      <c r="W557">
        <v>14.45</v>
      </c>
      <c r="X557">
        <v>8.4619999999999997</v>
      </c>
      <c r="Y557">
        <v>8.1539999999999999</v>
      </c>
      <c r="Z557">
        <v>7.8630000000000031</v>
      </c>
      <c r="AA557">
        <v>7.9359999999999999</v>
      </c>
      <c r="AB557">
        <v>7.8829999999999956</v>
      </c>
      <c r="AC557">
        <v>7.9009999999999891</v>
      </c>
      <c r="AD557">
        <v>8.0260000000000105</v>
      </c>
      <c r="AE557">
        <v>7.8719999999999999</v>
      </c>
      <c r="AF557">
        <v>7.9110000000000156</v>
      </c>
      <c r="AG557">
        <v>8.0699999999999932</v>
      </c>
      <c r="AH557">
        <v>7.9080000000000013</v>
      </c>
      <c r="AI557">
        <v>8.0880000000000081</v>
      </c>
      <c r="AJ557">
        <v>7.9699999999999847</v>
      </c>
      <c r="AK557">
        <v>8.1439999999999912</v>
      </c>
      <c r="AL557">
        <v>8.119000000000014</v>
      </c>
      <c r="AM557">
        <v>8.070999999999998</v>
      </c>
      <c r="AN557">
        <v>8.2649999999999864</v>
      </c>
      <c r="AO557">
        <v>8.0500000000000114</v>
      </c>
      <c r="AP557">
        <v>8.0829999999999984</v>
      </c>
      <c r="AQ557">
        <v>8.1330000000000098</v>
      </c>
      <c r="AR557">
        <v>8.3549999999999898</v>
      </c>
      <c r="AS557">
        <v>8.1329999999999814</v>
      </c>
      <c r="AT557">
        <v>8.3200000000000216</v>
      </c>
      <c r="AU557">
        <v>8.2909999999999684</v>
      </c>
      <c r="AV557">
        <v>8.4770000000000039</v>
      </c>
      <c r="AW557">
        <v>8.22199999999998</v>
      </c>
      <c r="AX557">
        <v>8.2130000000000223</v>
      </c>
      <c r="AY557">
        <v>8.2939999999999827</v>
      </c>
      <c r="AZ557">
        <v>8.33400000000006</v>
      </c>
      <c r="BA557">
        <v>8.5409999999999684</v>
      </c>
      <c r="BB557">
        <v>8.3190000000000168</v>
      </c>
      <c r="BC557" s="105">
        <f t="shared" si="63"/>
        <v>53.961282779605632</v>
      </c>
    </row>
    <row r="558" spans="1:55" ht="15" thickBot="1" x14ac:dyDescent="0.35">
      <c r="A558" s="1" t="s">
        <v>131</v>
      </c>
      <c r="B558" s="1">
        <v>2018</v>
      </c>
      <c r="C558" s="19">
        <v>43434</v>
      </c>
      <c r="D558" s="1" t="s">
        <v>72</v>
      </c>
      <c r="E558" s="29" t="s">
        <v>379</v>
      </c>
      <c r="F558" t="s">
        <v>379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50">
        <f>(C558-VLOOKUP(H558,Riders!$A$2:$C$3501,2,FALSE))/365</f>
        <v>19.372602739726027</v>
      </c>
      <c r="M558" s="50">
        <f>(C558-VLOOKUP(I558,Riders!$A$2:$C$3501,2,FALSE))/365</f>
        <v>21.786301369863015</v>
      </c>
      <c r="N558" s="50">
        <f>(C558-VLOOKUP(J558,Riders!$A$2:$C$3501,2,FALSE))/365</f>
        <v>25.687671232876713</v>
      </c>
      <c r="O558" s="50">
        <f>(C558-VLOOKUP(K558,Riders!$A$2:$C$3501,2,FALSE))/365</f>
        <v>19.082191780821919</v>
      </c>
      <c r="P558" s="51">
        <v>6</v>
      </c>
      <c r="Q558" s="104">
        <f t="shared" si="57"/>
        <v>267.97399999999999</v>
      </c>
      <c r="R558" s="104">
        <f t="shared" si="58"/>
        <v>23.242000000000001</v>
      </c>
      <c r="S558" s="104">
        <f t="shared" si="59"/>
        <v>71.470999999999989</v>
      </c>
      <c r="T558" s="104">
        <f t="shared" si="60"/>
        <v>63.922000000000011</v>
      </c>
      <c r="U558" s="104">
        <f t="shared" si="61"/>
        <v>66.195000000000022</v>
      </c>
      <c r="V558" s="104">
        <f t="shared" si="62"/>
        <v>66.385999999999967</v>
      </c>
      <c r="W558">
        <v>14.672000000000001</v>
      </c>
      <c r="X558">
        <v>8.57</v>
      </c>
      <c r="Y558">
        <v>8.1499999999999986</v>
      </c>
      <c r="Z558">
        <v>8.0909999999999975</v>
      </c>
      <c r="AA558">
        <v>7.9040000000000035</v>
      </c>
      <c r="AB558">
        <v>7.8930000000000007</v>
      </c>
      <c r="AC558">
        <v>8.1199999999999974</v>
      </c>
      <c r="AD558">
        <v>8.0709999999999908</v>
      </c>
      <c r="AE558">
        <v>8.1550000000000153</v>
      </c>
      <c r="AF558">
        <v>7.9869999999999948</v>
      </c>
      <c r="AG558">
        <v>7.9240000000000066</v>
      </c>
      <c r="AH558">
        <v>7.9369999999999834</v>
      </c>
      <c r="AI558">
        <v>7.9490000000000123</v>
      </c>
      <c r="AJ558">
        <v>7.9200000000000017</v>
      </c>
      <c r="AK558">
        <v>8.0319999999999965</v>
      </c>
      <c r="AL558">
        <v>8.0180000000000007</v>
      </c>
      <c r="AM558">
        <v>8.2699999999999818</v>
      </c>
      <c r="AN558">
        <v>8.2810000000000059</v>
      </c>
      <c r="AO558">
        <v>8.4509999999999934</v>
      </c>
      <c r="AP558">
        <v>8.2610000000000241</v>
      </c>
      <c r="AQ558">
        <v>8.3199999999999932</v>
      </c>
      <c r="AR558">
        <v>8.2019999999999982</v>
      </c>
      <c r="AS558">
        <v>8.2200000000000273</v>
      </c>
      <c r="AT558">
        <v>8.1899999999999977</v>
      </c>
      <c r="AU558">
        <v>8.1779999999999973</v>
      </c>
      <c r="AV558">
        <v>8.1870000000000118</v>
      </c>
      <c r="AW558">
        <v>8.3889999999999816</v>
      </c>
      <c r="AX558">
        <v>8.6879999999999882</v>
      </c>
      <c r="AY558">
        <v>8.3619999999999663</v>
      </c>
      <c r="AZ558">
        <v>8.4869999999999948</v>
      </c>
      <c r="BA558">
        <v>8.1020000000000323</v>
      </c>
      <c r="BB558">
        <v>7.992999999999995</v>
      </c>
      <c r="BC558" s="105">
        <f t="shared" si="63"/>
        <v>53.736556531603817</v>
      </c>
    </row>
    <row r="559" spans="1:55" ht="15" thickBot="1" x14ac:dyDescent="0.35">
      <c r="A559" s="1" t="s">
        <v>131</v>
      </c>
      <c r="B559" s="1">
        <v>2018</v>
      </c>
      <c r="C559" s="19">
        <v>43434</v>
      </c>
      <c r="D559" s="1" t="s">
        <v>72</v>
      </c>
      <c r="E559" s="29" t="s">
        <v>379</v>
      </c>
      <c r="F559" t="s">
        <v>379</v>
      </c>
      <c r="G559" t="s">
        <v>47</v>
      </c>
      <c r="H559" t="s">
        <v>562</v>
      </c>
      <c r="I559" t="s">
        <v>534</v>
      </c>
      <c r="J559" t="s">
        <v>268</v>
      </c>
      <c r="K559" t="s">
        <v>279</v>
      </c>
      <c r="L559" s="50">
        <f>(C559-VLOOKUP(H559,Riders!$A$2:$C$3501,2,FALSE))/365</f>
        <v>21.161643835616438</v>
      </c>
      <c r="M559" s="50">
        <f>(C559-VLOOKUP(I559,Riders!$A$2:$C$3501,2,FALSE))/365</f>
        <v>22.942465753424656</v>
      </c>
      <c r="N559" s="50">
        <f>(C559-VLOOKUP(J559,Riders!$A$2:$C$3501,2,FALSE))/365</f>
        <v>21.912328767123288</v>
      </c>
      <c r="O559" s="50">
        <f>(C559-VLOOKUP(K559,Riders!$A$2:$C$3501,2,FALSE))/365</f>
        <v>22.539726027397261</v>
      </c>
      <c r="P559" s="51">
        <v>7</v>
      </c>
      <c r="Q559" s="104">
        <f t="shared" si="57"/>
        <v>268.89600000000002</v>
      </c>
      <c r="R559" s="104">
        <f t="shared" si="58"/>
        <v>22.298999999999999</v>
      </c>
      <c r="S559" s="104">
        <f t="shared" si="59"/>
        <v>70.390999999999991</v>
      </c>
      <c r="T559" s="104">
        <f t="shared" si="60"/>
        <v>64.975999999999999</v>
      </c>
      <c r="U559" s="104">
        <f t="shared" si="61"/>
        <v>65.950000000000017</v>
      </c>
      <c r="V559" s="104">
        <f t="shared" si="62"/>
        <v>67.579000000000008</v>
      </c>
      <c r="W559">
        <v>14.119</v>
      </c>
      <c r="X559">
        <v>8.18</v>
      </c>
      <c r="Y559">
        <v>8.0470000000000006</v>
      </c>
      <c r="Z559">
        <v>7.8540000000000028</v>
      </c>
      <c r="AA559">
        <v>8.0319999999999965</v>
      </c>
      <c r="AB559">
        <v>8.0050000000000026</v>
      </c>
      <c r="AC559">
        <v>8.1739999999999924</v>
      </c>
      <c r="AD559">
        <v>7.9799999999999969</v>
      </c>
      <c r="AE559">
        <v>8.1490000000000009</v>
      </c>
      <c r="AF559">
        <v>8.0290000000000106</v>
      </c>
      <c r="AG559">
        <v>8.1740000000000066</v>
      </c>
      <c r="AH559">
        <v>7.9969999999999999</v>
      </c>
      <c r="AI559">
        <v>8.1819999999999879</v>
      </c>
      <c r="AJ559">
        <v>8.1670000000000016</v>
      </c>
      <c r="AK559">
        <v>8.2149999999999892</v>
      </c>
      <c r="AL559">
        <v>8.0630000000000024</v>
      </c>
      <c r="AM559">
        <v>8.061000000000007</v>
      </c>
      <c r="AN559">
        <v>8.2859999999999729</v>
      </c>
      <c r="AO559">
        <v>8.1750000000000398</v>
      </c>
      <c r="AP559">
        <v>8.3669999999999902</v>
      </c>
      <c r="AQ559">
        <v>8.0810000000000173</v>
      </c>
      <c r="AR559">
        <v>8.1260000000000048</v>
      </c>
      <c r="AS559">
        <v>8.3300000000000125</v>
      </c>
      <c r="AT559">
        <v>8.5239999999999725</v>
      </c>
      <c r="AU559">
        <v>8.242999999999995</v>
      </c>
      <c r="AV559">
        <v>8.5060000000000002</v>
      </c>
      <c r="AW559">
        <v>8.3389999999999986</v>
      </c>
      <c r="AX559">
        <v>8.5769999999999982</v>
      </c>
      <c r="AY559">
        <v>8.65300000000002</v>
      </c>
      <c r="AZ559">
        <v>8.4029999999999347</v>
      </c>
      <c r="BA559">
        <v>8.3640000000000327</v>
      </c>
      <c r="BB559">
        <v>8.4940000000000282</v>
      </c>
      <c r="BC559" s="105">
        <f t="shared" si="63"/>
        <v>53.552302749018203</v>
      </c>
    </row>
    <row r="560" spans="1:55" ht="15" thickBot="1" x14ac:dyDescent="0.35">
      <c r="A560" s="1" t="s">
        <v>131</v>
      </c>
      <c r="B560" s="1">
        <v>2018</v>
      </c>
      <c r="C560" s="19">
        <v>43434</v>
      </c>
      <c r="D560" s="1" t="s">
        <v>72</v>
      </c>
      <c r="E560" s="29" t="s">
        <v>379</v>
      </c>
      <c r="F560" t="s">
        <v>379</v>
      </c>
      <c r="G560" t="s">
        <v>15</v>
      </c>
      <c r="H560" t="s">
        <v>350</v>
      </c>
      <c r="I560" t="s">
        <v>459</v>
      </c>
      <c r="J560" t="s">
        <v>337</v>
      </c>
      <c r="K560" t="s">
        <v>492</v>
      </c>
      <c r="L560" s="50">
        <f>(C560-VLOOKUP(H560,Riders!$A$2:$C$3501,2,FALSE))/365</f>
        <v>23.246575342465754</v>
      </c>
      <c r="M560" s="50">
        <f>(C560-VLOOKUP(I560,Riders!$A$2:$C$3501,2,FALSE))/365</f>
        <v>20.041095890410958</v>
      </c>
      <c r="N560" s="50">
        <f>(C560-VLOOKUP(J560,Riders!$A$2:$C$3501,2,FALSE))/365</f>
        <v>23.539726027397261</v>
      </c>
      <c r="O560" s="50">
        <f>(C560-VLOOKUP(K560,Riders!$A$2:$C$3501,2,FALSE))/365</f>
        <v>21.780821917808218</v>
      </c>
      <c r="P560" s="51">
        <v>8</v>
      </c>
      <c r="Q560" s="104">
        <f t="shared" si="57"/>
        <v>271.45699999999999</v>
      </c>
      <c r="R560" s="104">
        <f t="shared" si="58"/>
        <v>23.137</v>
      </c>
      <c r="S560" s="104">
        <f t="shared" si="59"/>
        <v>71.739000000000004</v>
      </c>
      <c r="T560" s="104">
        <f t="shared" si="60"/>
        <v>64.860000000000014</v>
      </c>
      <c r="U560" s="104">
        <f t="shared" si="61"/>
        <v>67.22999999999999</v>
      </c>
      <c r="V560" s="104">
        <f t="shared" si="62"/>
        <v>67.627999999999986</v>
      </c>
      <c r="W560">
        <v>14.432</v>
      </c>
      <c r="X560">
        <v>8.7050000000000001</v>
      </c>
      <c r="Y560">
        <v>8.1950000000000003</v>
      </c>
      <c r="Z560">
        <v>8.2590000000000003</v>
      </c>
      <c r="AA560">
        <v>8.0360000000000014</v>
      </c>
      <c r="AB560">
        <v>7.9510000000000005</v>
      </c>
      <c r="AC560">
        <v>7.9879999999999924</v>
      </c>
      <c r="AD560">
        <v>8.1730000000000089</v>
      </c>
      <c r="AE560">
        <v>7.9879999999999995</v>
      </c>
      <c r="AF560">
        <v>8.1499999999999915</v>
      </c>
      <c r="AG560">
        <v>7.9770000000000181</v>
      </c>
      <c r="AH560">
        <v>8.1469999999999771</v>
      </c>
      <c r="AI560">
        <v>8.0280000000000058</v>
      </c>
      <c r="AJ560">
        <v>8.062000000000026</v>
      </c>
      <c r="AK560">
        <v>8.2649999999999721</v>
      </c>
      <c r="AL560">
        <v>8.2430000000000234</v>
      </c>
      <c r="AM560">
        <v>8.1979999999999791</v>
      </c>
      <c r="AN560">
        <v>8.2060000000000173</v>
      </c>
      <c r="AO560">
        <v>8.275999999999982</v>
      </c>
      <c r="AP560">
        <v>8.3069999999999595</v>
      </c>
      <c r="AQ560">
        <v>8.5550000000000352</v>
      </c>
      <c r="AR560">
        <v>8.4840000000000089</v>
      </c>
      <c r="AS560">
        <v>8.7040000000000077</v>
      </c>
      <c r="AT560">
        <v>8.5</v>
      </c>
      <c r="AU560">
        <v>8.70799999999997</v>
      </c>
      <c r="AV560">
        <v>8.4890000000000043</v>
      </c>
      <c r="AW560">
        <v>8.2860000000000298</v>
      </c>
      <c r="AX560">
        <v>8.2789999999999964</v>
      </c>
      <c r="AY560">
        <v>8.4370000000000118</v>
      </c>
      <c r="AZ560">
        <v>8.4339999999999975</v>
      </c>
      <c r="BA560">
        <v>8.546999999999997</v>
      </c>
      <c r="BB560">
        <v>8.4479999999999791</v>
      </c>
      <c r="BC560" s="105">
        <f t="shared" si="63"/>
        <v>53.04707559576655</v>
      </c>
    </row>
    <row r="561" spans="1:55" ht="15" thickBot="1" x14ac:dyDescent="0.35">
      <c r="A561" s="1" t="s">
        <v>131</v>
      </c>
      <c r="B561" s="1">
        <v>2018</v>
      </c>
      <c r="C561" s="19">
        <v>43434</v>
      </c>
      <c r="D561" s="1" t="s">
        <v>72</v>
      </c>
      <c r="E561" s="29" t="s">
        <v>379</v>
      </c>
      <c r="F561" t="s">
        <v>379</v>
      </c>
      <c r="G561" t="s">
        <v>51</v>
      </c>
      <c r="H561" t="s">
        <v>236</v>
      </c>
      <c r="I561" t="s">
        <v>531</v>
      </c>
      <c r="J561" t="s">
        <v>532</v>
      </c>
      <c r="K561" t="s">
        <v>555</v>
      </c>
      <c r="L561" s="50">
        <f>(C561-VLOOKUP(H561,Riders!$A$2:$C$3501,2,FALSE))/365</f>
        <v>23.07123287671233</v>
      </c>
      <c r="M561" s="50">
        <f>(C561-VLOOKUP(I561,Riders!$A$2:$C$3501,2,FALSE))/365</f>
        <v>18.246575342465754</v>
      </c>
      <c r="N561" s="50">
        <f>(C561-VLOOKUP(J561,Riders!$A$2:$C$3501,2,FALSE))/365</f>
        <v>26.095890410958905</v>
      </c>
      <c r="O561" s="50">
        <f>(C561-VLOOKUP(K561,Riders!$A$2:$C$3501,2,FALSE))/365</f>
        <v>32.668493150684931</v>
      </c>
      <c r="P561" s="51">
        <v>9</v>
      </c>
      <c r="Q561" s="104">
        <f t="shared" si="57"/>
        <v>271.78200000000004</v>
      </c>
      <c r="R561" s="104">
        <f t="shared" si="58"/>
        <v>23.661999999999999</v>
      </c>
      <c r="S561" s="104">
        <f t="shared" si="59"/>
        <v>72.375999999999991</v>
      </c>
      <c r="T561" s="104">
        <f t="shared" si="60"/>
        <v>65.236000000000004</v>
      </c>
      <c r="U561" s="104">
        <f t="shared" si="61"/>
        <v>66.97</v>
      </c>
      <c r="V561" s="104">
        <f t="shared" si="62"/>
        <v>67.200000000000045</v>
      </c>
      <c r="W561">
        <v>14.755000000000001</v>
      </c>
      <c r="X561">
        <v>8.9069999999999983</v>
      </c>
      <c r="Y561">
        <v>8.4250000000000043</v>
      </c>
      <c r="Z561">
        <v>8.0439999999999969</v>
      </c>
      <c r="AA561">
        <v>7.9450000000000003</v>
      </c>
      <c r="AB561">
        <v>8.0399999999999991</v>
      </c>
      <c r="AC561">
        <v>7.9830000000000041</v>
      </c>
      <c r="AD561">
        <v>8.2769999999999868</v>
      </c>
      <c r="AE561">
        <v>8.092000000000013</v>
      </c>
      <c r="AF561">
        <v>7.9950000000000045</v>
      </c>
      <c r="AG561">
        <v>7.9560000000000031</v>
      </c>
      <c r="AH561">
        <v>8.1389999999999958</v>
      </c>
      <c r="AI561">
        <v>8.2519999999999953</v>
      </c>
      <c r="AJ561">
        <v>8.1980000000000075</v>
      </c>
      <c r="AK561">
        <v>8.186000000000007</v>
      </c>
      <c r="AL561">
        <v>8.4179999999999779</v>
      </c>
      <c r="AM561">
        <v>8.3800000000000239</v>
      </c>
      <c r="AN561">
        <v>8.5329999999999586</v>
      </c>
      <c r="AO561">
        <v>8.3460000000000036</v>
      </c>
      <c r="AP561">
        <v>8.2939999999999827</v>
      </c>
      <c r="AQ561">
        <v>8.245000000000033</v>
      </c>
      <c r="AR561">
        <v>8.4139999999999873</v>
      </c>
      <c r="AS561">
        <v>8.32000000000005</v>
      </c>
      <c r="AT561">
        <v>8.4379999999999598</v>
      </c>
      <c r="AU561">
        <v>8.3230000000000075</v>
      </c>
      <c r="AV561">
        <v>8.5220000000000482</v>
      </c>
      <c r="AW561">
        <v>8.4429999999999268</v>
      </c>
      <c r="AX561">
        <v>8.5789999999999793</v>
      </c>
      <c r="AY561">
        <v>8.2870000000000346</v>
      </c>
      <c r="AZ561">
        <v>8.2809999999999775</v>
      </c>
      <c r="BA561">
        <v>8.311000000000007</v>
      </c>
      <c r="BB561">
        <v>8.4540000000000646</v>
      </c>
      <c r="BC561" s="105">
        <f t="shared" si="63"/>
        <v>52.983641300748388</v>
      </c>
    </row>
    <row r="562" spans="1:55" ht="15" thickBot="1" x14ac:dyDescent="0.35">
      <c r="A562" s="30" t="s">
        <v>131</v>
      </c>
      <c r="B562" s="30">
        <v>2018</v>
      </c>
      <c r="C562" s="9">
        <v>43434</v>
      </c>
      <c r="D562" s="30" t="s">
        <v>72</v>
      </c>
      <c r="E562" s="29" t="s">
        <v>379</v>
      </c>
      <c r="F562" t="s">
        <v>379</v>
      </c>
      <c r="G562" t="s">
        <v>38</v>
      </c>
      <c r="H562" t="s">
        <v>299</v>
      </c>
      <c r="I562" t="s">
        <v>576</v>
      </c>
      <c r="J562" t="s">
        <v>244</v>
      </c>
      <c r="K562" t="s">
        <v>577</v>
      </c>
      <c r="L562" s="50">
        <f>(C562-VLOOKUP(H562,Riders!$A$2:$C$3501,2,FALSE))/365</f>
        <v>26.265753424657536</v>
      </c>
      <c r="M562" s="50">
        <f>(C562-VLOOKUP(I562,Riders!$A$2:$C$3501,2,FALSE))/365</f>
        <v>22.257534246575343</v>
      </c>
      <c r="N562" s="50">
        <f>(C562-VLOOKUP(J562,Riders!$A$2:$C$3501,2,FALSE))/365</f>
        <v>24.668493150684931</v>
      </c>
      <c r="O562" s="50">
        <f>(C562-VLOOKUP(K562,Riders!$A$2:$C$3501,2,FALSE))/365</f>
        <v>21.854794520547944</v>
      </c>
      <c r="P562" s="51">
        <v>10</v>
      </c>
      <c r="Q562" s="104">
        <f t="shared" si="57"/>
        <v>272.75299999999999</v>
      </c>
      <c r="R562" s="104">
        <f t="shared" si="58"/>
        <v>22.773</v>
      </c>
      <c r="S562" s="104">
        <f t="shared" si="59"/>
        <v>72.588999999999999</v>
      </c>
      <c r="T562" s="104">
        <f t="shared" si="60"/>
        <v>66.350999999999999</v>
      </c>
      <c r="U562" s="104">
        <f t="shared" si="61"/>
        <v>66.826999999999998</v>
      </c>
      <c r="V562" s="104">
        <f t="shared" si="62"/>
        <v>66.98599999999999</v>
      </c>
      <c r="W562">
        <v>14.186</v>
      </c>
      <c r="X562">
        <v>8.5869999999999997</v>
      </c>
      <c r="Y562">
        <v>8.27</v>
      </c>
      <c r="Z562">
        <v>8.3190000000000026</v>
      </c>
      <c r="AA562">
        <v>8.3799999999999955</v>
      </c>
      <c r="AB562">
        <v>8.2310000000000016</v>
      </c>
      <c r="AC562">
        <v>8.320999999999998</v>
      </c>
      <c r="AD562">
        <v>8.2950000000000017</v>
      </c>
      <c r="AE562">
        <v>8.4339999999999975</v>
      </c>
      <c r="AF562">
        <v>8.1740000000000066</v>
      </c>
      <c r="AG562">
        <v>8.1879999999999882</v>
      </c>
      <c r="AH562">
        <v>8.3610000000000042</v>
      </c>
      <c r="AI562">
        <v>8.2549999999999955</v>
      </c>
      <c r="AJ562">
        <v>8.4129999999999825</v>
      </c>
      <c r="AK562">
        <v>8.1799999999999926</v>
      </c>
      <c r="AL562">
        <v>8.3460000000000321</v>
      </c>
      <c r="AM562">
        <v>8.3200000000000216</v>
      </c>
      <c r="AN562">
        <v>8.4959999999999809</v>
      </c>
      <c r="AO562">
        <v>8.2249999999999943</v>
      </c>
      <c r="AP562">
        <v>8.2839999999999918</v>
      </c>
      <c r="AQ562">
        <v>8.4250000000000114</v>
      </c>
      <c r="AR562">
        <v>8.3470000000000084</v>
      </c>
      <c r="AS562">
        <v>8.4660000000000082</v>
      </c>
      <c r="AT562">
        <v>8.2639999999999816</v>
      </c>
      <c r="AU562">
        <v>8.2650000000000148</v>
      </c>
      <c r="AV562">
        <v>8.5269999999999868</v>
      </c>
      <c r="AW562">
        <v>8.5049999999999955</v>
      </c>
      <c r="AX562">
        <v>8.3140000000000214</v>
      </c>
      <c r="AY562">
        <v>8.3509999999999707</v>
      </c>
      <c r="AZ562">
        <v>8.5300000000000296</v>
      </c>
      <c r="BA562">
        <v>8.2869999999999777</v>
      </c>
      <c r="BB562">
        <v>8.2069999999999936</v>
      </c>
      <c r="BC562" s="105">
        <f t="shared" si="63"/>
        <v>52.795019669811154</v>
      </c>
    </row>
    <row r="563" spans="1:55" ht="15" thickBot="1" x14ac:dyDescent="0.35">
      <c r="A563" s="30" t="s">
        <v>131</v>
      </c>
      <c r="B563" s="30">
        <v>2018</v>
      </c>
      <c r="C563" s="9">
        <v>43434</v>
      </c>
      <c r="D563" s="30" t="s">
        <v>72</v>
      </c>
      <c r="E563" s="29" t="s">
        <v>379</v>
      </c>
      <c r="F563" t="s">
        <v>379</v>
      </c>
      <c r="G563" t="s">
        <v>31</v>
      </c>
      <c r="H563" t="s">
        <v>347</v>
      </c>
      <c r="I563" t="s">
        <v>568</v>
      </c>
      <c r="J563" t="s">
        <v>581</v>
      </c>
      <c r="K563" t="s">
        <v>282</v>
      </c>
      <c r="L563" s="50">
        <f>(C563-VLOOKUP(H563,Riders!$A$2:$C$3501,2,FALSE))/365</f>
        <v>30.186301369863013</v>
      </c>
      <c r="M563" s="50">
        <f>(C563-VLOOKUP(I563,Riders!$A$2:$C$3501,2,FALSE))/365</f>
        <v>21.232876712328768</v>
      </c>
      <c r="N563" s="50" t="e">
        <f>(C563-VLOOKUP(J563,Riders!$A$2:$C$3501,2,FALSE))/365</f>
        <v>#N/A</v>
      </c>
      <c r="O563" s="50">
        <f>(C563-VLOOKUP(K563,Riders!$A$2:$C$3501,2,FALSE))/365</f>
        <v>26.849315068493151</v>
      </c>
      <c r="P563" s="51">
        <v>11</v>
      </c>
      <c r="Q563" s="104">
        <f t="shared" si="57"/>
        <v>273.17500000000001</v>
      </c>
      <c r="R563" s="104">
        <f t="shared" si="58"/>
        <v>22.908999999999999</v>
      </c>
      <c r="S563" s="104">
        <f t="shared" si="59"/>
        <v>71.838000000000008</v>
      </c>
      <c r="T563" s="104">
        <f t="shared" si="60"/>
        <v>65.997</v>
      </c>
      <c r="U563" s="104">
        <f t="shared" si="61"/>
        <v>67.664999999999992</v>
      </c>
      <c r="V563" s="104">
        <f t="shared" si="62"/>
        <v>67.675000000000011</v>
      </c>
      <c r="W563">
        <v>14.291</v>
      </c>
      <c r="X563">
        <v>8.6179999999999986</v>
      </c>
      <c r="Y563">
        <v>8.3120000000000012</v>
      </c>
      <c r="Z563">
        <v>8.041999999999998</v>
      </c>
      <c r="AA563">
        <v>8.2120000000000033</v>
      </c>
      <c r="AB563">
        <v>8.0629999999999953</v>
      </c>
      <c r="AC563">
        <v>8.2540000000000049</v>
      </c>
      <c r="AD563">
        <v>8.0460000000000065</v>
      </c>
      <c r="AE563">
        <v>8.208999999999989</v>
      </c>
      <c r="AF563">
        <v>8.1640000000000157</v>
      </c>
      <c r="AG563">
        <v>8.3469999999999942</v>
      </c>
      <c r="AH563">
        <v>8.2129999999999797</v>
      </c>
      <c r="AI563">
        <v>8.3890000000000242</v>
      </c>
      <c r="AJ563">
        <v>8.1760000000000019</v>
      </c>
      <c r="AK563">
        <v>8.2709999999999866</v>
      </c>
      <c r="AL563">
        <v>8.2280000000000086</v>
      </c>
      <c r="AM563">
        <v>8.4200000000000159</v>
      </c>
      <c r="AN563">
        <v>8.539999999999992</v>
      </c>
      <c r="AO563">
        <v>8.4519999999999698</v>
      </c>
      <c r="AP563">
        <v>8.6900000000000261</v>
      </c>
      <c r="AQ563">
        <v>8.3969999999999914</v>
      </c>
      <c r="AR563">
        <v>8.4679999999999893</v>
      </c>
      <c r="AS563">
        <v>8.4480000000000075</v>
      </c>
      <c r="AT563">
        <v>8.25</v>
      </c>
      <c r="AU563">
        <v>8.26400000000001</v>
      </c>
      <c r="AV563">
        <v>8.492999999999995</v>
      </c>
      <c r="AW563">
        <v>8.546999999999997</v>
      </c>
      <c r="AX563">
        <v>8.4929999999999666</v>
      </c>
      <c r="AY563">
        <v>8.7190000000000225</v>
      </c>
      <c r="AZ563">
        <v>8.4240000000000066</v>
      </c>
      <c r="BA563">
        <v>8.3110000000000355</v>
      </c>
      <c r="BB563">
        <v>8.4239999999999782</v>
      </c>
      <c r="BC563" s="105">
        <f t="shared" si="63"/>
        <v>52.713462066440925</v>
      </c>
    </row>
    <row r="564" spans="1:55" ht="15" thickBot="1" x14ac:dyDescent="0.35">
      <c r="A564" s="30" t="s">
        <v>131</v>
      </c>
      <c r="B564" s="30">
        <v>2018</v>
      </c>
      <c r="C564" s="9">
        <v>43434</v>
      </c>
      <c r="D564" s="30" t="s">
        <v>72</v>
      </c>
      <c r="E564" s="29" t="s">
        <v>379</v>
      </c>
      <c r="F564" t="s">
        <v>379</v>
      </c>
      <c r="G564" t="s">
        <v>56</v>
      </c>
      <c r="H564" t="s">
        <v>267</v>
      </c>
      <c r="I564" t="s">
        <v>428</v>
      </c>
      <c r="J564" t="s">
        <v>427</v>
      </c>
      <c r="K564" t="s">
        <v>55</v>
      </c>
      <c r="L564" s="50">
        <f>(C564-VLOOKUP(H564,Riders!$A$2:$C$3501,2,FALSE))/365</f>
        <v>19.931506849315067</v>
      </c>
      <c r="M564" s="50">
        <f>(C564-VLOOKUP(I564,Riders!$A$2:$C$3501,2,FALSE))/365</f>
        <v>29.093150684931508</v>
      </c>
      <c r="N564" s="50">
        <f>(C564-VLOOKUP(J564,Riders!$A$2:$C$3501,2,FALSE))/365</f>
        <v>24.594520547945205</v>
      </c>
      <c r="O564" s="50">
        <f>(C564-VLOOKUP(K564,Riders!$A$2:$C$3501,2,FALSE))/365</f>
        <v>29.580821917808219</v>
      </c>
      <c r="P564" s="51">
        <v>12</v>
      </c>
      <c r="Q564" s="104">
        <f t="shared" si="57"/>
        <v>273.29599999999999</v>
      </c>
      <c r="R564" s="104">
        <f t="shared" si="58"/>
        <v>23.731000000000002</v>
      </c>
      <c r="S564" s="104">
        <f t="shared" si="59"/>
        <v>72.576000000000008</v>
      </c>
      <c r="T564" s="104">
        <f t="shared" si="60"/>
        <v>65.810000000000016</v>
      </c>
      <c r="U564" s="104">
        <f t="shared" si="61"/>
        <v>66.312999999999988</v>
      </c>
      <c r="V564" s="104">
        <f t="shared" si="62"/>
        <v>68.59699999999998</v>
      </c>
      <c r="W564">
        <v>15.115</v>
      </c>
      <c r="X564">
        <v>8.6160000000000014</v>
      </c>
      <c r="Y564">
        <v>8.0879999999999974</v>
      </c>
      <c r="Z564">
        <v>8.218</v>
      </c>
      <c r="AA564">
        <v>8.1060000000000016</v>
      </c>
      <c r="AB564">
        <v>8.3029999999999973</v>
      </c>
      <c r="AC564">
        <v>8.0840000000000032</v>
      </c>
      <c r="AD564">
        <v>8.0460000000000065</v>
      </c>
      <c r="AE564">
        <v>8.0709999999999837</v>
      </c>
      <c r="AF564">
        <v>8.3430000000000035</v>
      </c>
      <c r="AG564">
        <v>8.2119999999999891</v>
      </c>
      <c r="AH564">
        <v>8.2420000000000186</v>
      </c>
      <c r="AI564">
        <v>8.22199999999998</v>
      </c>
      <c r="AJ564">
        <v>8.467000000000013</v>
      </c>
      <c r="AK564">
        <v>8.1060000000000088</v>
      </c>
      <c r="AL564">
        <v>8.1470000000000198</v>
      </c>
      <c r="AM564">
        <v>8.3829999999999529</v>
      </c>
      <c r="AN564">
        <v>8.1910000000000025</v>
      </c>
      <c r="AO564">
        <v>8.1900000000000261</v>
      </c>
      <c r="AP564">
        <v>8.3520000000000039</v>
      </c>
      <c r="AQ564">
        <v>8.1309999999999718</v>
      </c>
      <c r="AR564">
        <v>8.224000000000018</v>
      </c>
      <c r="AS564">
        <v>8.38900000000001</v>
      </c>
      <c r="AT564">
        <v>8.453000000000003</v>
      </c>
      <c r="AU564">
        <v>8.6630000000000109</v>
      </c>
      <c r="AV564">
        <v>8.4809999999999661</v>
      </c>
      <c r="AW564">
        <v>8.4629999999999939</v>
      </c>
      <c r="AX564">
        <v>8.532999999999987</v>
      </c>
      <c r="AY564">
        <v>8.7500000000000284</v>
      </c>
      <c r="AZ564">
        <v>8.5310000000000059</v>
      </c>
      <c r="BA564">
        <v>8.6379999999999768</v>
      </c>
      <c r="BB564">
        <v>8.5380000000000109</v>
      </c>
      <c r="BC564" s="105">
        <f t="shared" si="63"/>
        <v>52.690123529067385</v>
      </c>
    </row>
    <row r="565" spans="1:55" ht="15" thickBot="1" x14ac:dyDescent="0.35">
      <c r="A565" s="30" t="s">
        <v>131</v>
      </c>
      <c r="B565" s="30">
        <v>2018</v>
      </c>
      <c r="C565" s="9">
        <v>43434</v>
      </c>
      <c r="D565" s="30" t="s">
        <v>72</v>
      </c>
      <c r="E565" s="29" t="s">
        <v>379</v>
      </c>
      <c r="F565" t="s">
        <v>379</v>
      </c>
      <c r="G565" t="s">
        <v>118</v>
      </c>
      <c r="H565" t="s">
        <v>584</v>
      </c>
      <c r="I565" t="s">
        <v>344</v>
      </c>
      <c r="J565" t="s">
        <v>585</v>
      </c>
      <c r="K565" t="s">
        <v>563</v>
      </c>
      <c r="L565" s="50" t="e">
        <f>(C565-VLOOKUP(H565,Riders!$A$2:$C$3501,2,FALSE))/365</f>
        <v>#N/A</v>
      </c>
      <c r="M565" s="50" t="e">
        <f>(C565-VLOOKUP(I565,Riders!$A$2:$C$3501,2,FALSE))/365</f>
        <v>#N/A</v>
      </c>
      <c r="N565" s="50" t="e">
        <f>(C565-VLOOKUP(J565,Riders!$A$2:$C$3501,2,FALSE))/365</f>
        <v>#N/A</v>
      </c>
      <c r="O565" s="50">
        <f>(C565-VLOOKUP(K565,Riders!$A$2:$C$3501,2,FALSE))/365</f>
        <v>18.049315068493151</v>
      </c>
      <c r="P565" s="51">
        <v>13</v>
      </c>
      <c r="Q565" s="104">
        <f t="shared" si="57"/>
        <v>274.291</v>
      </c>
      <c r="R565" s="104">
        <f t="shared" si="58"/>
        <v>23.312000000000001</v>
      </c>
      <c r="S565" s="104">
        <f t="shared" si="59"/>
        <v>71.899999999999991</v>
      </c>
      <c r="T565" s="104">
        <f t="shared" si="60"/>
        <v>65.326000000000036</v>
      </c>
      <c r="U565" s="104">
        <f t="shared" si="61"/>
        <v>67.59499999999997</v>
      </c>
      <c r="V565" s="104">
        <f t="shared" si="62"/>
        <v>69.47</v>
      </c>
      <c r="W565">
        <v>14.513999999999999</v>
      </c>
      <c r="X565">
        <v>8.7980000000000018</v>
      </c>
      <c r="Y565">
        <v>8.5139999999999993</v>
      </c>
      <c r="Z565">
        <v>8.1069999999999993</v>
      </c>
      <c r="AA565">
        <v>8.1219999999999999</v>
      </c>
      <c r="AB565">
        <v>7.9140000000000015</v>
      </c>
      <c r="AC565">
        <v>8.009999999999998</v>
      </c>
      <c r="AD565">
        <v>7.9209999999999923</v>
      </c>
      <c r="AE565">
        <v>8.0320000000000107</v>
      </c>
      <c r="AF565">
        <v>7.98599999999999</v>
      </c>
      <c r="AG565">
        <v>8.1520000000000152</v>
      </c>
      <c r="AH565">
        <v>8.2499999999999858</v>
      </c>
      <c r="AI565">
        <v>8.0520000000000067</v>
      </c>
      <c r="AJ565">
        <v>8.257000000000005</v>
      </c>
      <c r="AK565">
        <v>8.2030000000000172</v>
      </c>
      <c r="AL565">
        <v>8.3940000000000055</v>
      </c>
      <c r="AM565">
        <v>8.2899999999999636</v>
      </c>
      <c r="AN565">
        <v>8.3880000000000052</v>
      </c>
      <c r="AO565">
        <v>8.3880000000000052</v>
      </c>
      <c r="AP565">
        <v>8.1989999999999839</v>
      </c>
      <c r="AQ565">
        <v>8.3990000000000009</v>
      </c>
      <c r="AR565">
        <v>8.4690000000000225</v>
      </c>
      <c r="AS565">
        <v>8.742999999999995</v>
      </c>
      <c r="AT565">
        <v>8.7189999999999941</v>
      </c>
      <c r="AU565">
        <v>8.8049999999999784</v>
      </c>
      <c r="AV565">
        <v>8.5370000000000061</v>
      </c>
      <c r="AW565">
        <v>8.650999999999982</v>
      </c>
      <c r="AX565">
        <v>8.6860000000000639</v>
      </c>
      <c r="AY565">
        <v>8.8239999999999839</v>
      </c>
      <c r="AZ565">
        <v>8.646000000000015</v>
      </c>
      <c r="BA565">
        <v>8.5179999999999723</v>
      </c>
      <c r="BB565">
        <v>8.8029999999999973</v>
      </c>
      <c r="BC565" s="105">
        <f t="shared" si="63"/>
        <v>52.498988300746291</v>
      </c>
    </row>
    <row r="566" spans="1:55" ht="15" thickBot="1" x14ac:dyDescent="0.35">
      <c r="A566" s="30" t="s">
        <v>131</v>
      </c>
      <c r="B566" s="30">
        <v>2018</v>
      </c>
      <c r="C566" s="9">
        <v>43434</v>
      </c>
      <c r="D566" s="30" t="s">
        <v>72</v>
      </c>
      <c r="E566" s="29" t="s">
        <v>379</v>
      </c>
      <c r="F566" t="s">
        <v>379</v>
      </c>
      <c r="G566" t="s">
        <v>172</v>
      </c>
      <c r="H566" t="s">
        <v>333</v>
      </c>
      <c r="I566" t="s">
        <v>586</v>
      </c>
      <c r="J566" t="s">
        <v>293</v>
      </c>
      <c r="K566" t="s">
        <v>280</v>
      </c>
      <c r="L566" s="50">
        <f>(C566-VLOOKUP(H566,Riders!$A$2:$C$3501,2,FALSE))/365</f>
        <v>24.336986301369862</v>
      </c>
      <c r="M566" s="50" t="e">
        <f>(C566-VLOOKUP(I566,Riders!$A$2:$C$3501,2,FALSE))/365</f>
        <v>#N/A</v>
      </c>
      <c r="N566" s="50">
        <f>(C566-VLOOKUP(J566,Riders!$A$2:$C$3501,2,FALSE))/365</f>
        <v>19.427397260273974</v>
      </c>
      <c r="O566" s="50">
        <f>(C566-VLOOKUP(K566,Riders!$A$2:$C$3501,2,FALSE))/365</f>
        <v>20.243835616438357</v>
      </c>
      <c r="P566" s="51">
        <v>14</v>
      </c>
      <c r="Q566" s="104">
        <f t="shared" si="57"/>
        <v>276.49099999999993</v>
      </c>
      <c r="R566" s="104">
        <f t="shared" si="58"/>
        <v>23.951000000000001</v>
      </c>
      <c r="S566" s="104">
        <f t="shared" si="59"/>
        <v>73.162999999999997</v>
      </c>
      <c r="T566" s="104">
        <f t="shared" si="60"/>
        <v>65.78100000000002</v>
      </c>
      <c r="U566" s="104">
        <f t="shared" si="61"/>
        <v>67.802999999999997</v>
      </c>
      <c r="V566" s="104">
        <f t="shared" si="62"/>
        <v>69.743999999999915</v>
      </c>
      <c r="W566">
        <v>15.161</v>
      </c>
      <c r="X566">
        <v>8.7900000000000009</v>
      </c>
      <c r="Y566">
        <v>8.4420000000000002</v>
      </c>
      <c r="Z566">
        <v>8.1289999999999978</v>
      </c>
      <c r="AA566">
        <v>8.2719999999999985</v>
      </c>
      <c r="AB566">
        <v>8.1310000000000002</v>
      </c>
      <c r="AC566">
        <v>8.2259999999999991</v>
      </c>
      <c r="AD566">
        <v>8.0120000000000005</v>
      </c>
      <c r="AE566">
        <v>8.0430000000000064</v>
      </c>
      <c r="AF566">
        <v>8.090999999999994</v>
      </c>
      <c r="AG566">
        <v>8.3130000000000024</v>
      </c>
      <c r="AH566">
        <v>8.2009999999999934</v>
      </c>
      <c r="AI566">
        <v>8.4289999999999878</v>
      </c>
      <c r="AJ566">
        <v>8.4780000000000371</v>
      </c>
      <c r="AK566">
        <v>8.1409999999999627</v>
      </c>
      <c r="AL566">
        <v>8.0850000000000364</v>
      </c>
      <c r="AM566">
        <v>8.2349999999999852</v>
      </c>
      <c r="AN566">
        <v>8.4830000000000041</v>
      </c>
      <c r="AO566">
        <v>8.3149999999999693</v>
      </c>
      <c r="AP566">
        <v>8.4840000000000089</v>
      </c>
      <c r="AQ566">
        <v>8.2680000000000291</v>
      </c>
      <c r="AR566">
        <v>8.5639999999999645</v>
      </c>
      <c r="AS566">
        <v>8.799000000000035</v>
      </c>
      <c r="AT566">
        <v>8.6550000000000011</v>
      </c>
      <c r="AU566">
        <v>8.7119999999999607</v>
      </c>
      <c r="AV566">
        <v>8.5030000000000427</v>
      </c>
      <c r="AW566">
        <v>8.7319999999999709</v>
      </c>
      <c r="AX566">
        <v>8.9399999999999977</v>
      </c>
      <c r="AY566">
        <v>8.88900000000001</v>
      </c>
      <c r="AZ566">
        <v>8.9250000000000398</v>
      </c>
      <c r="BA566">
        <v>8.5459999999999923</v>
      </c>
      <c r="BB566">
        <v>8.4969999999999004</v>
      </c>
      <c r="BC566" s="105">
        <f t="shared" si="63"/>
        <v>52.081261234542907</v>
      </c>
    </row>
    <row r="567" spans="1:55" ht="15" thickBot="1" x14ac:dyDescent="0.35">
      <c r="A567" s="30" t="s">
        <v>131</v>
      </c>
      <c r="B567" s="30">
        <v>2018</v>
      </c>
      <c r="C567" s="9">
        <v>43434</v>
      </c>
      <c r="D567" s="30" t="s">
        <v>72</v>
      </c>
      <c r="E567" s="29" t="s">
        <v>379</v>
      </c>
      <c r="F567" t="s">
        <v>379</v>
      </c>
      <c r="G567" t="s">
        <v>40</v>
      </c>
      <c r="H567" t="s">
        <v>320</v>
      </c>
      <c r="I567" t="s">
        <v>575</v>
      </c>
      <c r="J567" t="s">
        <v>313</v>
      </c>
      <c r="K567" t="s">
        <v>548</v>
      </c>
      <c r="L567" s="50">
        <f>(C567-VLOOKUP(H567,Riders!$A$2:$C$3501,2,FALSE))/365</f>
        <v>21.375342465753423</v>
      </c>
      <c r="M567" s="50">
        <f>(C567-VLOOKUP(I567,Riders!$A$2:$C$3501,2,FALSE))/365</f>
        <v>21.471232876712328</v>
      </c>
      <c r="N567" s="50">
        <f>(C567-VLOOKUP(J567,Riders!$A$2:$C$3501,2,FALSE))/365</f>
        <v>25.912328767123288</v>
      </c>
      <c r="O567" s="50">
        <f>(C567-VLOOKUP(K567,Riders!$A$2:$C$3501,2,FALSE))/365</f>
        <v>25.890410958904109</v>
      </c>
      <c r="P567" s="51">
        <v>15</v>
      </c>
      <c r="Q567" s="104">
        <f t="shared" si="57"/>
        <v>278.11899999999997</v>
      </c>
      <c r="R567" s="104">
        <f t="shared" si="58"/>
        <v>22.562000000000001</v>
      </c>
      <c r="S567" s="104">
        <f t="shared" si="59"/>
        <v>70.907999999999987</v>
      </c>
      <c r="T567" s="104">
        <f t="shared" si="60"/>
        <v>66.928000000000026</v>
      </c>
      <c r="U567" s="104">
        <f t="shared" si="61"/>
        <v>68.013999999999982</v>
      </c>
      <c r="V567" s="104">
        <f t="shared" si="62"/>
        <v>72.268999999999977</v>
      </c>
      <c r="W567">
        <v>14.128</v>
      </c>
      <c r="X567">
        <v>8.4340000000000011</v>
      </c>
      <c r="Y567">
        <v>7.8249999999999993</v>
      </c>
      <c r="Z567">
        <v>7.892000000000003</v>
      </c>
      <c r="AA567">
        <v>8.0219999999999985</v>
      </c>
      <c r="AB567">
        <v>8.3399999999999963</v>
      </c>
      <c r="AC567">
        <v>8.1180000000000021</v>
      </c>
      <c r="AD567">
        <v>8.1489999999999867</v>
      </c>
      <c r="AE567">
        <v>8.342000000000013</v>
      </c>
      <c r="AF567">
        <v>8.2630000000000052</v>
      </c>
      <c r="AG567">
        <v>8.2830000000000013</v>
      </c>
      <c r="AH567">
        <v>8.3960000000000008</v>
      </c>
      <c r="AI567">
        <v>8.3309999999999889</v>
      </c>
      <c r="AJ567">
        <v>8.3250000000000171</v>
      </c>
      <c r="AK567">
        <v>8.3930000000000007</v>
      </c>
      <c r="AL567">
        <v>8.5949999999999989</v>
      </c>
      <c r="AM567">
        <v>8.3879999999999768</v>
      </c>
      <c r="AN567">
        <v>8.5050000000000239</v>
      </c>
      <c r="AO567">
        <v>8.6849999999999739</v>
      </c>
      <c r="AP567">
        <v>8.5600000000000023</v>
      </c>
      <c r="AQ567">
        <v>8.5480000000000302</v>
      </c>
      <c r="AR567">
        <v>8.6330000000000098</v>
      </c>
      <c r="AS567">
        <v>8.2919999999999732</v>
      </c>
      <c r="AT567">
        <v>8.4029999999999916</v>
      </c>
      <c r="AU567">
        <v>8.6760000000000161</v>
      </c>
      <c r="AV567">
        <v>9.0869999999999891</v>
      </c>
      <c r="AW567">
        <v>8.910000000000025</v>
      </c>
      <c r="AX567">
        <v>9.1079999999999472</v>
      </c>
      <c r="AY567">
        <v>9.4470000000000027</v>
      </c>
      <c r="AZ567">
        <v>9.1940000000000737</v>
      </c>
      <c r="BA567">
        <v>9.0079999999999814</v>
      </c>
      <c r="BB567">
        <v>8.8389999999999418</v>
      </c>
      <c r="BC567" s="105">
        <f t="shared" si="63"/>
        <v>51.776397872852989</v>
      </c>
    </row>
    <row r="568" spans="1:55" ht="15" thickBot="1" x14ac:dyDescent="0.35">
      <c r="A568" s="30" t="s">
        <v>131</v>
      </c>
      <c r="B568" s="30">
        <v>2018</v>
      </c>
      <c r="C568" s="9">
        <v>43434</v>
      </c>
      <c r="D568" s="30" t="s">
        <v>72</v>
      </c>
      <c r="E568" s="29" t="s">
        <v>454</v>
      </c>
      <c r="F568">
        <v>1</v>
      </c>
      <c r="G568" t="s">
        <v>53</v>
      </c>
      <c r="H568" t="s">
        <v>298</v>
      </c>
      <c r="I568" t="s">
        <v>272</v>
      </c>
      <c r="J568" t="s">
        <v>345</v>
      </c>
      <c r="K568" t="s">
        <v>389</v>
      </c>
      <c r="L568" s="50">
        <f>(C568-VLOOKUP(H568,Riders!$A$2:$C$3501,2,FALSE))/365</f>
        <v>19.372602739726027</v>
      </c>
      <c r="M568" s="50">
        <f>(C568-VLOOKUP(I568,Riders!$A$2:$C$3501,2,FALSE))/365</f>
        <v>21.786301369863015</v>
      </c>
      <c r="N568" s="50">
        <f>(C568-VLOOKUP(J568,Riders!$A$2:$C$3501,2,FALSE))/365</f>
        <v>25.687671232876713</v>
      </c>
      <c r="O568" s="50">
        <f>(C568-VLOOKUP(K568,Riders!$A$2:$C$3501,2,FALSE))/365</f>
        <v>19.082191780821919</v>
      </c>
      <c r="P568" s="51">
        <v>1</v>
      </c>
      <c r="Q568" s="104">
        <f t="shared" si="57"/>
        <v>264.91199999999998</v>
      </c>
      <c r="R568" s="104">
        <f t="shared" si="58"/>
        <v>23.29</v>
      </c>
      <c r="S568" s="104">
        <f t="shared" si="59"/>
        <v>71.186000000000007</v>
      </c>
      <c r="T568" s="104">
        <f t="shared" si="60"/>
        <v>63.707999999999998</v>
      </c>
      <c r="U568" s="104">
        <f t="shared" si="61"/>
        <v>64.809000000000026</v>
      </c>
      <c r="V568" s="104">
        <f t="shared" si="62"/>
        <v>65.208999999999946</v>
      </c>
      <c r="W568">
        <v>14.606</v>
      </c>
      <c r="X568">
        <v>8.6839999999999993</v>
      </c>
      <c r="Y568">
        <v>8.1260000000000012</v>
      </c>
      <c r="Z568">
        <v>7.8589999999999982</v>
      </c>
      <c r="AA568">
        <v>7.9470000000000027</v>
      </c>
      <c r="AB568">
        <v>7.9050000000000011</v>
      </c>
      <c r="AC568">
        <v>7.9069999999999965</v>
      </c>
      <c r="AD568">
        <v>8.1520000000000081</v>
      </c>
      <c r="AE568">
        <v>8.0769999999999982</v>
      </c>
      <c r="AF568">
        <v>8.1249999999999858</v>
      </c>
      <c r="AG568">
        <v>7.9480000000000075</v>
      </c>
      <c r="AH568">
        <v>7.9329999999999927</v>
      </c>
      <c r="AI568">
        <v>7.9410000000000025</v>
      </c>
      <c r="AJ568">
        <v>7.8900000000000006</v>
      </c>
      <c r="AK568">
        <v>7.8389999999999986</v>
      </c>
      <c r="AL568">
        <v>7.9550000000000125</v>
      </c>
      <c r="AM568">
        <v>8.0339999999999918</v>
      </c>
      <c r="AN568">
        <v>7.9890000000000043</v>
      </c>
      <c r="AO568">
        <v>8.2980000000000018</v>
      </c>
      <c r="AP568">
        <v>8.0929999999999893</v>
      </c>
      <c r="AQ568">
        <v>8.2449999999999761</v>
      </c>
      <c r="AR568">
        <v>8.0420000000000584</v>
      </c>
      <c r="AS568">
        <v>8.0420000000000016</v>
      </c>
      <c r="AT568">
        <v>8.0660000000000025</v>
      </c>
      <c r="AU568">
        <v>7.9729999999999563</v>
      </c>
      <c r="AV568">
        <v>8.1029999999999802</v>
      </c>
      <c r="AW568">
        <v>8.1910000000000025</v>
      </c>
      <c r="AX568">
        <v>8.5870000000000175</v>
      </c>
      <c r="AY568">
        <v>8.2090000000000316</v>
      </c>
      <c r="AZ568">
        <v>8.1370000000000005</v>
      </c>
      <c r="BA568">
        <v>8.0039999999999623</v>
      </c>
      <c r="BB568">
        <v>8.0049999999999955</v>
      </c>
      <c r="BC568" s="105">
        <f t="shared" si="63"/>
        <v>54.357673491574566</v>
      </c>
    </row>
    <row r="569" spans="1:55" ht="15" thickBot="1" x14ac:dyDescent="0.35">
      <c r="A569" s="30" t="s">
        <v>131</v>
      </c>
      <c r="B569" s="30">
        <v>2018</v>
      </c>
      <c r="C569" s="9">
        <v>43434</v>
      </c>
      <c r="D569" s="30" t="s">
        <v>72</v>
      </c>
      <c r="E569" s="29" t="s">
        <v>454</v>
      </c>
      <c r="F569">
        <v>1</v>
      </c>
      <c r="G569" t="s">
        <v>47</v>
      </c>
      <c r="H569" t="s">
        <v>562</v>
      </c>
      <c r="I569" t="s">
        <v>534</v>
      </c>
      <c r="J569" t="s">
        <v>268</v>
      </c>
      <c r="K569" t="s">
        <v>279</v>
      </c>
      <c r="L569" s="50">
        <f>(C569-VLOOKUP(H569,Riders!$A$2:$C$3501,2,FALSE))/365</f>
        <v>21.161643835616438</v>
      </c>
      <c r="M569" s="50">
        <f>(C569-VLOOKUP(I569,Riders!$A$2:$C$3501,2,FALSE))/365</f>
        <v>22.942465753424656</v>
      </c>
      <c r="N569" s="50">
        <f>(C569-VLOOKUP(J569,Riders!$A$2:$C$3501,2,FALSE))/365</f>
        <v>21.912328767123288</v>
      </c>
      <c r="O569" s="50">
        <f>(C569-VLOOKUP(K569,Riders!$A$2:$C$3501,2,FALSE))/365</f>
        <v>22.539726027397261</v>
      </c>
      <c r="P569" s="51">
        <v>2</v>
      </c>
      <c r="Q569" s="104">
        <f t="shared" si="57"/>
        <v>267.58699999999999</v>
      </c>
      <c r="R569" s="104">
        <f t="shared" si="58"/>
        <v>22.562000000000001</v>
      </c>
      <c r="S569" s="104">
        <f t="shared" si="59"/>
        <v>70.78</v>
      </c>
      <c r="T569" s="104">
        <f t="shared" si="60"/>
        <v>64.779000000000025</v>
      </c>
      <c r="U569" s="104">
        <f t="shared" si="61"/>
        <v>65.32699999999997</v>
      </c>
      <c r="V569" s="104">
        <f t="shared" si="62"/>
        <v>66.700999999999993</v>
      </c>
      <c r="W569">
        <v>14.321</v>
      </c>
      <c r="X569">
        <v>8.2410000000000014</v>
      </c>
      <c r="Y569">
        <v>8.0410000000000004</v>
      </c>
      <c r="Z569">
        <v>7.8599999999999994</v>
      </c>
      <c r="AA569">
        <v>8.0549999999999997</v>
      </c>
      <c r="AB569">
        <v>8.0779999999999959</v>
      </c>
      <c r="AC569">
        <v>8.2010000000000076</v>
      </c>
      <c r="AD569">
        <v>7.982999999999997</v>
      </c>
      <c r="AE569">
        <v>7.9759999999999991</v>
      </c>
      <c r="AF569">
        <v>8.1530000000000058</v>
      </c>
      <c r="AG569">
        <v>7.98599999999999</v>
      </c>
      <c r="AH569">
        <v>8.152000000000001</v>
      </c>
      <c r="AI569">
        <v>8.0030000000000143</v>
      </c>
      <c r="AJ569">
        <v>8.1809999999999974</v>
      </c>
      <c r="AK569">
        <v>8.0929999999999751</v>
      </c>
      <c r="AL569">
        <v>8.2350000000000421</v>
      </c>
      <c r="AM569">
        <v>8.08299999999997</v>
      </c>
      <c r="AN569">
        <v>8.2409999999999854</v>
      </c>
      <c r="AO569">
        <v>8.0999999999999943</v>
      </c>
      <c r="AP569">
        <v>8.2930000000000348</v>
      </c>
      <c r="AQ569">
        <v>8.0589999999999975</v>
      </c>
      <c r="AR569">
        <v>8.0699999999999932</v>
      </c>
      <c r="AS569">
        <v>8.1539999999999964</v>
      </c>
      <c r="AT569">
        <v>8.3269999999999982</v>
      </c>
      <c r="AU569">
        <v>8.1119999999999948</v>
      </c>
      <c r="AV569">
        <v>8.4470000000000027</v>
      </c>
      <c r="AW569">
        <v>8.1350000000000193</v>
      </c>
      <c r="AX569">
        <v>8.4070000000000107</v>
      </c>
      <c r="AY569">
        <v>8.2029999999999745</v>
      </c>
      <c r="AZ569">
        <v>8.4989999999999668</v>
      </c>
      <c r="BA569">
        <v>8.5440000000000396</v>
      </c>
      <c r="BB569">
        <v>8.353999999999985</v>
      </c>
      <c r="BC569" s="105">
        <f t="shared" si="63"/>
        <v>53.814273488622398</v>
      </c>
    </row>
    <row r="570" spans="1:55" ht="15" thickBot="1" x14ac:dyDescent="0.35">
      <c r="A570" s="30" t="s">
        <v>131</v>
      </c>
      <c r="B570" s="30">
        <v>2018</v>
      </c>
      <c r="C570" s="9">
        <v>43434</v>
      </c>
      <c r="D570" s="30" t="s">
        <v>72</v>
      </c>
      <c r="E570" s="29" t="s">
        <v>454</v>
      </c>
      <c r="F570">
        <v>2</v>
      </c>
      <c r="G570" t="s">
        <v>156</v>
      </c>
      <c r="H570" t="s">
        <v>543</v>
      </c>
      <c r="I570" t="s">
        <v>541</v>
      </c>
      <c r="J570" t="s">
        <v>542</v>
      </c>
      <c r="K570" t="s">
        <v>545</v>
      </c>
      <c r="L570" s="50">
        <f>(C570-VLOOKUP(H570,Riders!$A$2:$C$3501,2,FALSE))/365</f>
        <v>23.153424657534245</v>
      </c>
      <c r="M570" s="50" t="e">
        <f>(C570-VLOOKUP(I570,Riders!$A$2:$C$3501,2,FALSE))/365</f>
        <v>#N/A</v>
      </c>
      <c r="N570" s="50">
        <f>(C570-VLOOKUP(J570,Riders!$A$2:$C$3501,2,FALSE))/365</f>
        <v>29.621917808219177</v>
      </c>
      <c r="O570" s="50">
        <f>(C570-VLOOKUP(K570,Riders!$A$2:$C$3501,2,FALSE))/365</f>
        <v>28.706849315068492</v>
      </c>
      <c r="P570" s="51">
        <v>1</v>
      </c>
      <c r="Q570" s="104">
        <f t="shared" si="57"/>
        <v>265.50599999999997</v>
      </c>
      <c r="R570" s="104">
        <f t="shared" si="58"/>
        <v>22.364000000000001</v>
      </c>
      <c r="S570" s="104">
        <f t="shared" si="59"/>
        <v>69.742999999999995</v>
      </c>
      <c r="T570" s="104">
        <f t="shared" si="60"/>
        <v>63.746999999999986</v>
      </c>
      <c r="U570" s="104">
        <f t="shared" si="61"/>
        <v>65.248000000000019</v>
      </c>
      <c r="V570" s="104">
        <f t="shared" si="62"/>
        <v>66.767999999999972</v>
      </c>
      <c r="W570">
        <v>14.029</v>
      </c>
      <c r="X570">
        <v>8.3350000000000009</v>
      </c>
      <c r="Y570">
        <v>8.0960000000000001</v>
      </c>
      <c r="Z570">
        <v>7.8239999999999981</v>
      </c>
      <c r="AA570">
        <v>7.892000000000003</v>
      </c>
      <c r="AB570">
        <v>7.8049999999999997</v>
      </c>
      <c r="AC570">
        <v>7.804000000000002</v>
      </c>
      <c r="AD570">
        <v>7.9579999999999913</v>
      </c>
      <c r="AE570">
        <v>7.8080000000000069</v>
      </c>
      <c r="AF570">
        <v>7.8179999999999836</v>
      </c>
      <c r="AG570">
        <v>7.9910000000000139</v>
      </c>
      <c r="AH570">
        <v>7.929000000000002</v>
      </c>
      <c r="AI570">
        <v>8.1250000000000142</v>
      </c>
      <c r="AJ570">
        <v>7.9749999999999943</v>
      </c>
      <c r="AK570">
        <v>8.0799999999999699</v>
      </c>
      <c r="AL570">
        <v>8.0210000000000008</v>
      </c>
      <c r="AM570">
        <v>8.063999999999993</v>
      </c>
      <c r="AN570">
        <v>8.2320000000000277</v>
      </c>
      <c r="AO570">
        <v>7.9669999999999845</v>
      </c>
      <c r="AP570">
        <v>7.9480000000000359</v>
      </c>
      <c r="AQ570">
        <v>7.9969999999999857</v>
      </c>
      <c r="AR570">
        <v>8.179000000000002</v>
      </c>
      <c r="AS570">
        <v>8.2669999999999675</v>
      </c>
      <c r="AT570">
        <v>8.5940000000000225</v>
      </c>
      <c r="AU570">
        <v>8.6779999999999688</v>
      </c>
      <c r="AV570">
        <v>8.5280000000000484</v>
      </c>
      <c r="AW570">
        <v>8.5869999999999607</v>
      </c>
      <c r="AX570">
        <v>8.429000000000002</v>
      </c>
      <c r="AY570">
        <v>8.2090000000000316</v>
      </c>
      <c r="AZ570">
        <v>8.1000000000000227</v>
      </c>
      <c r="BA570">
        <v>8.0449999999999875</v>
      </c>
      <c r="BB570">
        <v>8.1919999999999504</v>
      </c>
      <c r="BC570" s="105">
        <f t="shared" si="63"/>
        <v>54.236062461865274</v>
      </c>
    </row>
    <row r="571" spans="1:55" ht="15" thickBot="1" x14ac:dyDescent="0.35">
      <c r="A571" s="30" t="s">
        <v>131</v>
      </c>
      <c r="B571" s="30">
        <v>2018</v>
      </c>
      <c r="C571" s="19">
        <v>43434</v>
      </c>
      <c r="D571" s="30" t="s">
        <v>72</v>
      </c>
      <c r="E571" s="29" t="s">
        <v>454</v>
      </c>
      <c r="F571">
        <v>2</v>
      </c>
      <c r="G571" t="s">
        <v>15</v>
      </c>
      <c r="H571" t="s">
        <v>350</v>
      </c>
      <c r="I571" t="s">
        <v>459</v>
      </c>
      <c r="J571" t="s">
        <v>337</v>
      </c>
      <c r="K571" t="s">
        <v>492</v>
      </c>
      <c r="L571" s="50">
        <f>(C571-VLOOKUP(H571,Riders!$A$2:$C$3501,2,FALSE))/365</f>
        <v>23.246575342465754</v>
      </c>
      <c r="M571" s="50">
        <f>(C571-VLOOKUP(I571,Riders!$A$2:$C$3501,2,FALSE))/365</f>
        <v>20.041095890410958</v>
      </c>
      <c r="N571" s="50">
        <f>(C571-VLOOKUP(J571,Riders!$A$2:$C$3501,2,FALSE))/365</f>
        <v>23.539726027397261</v>
      </c>
      <c r="O571" s="50">
        <f>(C571-VLOOKUP(K571,Riders!$A$2:$C$3501,2,FALSE))/365</f>
        <v>21.780821917808218</v>
      </c>
      <c r="P571" s="51">
        <v>2</v>
      </c>
      <c r="Q571" s="104">
        <f t="shared" si="57"/>
        <v>271.42499999999995</v>
      </c>
      <c r="R571" s="104">
        <f t="shared" si="58"/>
        <v>23.77</v>
      </c>
      <c r="S571" s="104">
        <f t="shared" si="59"/>
        <v>71.909000000000006</v>
      </c>
      <c r="T571" s="104">
        <f t="shared" si="60"/>
        <v>64.414000000000001</v>
      </c>
      <c r="U571" s="104">
        <f t="shared" si="61"/>
        <v>66.532999999999987</v>
      </c>
      <c r="V571" s="104">
        <f t="shared" si="62"/>
        <v>68.56899999999996</v>
      </c>
      <c r="W571">
        <v>14.879</v>
      </c>
      <c r="X571">
        <v>8.891</v>
      </c>
      <c r="Y571">
        <v>8.2510000000000012</v>
      </c>
      <c r="Z571">
        <v>8.1090000000000018</v>
      </c>
      <c r="AA571">
        <v>7.8759999999999977</v>
      </c>
      <c r="AB571">
        <v>7.8370000000000033</v>
      </c>
      <c r="AC571">
        <v>8.1009999999999991</v>
      </c>
      <c r="AD571">
        <v>7.9650000000000034</v>
      </c>
      <c r="AE571">
        <v>8.1730000000000018</v>
      </c>
      <c r="AF571">
        <v>7.9129999999999825</v>
      </c>
      <c r="AG571">
        <v>8.1000000000000085</v>
      </c>
      <c r="AH571">
        <v>8.012999999999991</v>
      </c>
      <c r="AI571">
        <v>7.9570000000000078</v>
      </c>
      <c r="AJ571">
        <v>7.9470000000000169</v>
      </c>
      <c r="AK571">
        <v>8.1899999999999835</v>
      </c>
      <c r="AL571">
        <v>8.1210000000000093</v>
      </c>
      <c r="AM571">
        <v>8.3489999999999895</v>
      </c>
      <c r="AN571">
        <v>8.1800000000000068</v>
      </c>
      <c r="AO571">
        <v>8.3489999999999895</v>
      </c>
      <c r="AP571">
        <v>8.1999999999999886</v>
      </c>
      <c r="AQ571">
        <v>8.3230000000000075</v>
      </c>
      <c r="AR571">
        <v>8.5040000000000475</v>
      </c>
      <c r="AS571">
        <v>8.3779999999999575</v>
      </c>
      <c r="AT571">
        <v>8.25</v>
      </c>
      <c r="AU571">
        <v>8.3230000000000075</v>
      </c>
      <c r="AV571">
        <v>8.3169999999999789</v>
      </c>
      <c r="AW571">
        <v>8.6780000000000541</v>
      </c>
      <c r="AX571">
        <v>8.726999999999947</v>
      </c>
      <c r="AY571">
        <v>8.5409999999999968</v>
      </c>
      <c r="AZ571">
        <v>8.5240000000000293</v>
      </c>
      <c r="BA571">
        <v>8.7300000000000182</v>
      </c>
      <c r="BB571">
        <v>8.7289999999999281</v>
      </c>
      <c r="BC571" s="105">
        <f t="shared" si="63"/>
        <v>53.053329649074335</v>
      </c>
    </row>
    <row r="572" spans="1:55" ht="15" thickBot="1" x14ac:dyDescent="0.35">
      <c r="A572" s="30" t="s">
        <v>131</v>
      </c>
      <c r="B572" s="30">
        <v>2018</v>
      </c>
      <c r="C572" s="19">
        <v>43434</v>
      </c>
      <c r="D572" s="30" t="s">
        <v>72</v>
      </c>
      <c r="E572" s="29" t="s">
        <v>454</v>
      </c>
      <c r="F572">
        <v>3</v>
      </c>
      <c r="G572" t="s">
        <v>25</v>
      </c>
      <c r="H572" t="s">
        <v>269</v>
      </c>
      <c r="I572" t="s">
        <v>233</v>
      </c>
      <c r="J572" t="s">
        <v>309</v>
      </c>
      <c r="K572" t="s">
        <v>561</v>
      </c>
      <c r="L572" s="50">
        <f>(C572-VLOOKUP(H572,Riders!$A$2:$C$3501,2,FALSE))/365</f>
        <v>24.736986301369864</v>
      </c>
      <c r="M572" s="50">
        <f>(C572-VLOOKUP(I572,Riders!$A$2:$C$3501,2,FALSE))/365</f>
        <v>23.246575342465754</v>
      </c>
      <c r="N572" s="50">
        <f>(C572-VLOOKUP(J572,Riders!$A$2:$C$3501,2,FALSE))/365</f>
        <v>26.61917808219178</v>
      </c>
      <c r="O572" s="50">
        <f>(C572-VLOOKUP(K572,Riders!$A$2:$C$3501,2,FALSE))/365</f>
        <v>22.068493150684933</v>
      </c>
      <c r="P572" s="51">
        <v>1</v>
      </c>
      <c r="Q572" s="104">
        <f t="shared" si="57"/>
        <v>257.19599999999997</v>
      </c>
      <c r="R572" s="104">
        <f t="shared" si="58"/>
        <v>22.492000000000001</v>
      </c>
      <c r="S572" s="104">
        <f t="shared" si="59"/>
        <v>68.657999999999987</v>
      </c>
      <c r="T572" s="104">
        <f t="shared" si="60"/>
        <v>61.805000000000007</v>
      </c>
      <c r="U572" s="104">
        <f t="shared" si="61"/>
        <v>62.619</v>
      </c>
      <c r="V572" s="104">
        <f t="shared" si="62"/>
        <v>64.113999999999976</v>
      </c>
      <c r="W572">
        <v>14.137</v>
      </c>
      <c r="X572">
        <v>8.3550000000000004</v>
      </c>
      <c r="Y572">
        <v>7.7779999999999987</v>
      </c>
      <c r="Z572">
        <v>7.7189999999999976</v>
      </c>
      <c r="AA572">
        <v>7.5400000000000063</v>
      </c>
      <c r="AB572">
        <v>7.6029999999999944</v>
      </c>
      <c r="AC572">
        <v>7.7940000000000111</v>
      </c>
      <c r="AD572">
        <v>7.731999999999978</v>
      </c>
      <c r="AE572">
        <v>7.6250000000000142</v>
      </c>
      <c r="AF572">
        <v>7.7739999999999867</v>
      </c>
      <c r="AG572">
        <v>7.6680000000000206</v>
      </c>
      <c r="AH572">
        <v>7.6899999999999977</v>
      </c>
      <c r="AI572">
        <v>7.708999999999989</v>
      </c>
      <c r="AJ572">
        <v>7.8840000000000003</v>
      </c>
      <c r="AK572">
        <v>7.7550000000000097</v>
      </c>
      <c r="AL572">
        <v>7.6999999999999886</v>
      </c>
      <c r="AM572">
        <v>7.6200000000000045</v>
      </c>
      <c r="AN572">
        <v>7.7490000000000236</v>
      </c>
      <c r="AO572">
        <v>7.7469999999999857</v>
      </c>
      <c r="AP572">
        <v>7.813999999999993</v>
      </c>
      <c r="AQ572">
        <v>7.9619999999999891</v>
      </c>
      <c r="AR572">
        <v>7.9640000000000271</v>
      </c>
      <c r="AS572">
        <v>8.0009999999999764</v>
      </c>
      <c r="AT572">
        <v>7.7620000000000005</v>
      </c>
      <c r="AU572">
        <v>7.7709999999999866</v>
      </c>
      <c r="AV572">
        <v>7.9530000000000314</v>
      </c>
      <c r="AW572">
        <v>7.882000000000005</v>
      </c>
      <c r="AX572">
        <v>8.0240000000000009</v>
      </c>
      <c r="AY572">
        <v>7.8959999999999866</v>
      </c>
      <c r="AZ572">
        <v>7.9549999999999841</v>
      </c>
      <c r="BA572">
        <v>8.2240000000000464</v>
      </c>
      <c r="BB572">
        <v>8.408999999999935</v>
      </c>
      <c r="BC572" s="105">
        <f t="shared" si="63"/>
        <v>55.988429057994686</v>
      </c>
    </row>
    <row r="573" spans="1:55" ht="15" thickBot="1" x14ac:dyDescent="0.35">
      <c r="A573" s="30" t="s">
        <v>131</v>
      </c>
      <c r="B573" s="30">
        <v>2018</v>
      </c>
      <c r="C573" s="19">
        <v>43434</v>
      </c>
      <c r="D573" s="30" t="s">
        <v>72</v>
      </c>
      <c r="E573" s="29" t="s">
        <v>454</v>
      </c>
      <c r="F573">
        <v>3</v>
      </c>
      <c r="G573" t="s">
        <v>67</v>
      </c>
      <c r="H573" t="s">
        <v>214</v>
      </c>
      <c r="I573" t="s">
        <v>329</v>
      </c>
      <c r="J573" t="s">
        <v>578</v>
      </c>
      <c r="K573" t="s">
        <v>569</v>
      </c>
      <c r="L573" s="50">
        <f>(C573-VLOOKUP(H573,Riders!$A$2:$C$3501,2,FALSE))/365</f>
        <v>23.950684931506849</v>
      </c>
      <c r="M573" s="50">
        <f>(C573-VLOOKUP(I573,Riders!$A$2:$C$3501,2,FALSE))/365</f>
        <v>32.057534246575344</v>
      </c>
      <c r="N573" s="50">
        <f>(C573-VLOOKUP(J573,Riders!$A$2:$C$3501,2,FALSE))/365</f>
        <v>23.090410958904108</v>
      </c>
      <c r="O573" s="50">
        <f>(C573-VLOOKUP(K573,Riders!$A$2:$C$3501,2,FALSE))/365</f>
        <v>31.610958904109587</v>
      </c>
      <c r="P573" s="51">
        <v>2</v>
      </c>
      <c r="Q573" s="104">
        <f t="shared" si="57"/>
        <v>265.08799999999997</v>
      </c>
      <c r="R573" s="104">
        <f t="shared" si="58"/>
        <v>21.914000000000001</v>
      </c>
      <c r="S573" s="104">
        <f t="shared" si="59"/>
        <v>69.75800000000001</v>
      </c>
      <c r="T573" s="104">
        <f t="shared" si="60"/>
        <v>64.519000000000005</v>
      </c>
      <c r="U573" s="104">
        <f t="shared" si="61"/>
        <v>64.499000000000024</v>
      </c>
      <c r="V573" s="104">
        <f t="shared" si="62"/>
        <v>66.311999999999927</v>
      </c>
      <c r="W573">
        <v>14.006</v>
      </c>
      <c r="X573">
        <v>7.9080000000000013</v>
      </c>
      <c r="Y573">
        <v>7.8989999999999974</v>
      </c>
      <c r="Z573">
        <v>7.7519999999999989</v>
      </c>
      <c r="AA573">
        <v>8.0800000000000054</v>
      </c>
      <c r="AB573">
        <v>7.9379999999999953</v>
      </c>
      <c r="AC573">
        <v>8.1910000000000096</v>
      </c>
      <c r="AD573">
        <v>7.9840000000000018</v>
      </c>
      <c r="AE573">
        <v>7.9949999999999903</v>
      </c>
      <c r="AF573">
        <v>7.9230000000000018</v>
      </c>
      <c r="AG573">
        <v>8.0559999999999974</v>
      </c>
      <c r="AH573">
        <v>7.936000000000007</v>
      </c>
      <c r="AI573">
        <v>8.1310000000000002</v>
      </c>
      <c r="AJ573">
        <v>8.0789999999999935</v>
      </c>
      <c r="AK573">
        <v>8.2759999999999962</v>
      </c>
      <c r="AL573">
        <v>8.1230000000000189</v>
      </c>
      <c r="AM573">
        <v>8.3639999999999759</v>
      </c>
      <c r="AN573">
        <v>8.1910000000000309</v>
      </c>
      <c r="AO573">
        <v>8.1069999999999709</v>
      </c>
      <c r="AP573">
        <v>8.0319999999999823</v>
      </c>
      <c r="AQ573">
        <v>8.1020000000000039</v>
      </c>
      <c r="AR573">
        <v>7.910000000000025</v>
      </c>
      <c r="AS573">
        <v>7.8429999999999893</v>
      </c>
      <c r="AT573">
        <v>7.9500000000000455</v>
      </c>
      <c r="AU573">
        <v>8.2719999999999629</v>
      </c>
      <c r="AV573">
        <v>8.171999999999997</v>
      </c>
      <c r="AW573">
        <v>8.2970000000000255</v>
      </c>
      <c r="AX573">
        <v>8.2019999999999982</v>
      </c>
      <c r="AY573">
        <v>8.2889999999999588</v>
      </c>
      <c r="AZ573">
        <v>8.3830000000000382</v>
      </c>
      <c r="BA573">
        <v>8.3729999999999905</v>
      </c>
      <c r="BB573">
        <v>8.3239999999999554</v>
      </c>
      <c r="BC573" s="105">
        <f t="shared" si="63"/>
        <v>54.321583775953656</v>
      </c>
    </row>
    <row r="574" spans="1:55" ht="15" thickBot="1" x14ac:dyDescent="0.3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454</v>
      </c>
      <c r="F574">
        <v>4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4">
        <f t="shared" si="57"/>
        <v>258.08299999999997</v>
      </c>
      <c r="R574" s="104">
        <f t="shared" si="58"/>
        <v>21.978999999999999</v>
      </c>
      <c r="S574" s="104">
        <f t="shared" si="59"/>
        <v>68.908999999999992</v>
      </c>
      <c r="T574" s="104">
        <f t="shared" si="60"/>
        <v>62.801000000000016</v>
      </c>
      <c r="U574" s="104">
        <f t="shared" si="61"/>
        <v>62.918999999999983</v>
      </c>
      <c r="V574" s="104">
        <f t="shared" si="62"/>
        <v>63.453999999999979</v>
      </c>
      <c r="W574">
        <v>13.972</v>
      </c>
      <c r="X574">
        <v>8.0069999999999997</v>
      </c>
      <c r="Y574">
        <v>7.8670000000000009</v>
      </c>
      <c r="Z574">
        <v>7.9749999999999979</v>
      </c>
      <c r="AA574">
        <v>7.7210000000000036</v>
      </c>
      <c r="AB574">
        <v>7.7399999999999949</v>
      </c>
      <c r="AC574">
        <v>7.8920000000000172</v>
      </c>
      <c r="AD574">
        <v>7.7349999999999781</v>
      </c>
      <c r="AE574">
        <v>7.8720000000000141</v>
      </c>
      <c r="AF574">
        <v>7.7399999999999949</v>
      </c>
      <c r="AG574">
        <v>7.7199999999999847</v>
      </c>
      <c r="AH574">
        <v>7.742999999999995</v>
      </c>
      <c r="AI574">
        <v>7.9310000000000116</v>
      </c>
      <c r="AJ574">
        <v>7.9440000000000168</v>
      </c>
      <c r="AK574">
        <v>7.8489999999999753</v>
      </c>
      <c r="AL574">
        <v>8.0020000000000238</v>
      </c>
      <c r="AM574">
        <v>7.835000000000008</v>
      </c>
      <c r="AN574">
        <v>7.8119999999999834</v>
      </c>
      <c r="AO574">
        <v>7.8170000000000073</v>
      </c>
      <c r="AP574">
        <v>7.7959999999999923</v>
      </c>
      <c r="AQ574">
        <v>8.0029999999999859</v>
      </c>
      <c r="AR574">
        <v>7.8390000000000271</v>
      </c>
      <c r="AS574">
        <v>7.8990000000000009</v>
      </c>
      <c r="AT574">
        <v>7.9179999999999779</v>
      </c>
      <c r="AU574">
        <v>7.9310000000000116</v>
      </c>
      <c r="AV574">
        <v>8.1359999999999957</v>
      </c>
      <c r="AW574">
        <v>7.88900000000001</v>
      </c>
      <c r="AX574">
        <v>8.0030000000000143</v>
      </c>
      <c r="AY574">
        <v>7.8109999999999502</v>
      </c>
      <c r="AZ574">
        <v>7.7720000000000482</v>
      </c>
      <c r="BA574">
        <v>7.8269999999999982</v>
      </c>
      <c r="BB574">
        <v>8.0849999999999511</v>
      </c>
      <c r="BC574" s="105">
        <f t="shared" si="63"/>
        <v>55.796003611241353</v>
      </c>
    </row>
    <row r="575" spans="1:55" ht="15" thickBot="1" x14ac:dyDescent="0.3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454</v>
      </c>
      <c r="F575">
        <v>4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50">
        <f>(C575-VLOOKUP(H575,Riders!$A$2:$C$3501,2,FALSE))/365</f>
        <v>23.67945205479452</v>
      </c>
      <c r="M575" s="50">
        <f>(C575-VLOOKUP(I575,Riders!$A$2:$C$3501,2,FALSE))/365</f>
        <v>27.449315068493149</v>
      </c>
      <c r="N575" s="50">
        <f>(C575-VLOOKUP(J575,Riders!$A$2:$C$3501,2,FALSE))/365</f>
        <v>23.887671232876713</v>
      </c>
      <c r="O575" s="50">
        <f>(C575-VLOOKUP(K575,Riders!$A$2:$C$3501,2,FALSE))/365</f>
        <v>32.013698630136986</v>
      </c>
      <c r="P575" s="51">
        <v>2</v>
      </c>
      <c r="Q575" s="104">
        <f t="shared" si="57"/>
        <v>260.15299999999996</v>
      </c>
      <c r="R575" s="104">
        <f t="shared" si="58"/>
        <v>22.443999999999999</v>
      </c>
      <c r="S575" s="104">
        <f t="shared" si="59"/>
        <v>69.198000000000008</v>
      </c>
      <c r="T575" s="104">
        <f t="shared" si="60"/>
        <v>63.068999999999988</v>
      </c>
      <c r="U575" s="104">
        <f t="shared" si="61"/>
        <v>63.97</v>
      </c>
      <c r="V575" s="104">
        <f t="shared" si="62"/>
        <v>63.915999999999968</v>
      </c>
      <c r="W575">
        <v>14.218999999999999</v>
      </c>
      <c r="X575">
        <v>8.2249999999999996</v>
      </c>
      <c r="Y575">
        <v>7.7840000000000025</v>
      </c>
      <c r="Z575">
        <v>7.8239999999999981</v>
      </c>
      <c r="AA575">
        <v>7.7040000000000006</v>
      </c>
      <c r="AB575">
        <v>7.7139999999999986</v>
      </c>
      <c r="AC575">
        <v>7.7880000000000038</v>
      </c>
      <c r="AD575">
        <v>7.9400000000000048</v>
      </c>
      <c r="AE575">
        <v>7.8979999999999961</v>
      </c>
      <c r="AF575">
        <v>7.8789999999999907</v>
      </c>
      <c r="AG575">
        <v>8.0300000000000011</v>
      </c>
      <c r="AH575">
        <v>7.8419999999999987</v>
      </c>
      <c r="AI575">
        <v>7.8279999999999887</v>
      </c>
      <c r="AJ575">
        <v>7.812000000000026</v>
      </c>
      <c r="AK575">
        <v>7.9499999999999886</v>
      </c>
      <c r="AL575">
        <v>7.8299999999999983</v>
      </c>
      <c r="AM575">
        <v>7.8720000000000141</v>
      </c>
      <c r="AN575">
        <v>7.9839999999999804</v>
      </c>
      <c r="AO575">
        <v>7.9040000000000248</v>
      </c>
      <c r="AP575">
        <v>7.9429999999999836</v>
      </c>
      <c r="AQ575">
        <v>8.1589999999999918</v>
      </c>
      <c r="AR575">
        <v>7.9910000000000139</v>
      </c>
      <c r="AS575">
        <v>8.210000000000008</v>
      </c>
      <c r="AT575">
        <v>7.9069999999999823</v>
      </c>
      <c r="AU575">
        <v>7.8620000000000232</v>
      </c>
      <c r="AV575">
        <v>7.7819999999999823</v>
      </c>
      <c r="AW575">
        <v>7.8740000000000236</v>
      </c>
      <c r="AX575">
        <v>7.9359999999999786</v>
      </c>
      <c r="AY575">
        <v>8.1359999999999957</v>
      </c>
      <c r="AZ575">
        <v>8.1850000000000023</v>
      </c>
      <c r="BA575">
        <v>8.0910000000000082</v>
      </c>
      <c r="BB575">
        <v>8.0499999999999545</v>
      </c>
      <c r="BC575" s="105">
        <f t="shared" si="63"/>
        <v>55.352042836330938</v>
      </c>
    </row>
    <row r="576" spans="1:55" ht="15" thickBot="1" x14ac:dyDescent="0.3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204</v>
      </c>
      <c r="F576" t="s">
        <v>205</v>
      </c>
      <c r="G576" t="s">
        <v>25</v>
      </c>
      <c r="H576" t="s">
        <v>269</v>
      </c>
      <c r="I576" t="s">
        <v>233</v>
      </c>
      <c r="J576" t="s">
        <v>309</v>
      </c>
      <c r="K576" t="s">
        <v>561</v>
      </c>
      <c r="L576" s="50">
        <f>(C576-VLOOKUP(H576,Riders!$A$2:$C$3501,2,FALSE))/365</f>
        <v>24.736986301369864</v>
      </c>
      <c r="M576" s="50">
        <f>(C576-VLOOKUP(I576,Riders!$A$2:$C$3501,2,FALSE))/365</f>
        <v>23.246575342465754</v>
      </c>
      <c r="N576" s="50">
        <f>(C576-VLOOKUP(J576,Riders!$A$2:$C$3501,2,FALSE))/365</f>
        <v>26.61917808219178</v>
      </c>
      <c r="O576" s="50">
        <f>(C576-VLOOKUP(K576,Riders!$A$2:$C$3501,2,FALSE))/365</f>
        <v>22.068493150684933</v>
      </c>
      <c r="P576" s="51">
        <v>1</v>
      </c>
      <c r="Q576" s="104">
        <f t="shared" si="57"/>
        <v>256.15300000000002</v>
      </c>
      <c r="R576" s="104">
        <f t="shared" si="58"/>
        <v>22.611999999999998</v>
      </c>
      <c r="S576" s="104">
        <f t="shared" si="59"/>
        <v>69.404000000000011</v>
      </c>
      <c r="T576" s="104">
        <f t="shared" si="60"/>
        <v>61.872</v>
      </c>
      <c r="U576" s="104">
        <f t="shared" si="61"/>
        <v>62.632999999999981</v>
      </c>
      <c r="V576" s="104">
        <f t="shared" si="62"/>
        <v>62.244000000000028</v>
      </c>
      <c r="W576">
        <v>14.21</v>
      </c>
      <c r="X576">
        <v>8.4019999999999975</v>
      </c>
      <c r="Y576">
        <v>7.8550000000000004</v>
      </c>
      <c r="Z576">
        <v>7.7989999999999995</v>
      </c>
      <c r="AA576">
        <v>7.6810000000000045</v>
      </c>
      <c r="AB576">
        <v>7.7889999999999944</v>
      </c>
      <c r="AC576">
        <v>7.9409999999999954</v>
      </c>
      <c r="AD576">
        <v>7.7270000000000181</v>
      </c>
      <c r="AE576">
        <v>7.6029999999999944</v>
      </c>
      <c r="AF576">
        <v>7.6989999999999839</v>
      </c>
      <c r="AG576">
        <v>7.6160000000000139</v>
      </c>
      <c r="AH576">
        <v>7.6489999999999867</v>
      </c>
      <c r="AI576">
        <v>7.7540000000000049</v>
      </c>
      <c r="AJ576">
        <v>7.9570000000000078</v>
      </c>
      <c r="AK576">
        <v>7.8109999999999928</v>
      </c>
      <c r="AL576">
        <v>7.7830000000000155</v>
      </c>
      <c r="AM576">
        <v>7.7399999999999523</v>
      </c>
      <c r="AN576">
        <v>7.7490000000000236</v>
      </c>
      <c r="AO576">
        <v>7.8410000000000366</v>
      </c>
      <c r="AP576">
        <v>7.7809999999999775</v>
      </c>
      <c r="AQ576">
        <v>7.8179999999999836</v>
      </c>
      <c r="AR576">
        <v>7.8410000000000366</v>
      </c>
      <c r="AS576">
        <v>7.8409999999999798</v>
      </c>
      <c r="AT576">
        <v>8.0219999999999914</v>
      </c>
      <c r="AU576">
        <v>7.8080000000000496</v>
      </c>
      <c r="AV576">
        <v>7.7879999999999825</v>
      </c>
      <c r="AW576">
        <v>7.7949999999999591</v>
      </c>
      <c r="AX576">
        <v>7.9430000000000121</v>
      </c>
      <c r="AY576">
        <v>7.8279999999999461</v>
      </c>
      <c r="AZ576">
        <v>7.9320000000000448</v>
      </c>
      <c r="BA576">
        <v>7.5910000000000082</v>
      </c>
      <c r="BB576">
        <v>7.5590000000000259</v>
      </c>
      <c r="BC576" s="105">
        <f t="shared" si="63"/>
        <v>56.216401916042358</v>
      </c>
    </row>
    <row r="577" spans="1:55" ht="15" thickBot="1" x14ac:dyDescent="0.3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204</v>
      </c>
      <c r="F577" t="s">
        <v>205</v>
      </c>
      <c r="G577" t="s">
        <v>36</v>
      </c>
      <c r="H577" t="s">
        <v>315</v>
      </c>
      <c r="I577" t="s">
        <v>528</v>
      </c>
      <c r="J577" t="s">
        <v>270</v>
      </c>
      <c r="K577" t="s">
        <v>346</v>
      </c>
      <c r="L577" s="50">
        <f>(C577-VLOOKUP(H577,Riders!$A$2:$C$3501,2,FALSE))/365</f>
        <v>26.986301369863014</v>
      </c>
      <c r="M577" s="50">
        <f>(C577-VLOOKUP(I577,Riders!$A$2:$C$3501,2,FALSE))/365</f>
        <v>28.298630136986301</v>
      </c>
      <c r="N577" s="50">
        <f>(C577-VLOOKUP(J577,Riders!$A$2:$C$3501,2,FALSE))/365</f>
        <v>24.208219178082192</v>
      </c>
      <c r="O577" s="50">
        <f>(C577-VLOOKUP(K577,Riders!$A$2:$C$3501,2,FALSE))/365</f>
        <v>25.931506849315067</v>
      </c>
      <c r="P577" s="51">
        <v>2</v>
      </c>
      <c r="Q577" s="104">
        <f t="shared" si="57"/>
        <v>256.41300000000001</v>
      </c>
      <c r="R577" s="104">
        <f t="shared" si="58"/>
        <v>21.911999999999999</v>
      </c>
      <c r="S577" s="104">
        <f t="shared" si="59"/>
        <v>68.424000000000007</v>
      </c>
      <c r="T577" s="104">
        <f t="shared" si="60"/>
        <v>61.248999999999995</v>
      </c>
      <c r="U577" s="104">
        <f t="shared" si="61"/>
        <v>62.839999999999975</v>
      </c>
      <c r="V577" s="104">
        <f t="shared" si="62"/>
        <v>63.900000000000034</v>
      </c>
      <c r="W577">
        <v>13.88</v>
      </c>
      <c r="X577">
        <v>8.0319999999999983</v>
      </c>
      <c r="Y577">
        <v>7.7680000000000007</v>
      </c>
      <c r="Z577">
        <v>7.7929999999999993</v>
      </c>
      <c r="AA577">
        <v>7.6550000000000011</v>
      </c>
      <c r="AB577">
        <v>7.6970000000000027</v>
      </c>
      <c r="AC577">
        <v>7.7609999999999957</v>
      </c>
      <c r="AD577">
        <v>7.8380000000000081</v>
      </c>
      <c r="AE577">
        <v>7.5989999999999895</v>
      </c>
      <c r="AF577">
        <v>7.5960000000000036</v>
      </c>
      <c r="AG577">
        <v>7.5879999999999939</v>
      </c>
      <c r="AH577">
        <v>7.6360000000000099</v>
      </c>
      <c r="AI577">
        <v>7.7149999999999892</v>
      </c>
      <c r="AJ577">
        <v>7.8070000000000022</v>
      </c>
      <c r="AK577">
        <v>7.6650000000000063</v>
      </c>
      <c r="AL577">
        <v>7.6430000000000007</v>
      </c>
      <c r="AM577">
        <v>7.6450000000000102</v>
      </c>
      <c r="AN577">
        <v>7.8029999999999688</v>
      </c>
      <c r="AO577">
        <v>7.7090000000000316</v>
      </c>
      <c r="AP577">
        <v>7.8940000000000055</v>
      </c>
      <c r="AQ577">
        <v>7.7920000000000016</v>
      </c>
      <c r="AR577">
        <v>7.8729999999999905</v>
      </c>
      <c r="AS577">
        <v>8.0039999999999907</v>
      </c>
      <c r="AT577">
        <v>8.1199999999999761</v>
      </c>
      <c r="AU577">
        <v>7.8830000000000098</v>
      </c>
      <c r="AV577">
        <v>7.8720000000000141</v>
      </c>
      <c r="AW577">
        <v>7.8810000000000002</v>
      </c>
      <c r="AX577">
        <v>8.0529999999999973</v>
      </c>
      <c r="AY577">
        <v>7.9710000000000321</v>
      </c>
      <c r="AZ577">
        <v>8.1799999999999784</v>
      </c>
      <c r="BA577">
        <v>8.1649999999999636</v>
      </c>
      <c r="BB577">
        <v>7.8950000000000387</v>
      </c>
      <c r="BC577" s="105">
        <f t="shared" si="63"/>
        <v>56.159399094429688</v>
      </c>
    </row>
    <row r="578" spans="1:55" ht="15" thickBot="1" x14ac:dyDescent="0.3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204</v>
      </c>
      <c r="F578" t="s">
        <v>206</v>
      </c>
      <c r="G578" t="s">
        <v>27</v>
      </c>
      <c r="H578" t="s">
        <v>432</v>
      </c>
      <c r="I578" t="s">
        <v>524</v>
      </c>
      <c r="J578" t="s">
        <v>538</v>
      </c>
      <c r="K578" t="s">
        <v>583</v>
      </c>
      <c r="L578" s="50">
        <f>(C578-VLOOKUP(H578,Riders!$A$2:$C$3501,2,FALSE))/365</f>
        <v>23.67945205479452</v>
      </c>
      <c r="M578" s="50">
        <f>(C578-VLOOKUP(I578,Riders!$A$2:$C$3501,2,FALSE))/365</f>
        <v>27.449315068493149</v>
      </c>
      <c r="N578" s="50">
        <f>(C578-VLOOKUP(J578,Riders!$A$2:$C$3501,2,FALSE))/365</f>
        <v>23.887671232876713</v>
      </c>
      <c r="O578" s="50">
        <f>(C578-VLOOKUP(K578,Riders!$A$2:$C$3501,2,FALSE))/365</f>
        <v>32.013698630136986</v>
      </c>
      <c r="P578" s="51">
        <v>3</v>
      </c>
      <c r="Q578" s="104" t="str">
        <f t="shared" ref="Q578:Q603" si="64">IF(COUNT(W578:BB578)=32,SUM(W578:BB578),"")</f>
        <v/>
      </c>
      <c r="R578" s="104">
        <f t="shared" ref="R578:R603" si="65">IF(COUNT(W578:X578)=2,SUM(W578:X578),"")</f>
        <v>22.082000000000001</v>
      </c>
      <c r="S578" s="104">
        <f t="shared" ref="S578:S603" si="66">IF(COUNT(W578:AD578)=8,SUM(W578:AD578),"")</f>
        <v>68.696999999999989</v>
      </c>
      <c r="T578" s="104">
        <f t="shared" ref="T578:T603" si="67">IF(COUNT(AE578:AL578)=8,SUM(AE578:AL578),"")</f>
        <v>62.826000000000008</v>
      </c>
      <c r="U578" s="104" t="str">
        <f t="shared" ref="U578:U603" si="68">IF(COUNT(AM578:AT578)=8,SUM(AM578:AT578),"")</f>
        <v/>
      </c>
      <c r="V578" s="104" t="str">
        <f t="shared" ref="V578:V603" si="69">IF(COUNT(AU578:BB578)=8,SUM(AU578:BB578),"")</f>
        <v/>
      </c>
      <c r="W578">
        <v>14.05</v>
      </c>
      <c r="X578">
        <v>8.032</v>
      </c>
      <c r="Y578">
        <v>7.6539999999999999</v>
      </c>
      <c r="Z578">
        <v>7.737999999999996</v>
      </c>
      <c r="AA578">
        <v>7.6770000000000067</v>
      </c>
      <c r="AB578">
        <v>7.769999999999996</v>
      </c>
      <c r="AC578">
        <v>7.7920000000000016</v>
      </c>
      <c r="AD578">
        <v>7.9839999999999876</v>
      </c>
      <c r="AE578">
        <v>7.8470000000000084</v>
      </c>
      <c r="AF578">
        <v>7.8920000000000101</v>
      </c>
      <c r="AG578">
        <v>7.9899999999999949</v>
      </c>
      <c r="AH578">
        <v>7.8799999999999955</v>
      </c>
      <c r="AI578">
        <v>7.8329999999999984</v>
      </c>
      <c r="AJ578">
        <v>7.7819999999999965</v>
      </c>
      <c r="AK578">
        <v>7.8969999999999914</v>
      </c>
      <c r="AL578">
        <v>7.7050000000000125</v>
      </c>
      <c r="AM578">
        <v>7.6960000000000264</v>
      </c>
      <c r="AN578">
        <v>7.8369999999999891</v>
      </c>
      <c r="AO578">
        <v>7.7029999999999745</v>
      </c>
      <c r="AP578">
        <v>7.724000000000018</v>
      </c>
      <c r="AQ578">
        <v>8.445999999999998</v>
      </c>
      <c r="AR578">
        <v>10.359999999999985</v>
      </c>
      <c r="AS578"/>
      <c r="AT578"/>
      <c r="AU578"/>
      <c r="AV578"/>
      <c r="AW578"/>
      <c r="AX578"/>
      <c r="AY578"/>
      <c r="AZ578"/>
      <c r="BA578"/>
      <c r="BB578"/>
      <c r="BC578" s="105" t="str">
        <f t="shared" si="63"/>
        <v/>
      </c>
    </row>
    <row r="579" spans="1:55" ht="15" thickBot="1" x14ac:dyDescent="0.3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204</v>
      </c>
      <c r="F579" t="s">
        <v>206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4</v>
      </c>
      <c r="Q579" s="104" t="str">
        <f t="shared" si="64"/>
        <v/>
      </c>
      <c r="R579" s="104">
        <f t="shared" si="65"/>
        <v>23.059000000000001</v>
      </c>
      <c r="S579" s="104">
        <f t="shared" si="66"/>
        <v>71.068999999999988</v>
      </c>
      <c r="T579" s="104">
        <f t="shared" si="67"/>
        <v>65.522999999999996</v>
      </c>
      <c r="U579" s="104" t="str">
        <f t="shared" si="68"/>
        <v/>
      </c>
      <c r="V579" s="104" t="str">
        <f t="shared" si="69"/>
        <v/>
      </c>
      <c r="W579">
        <v>14.404</v>
      </c>
      <c r="X579">
        <v>8.6550000000000011</v>
      </c>
      <c r="Y579">
        <v>8.0679999999999978</v>
      </c>
      <c r="Z579">
        <v>8.0010000000000012</v>
      </c>
      <c r="AA579">
        <v>7.7569999999999979</v>
      </c>
      <c r="AB579">
        <v>7.9990000000000023</v>
      </c>
      <c r="AC579">
        <v>8.0500000000000043</v>
      </c>
      <c r="AD579">
        <v>8.1349999999999838</v>
      </c>
      <c r="AE579">
        <v>7.960000000000008</v>
      </c>
      <c r="AF579">
        <v>8.070999999999998</v>
      </c>
      <c r="AG579">
        <v>8.0650000000000119</v>
      </c>
      <c r="AH579">
        <v>8.2900000000000063</v>
      </c>
      <c r="AI579">
        <v>8.1419999999999817</v>
      </c>
      <c r="AJ579">
        <v>8.356000000000023</v>
      </c>
      <c r="AK579">
        <v>8.2449999999999903</v>
      </c>
      <c r="AL579">
        <v>8.393999999999977</v>
      </c>
      <c r="AM579">
        <v>8.2420000000000186</v>
      </c>
      <c r="AN579">
        <v>8.3629999999999995</v>
      </c>
      <c r="AO579">
        <v>8.3050000000000068</v>
      </c>
      <c r="AP579">
        <v>8.7489999999999668</v>
      </c>
      <c r="AQ579">
        <v>10.098000000000013</v>
      </c>
      <c r="AR579"/>
      <c r="AS579"/>
      <c r="AT579"/>
      <c r="AU579"/>
      <c r="AV579"/>
      <c r="AW579"/>
      <c r="AX579"/>
      <c r="AY579"/>
      <c r="AZ579"/>
      <c r="BA579"/>
      <c r="BB579"/>
      <c r="BC579" s="105" t="str">
        <f t="shared" si="63"/>
        <v/>
      </c>
    </row>
    <row r="580" spans="1:55" ht="15" thickBot="1" x14ac:dyDescent="0.35">
      <c r="A580" s="30" t="s">
        <v>93</v>
      </c>
      <c r="B580" s="30">
        <v>2018</v>
      </c>
      <c r="C580" s="2">
        <v>43399</v>
      </c>
      <c r="D580" s="30" t="s">
        <v>72</v>
      </c>
      <c r="E580" s="29" t="s">
        <v>454</v>
      </c>
      <c r="F580">
        <v>1</v>
      </c>
      <c r="G580" t="s">
        <v>67</v>
      </c>
      <c r="H580" t="s">
        <v>214</v>
      </c>
      <c r="I580" t="s">
        <v>329</v>
      </c>
      <c r="J580" t="s">
        <v>569</v>
      </c>
      <c r="K580" t="s">
        <v>521</v>
      </c>
      <c r="L580" s="50">
        <f>(C580-VLOOKUP(H580,Riders!$A$2:$C$3501,2,FALSE))/365</f>
        <v>23.854794520547944</v>
      </c>
      <c r="M580" s="50">
        <f>(C580-VLOOKUP(I580,Riders!$A$2:$C$3501,2,FALSE))/365</f>
        <v>31.961643835616439</v>
      </c>
      <c r="N580" s="50">
        <f>(C580-VLOOKUP(J580,Riders!$A$2:$C$3501,2,FALSE))/365</f>
        <v>31.515068493150686</v>
      </c>
      <c r="O580" s="50">
        <f>(C580-VLOOKUP(K580,Riders!$A$2:$C$3501,2,FALSE))/365</f>
        <v>21.18904109589041</v>
      </c>
      <c r="P580" s="51">
        <v>1</v>
      </c>
      <c r="Q580" s="104">
        <f t="shared" si="64"/>
        <v>265.40199999999999</v>
      </c>
      <c r="R580" s="104">
        <f t="shared" si="65"/>
        <v>21.969000000000001</v>
      </c>
      <c r="S580" s="104">
        <f t="shared" si="66"/>
        <v>69.673000000000016</v>
      </c>
      <c r="T580" s="104">
        <f t="shared" si="67"/>
        <v>65.096999999999994</v>
      </c>
      <c r="U580" s="104">
        <f t="shared" si="68"/>
        <v>64.748000000000019</v>
      </c>
      <c r="V580" s="104">
        <f t="shared" si="69"/>
        <v>65.883999999999958</v>
      </c>
      <c r="W580">
        <v>13.797000000000001</v>
      </c>
      <c r="X580">
        <v>8.1720000000000006</v>
      </c>
      <c r="Y580">
        <v>7.8189999999999991</v>
      </c>
      <c r="Z580">
        <v>7.8610000000000007</v>
      </c>
      <c r="AA580">
        <v>7.7449999999999974</v>
      </c>
      <c r="AB580">
        <v>7.9680000000000035</v>
      </c>
      <c r="AC580">
        <v>8.0309999999999917</v>
      </c>
      <c r="AD580">
        <v>8.2800000000000225</v>
      </c>
      <c r="AE580">
        <v>8.1239999999999952</v>
      </c>
      <c r="AF580">
        <v>8.3189999999999884</v>
      </c>
      <c r="AG580">
        <v>8.11</v>
      </c>
      <c r="AH580">
        <v>7.9879999999999995</v>
      </c>
      <c r="AI580">
        <v>8.0809999999999889</v>
      </c>
      <c r="AJ580">
        <v>8.0480000000000302</v>
      </c>
      <c r="AK580">
        <v>8.1129999999999711</v>
      </c>
      <c r="AL580">
        <v>8.3140000000000214</v>
      </c>
      <c r="AM580">
        <v>8.125</v>
      </c>
      <c r="AN580">
        <v>8.261999999999972</v>
      </c>
      <c r="AO580">
        <v>8.1069999999999993</v>
      </c>
      <c r="AP580">
        <v>8.2479999999999905</v>
      </c>
      <c r="AQ580">
        <v>8.0220000000000198</v>
      </c>
      <c r="AR580">
        <v>7.8689999999999998</v>
      </c>
      <c r="AS580">
        <v>7.9519999999999698</v>
      </c>
      <c r="AT580">
        <v>8.1630000000000678</v>
      </c>
      <c r="AU580">
        <v>8.3389999999999986</v>
      </c>
      <c r="AV580">
        <v>8.518999999999977</v>
      </c>
      <c r="AW580">
        <v>8.1709999999999638</v>
      </c>
      <c r="AX580">
        <v>8.4850000000000421</v>
      </c>
      <c r="AY580">
        <v>8.2530000000000143</v>
      </c>
      <c r="AZ580">
        <v>8.4339999999999975</v>
      </c>
      <c r="BA580">
        <v>7.8859999999999388</v>
      </c>
      <c r="BB580">
        <v>7.7970000000000255</v>
      </c>
      <c r="BC580" s="105">
        <f t="shared" si="63"/>
        <v>54.25731531789512</v>
      </c>
    </row>
    <row r="581" spans="1:55" ht="15" thickBot="1" x14ac:dyDescent="0.35">
      <c r="A581" s="30" t="s">
        <v>93</v>
      </c>
      <c r="B581" s="30">
        <v>2018</v>
      </c>
      <c r="C581" s="2">
        <v>43399</v>
      </c>
      <c r="D581" s="30" t="s">
        <v>72</v>
      </c>
      <c r="E581" s="29" t="s">
        <v>454</v>
      </c>
      <c r="F581">
        <v>1</v>
      </c>
      <c r="G581" t="s">
        <v>17</v>
      </c>
      <c r="H581" t="s">
        <v>332</v>
      </c>
      <c r="I581" t="s">
        <v>423</v>
      </c>
      <c r="J581" t="s">
        <v>327</v>
      </c>
      <c r="K581" t="s">
        <v>570</v>
      </c>
      <c r="L581" s="50">
        <f>(C581-VLOOKUP(H581,Riders!$A$2:$C$3501,2,FALSE))/365</f>
        <v>27.186301369863013</v>
      </c>
      <c r="M581" s="50">
        <f>(C581-VLOOKUP(I581,Riders!$A$2:$C$3501,2,FALSE))/365</f>
        <v>20.934246575342467</v>
      </c>
      <c r="N581" s="50">
        <f>(C581-VLOOKUP(J581,Riders!$A$2:$C$3501,2,FALSE))/365</f>
        <v>26.06027397260274</v>
      </c>
      <c r="O581" s="50">
        <f>(C581-VLOOKUP(K581,Riders!$A$2:$C$3501,2,FALSE))/365</f>
        <v>31.421917808219177</v>
      </c>
      <c r="P581" s="51">
        <v>2</v>
      </c>
      <c r="Q581" s="104" t="str">
        <f t="shared" si="64"/>
        <v/>
      </c>
      <c r="R581" s="104">
        <f t="shared" si="65"/>
        <v>22.663</v>
      </c>
      <c r="S581" s="104">
        <f t="shared" si="66"/>
        <v>69.849000000000004</v>
      </c>
      <c r="T581" s="104">
        <f t="shared" si="67"/>
        <v>63.245999999999995</v>
      </c>
      <c r="U581" s="104">
        <f t="shared" si="68"/>
        <v>64.632999999999981</v>
      </c>
      <c r="V581" s="104" t="str">
        <f t="shared" si="69"/>
        <v/>
      </c>
      <c r="W581">
        <v>14.315</v>
      </c>
      <c r="X581">
        <v>8.3480000000000008</v>
      </c>
      <c r="Y581">
        <v>7.8719999999999999</v>
      </c>
      <c r="Z581">
        <v>7.8640000000000008</v>
      </c>
      <c r="AA581">
        <v>7.7079999999999984</v>
      </c>
      <c r="AB581">
        <v>7.884999999999998</v>
      </c>
      <c r="AC581">
        <v>7.9269999999999996</v>
      </c>
      <c r="AD581">
        <v>7.9300000000000068</v>
      </c>
      <c r="AE581">
        <v>8.0880000000000081</v>
      </c>
      <c r="AF581">
        <v>7.8789999999999907</v>
      </c>
      <c r="AG581">
        <v>7.819999999999979</v>
      </c>
      <c r="AH581">
        <v>7.7990000000000208</v>
      </c>
      <c r="AI581">
        <v>7.9780000000000086</v>
      </c>
      <c r="AJ581">
        <v>7.8299999999999983</v>
      </c>
      <c r="AK581">
        <v>8.0149999999999864</v>
      </c>
      <c r="AL581">
        <v>7.8370000000000033</v>
      </c>
      <c r="AM581">
        <v>8.02800000000002</v>
      </c>
      <c r="AN581">
        <v>8.2699999999999818</v>
      </c>
      <c r="AO581">
        <v>8.4120000000000061</v>
      </c>
      <c r="AP581">
        <v>8.0609999999999786</v>
      </c>
      <c r="AQ581">
        <v>7.9979999999999905</v>
      </c>
      <c r="AR581">
        <v>7.9640000000000555</v>
      </c>
      <c r="AS581">
        <v>7.9529999999999745</v>
      </c>
      <c r="AT581">
        <v>7.9469999999999743</v>
      </c>
      <c r="AU581">
        <v>8.1910000000000025</v>
      </c>
      <c r="AV581">
        <v>8.2310000000000514</v>
      </c>
      <c r="AW581">
        <v>8.0579999999999359</v>
      </c>
      <c r="AX581">
        <v>8.2430000000000234</v>
      </c>
      <c r="AY581">
        <v>8.0790000000000077</v>
      </c>
      <c r="AZ581">
        <v>8.1070000000000277</v>
      </c>
      <c r="BA581">
        <v>8.1879999999999882</v>
      </c>
      <c r="BB581"/>
      <c r="BC581" s="105" t="str">
        <f t="shared" si="63"/>
        <v/>
      </c>
    </row>
    <row r="582" spans="1:55" ht="15" thickBot="1" x14ac:dyDescent="0.35">
      <c r="A582" s="30" t="s">
        <v>93</v>
      </c>
      <c r="B582" s="30">
        <v>2018</v>
      </c>
      <c r="C582" s="2">
        <v>43399</v>
      </c>
      <c r="D582" s="30" t="s">
        <v>72</v>
      </c>
      <c r="E582" s="29" t="s">
        <v>454</v>
      </c>
      <c r="F582">
        <v>2</v>
      </c>
      <c r="G582" t="s">
        <v>27</v>
      </c>
      <c r="H582" t="s">
        <v>432</v>
      </c>
      <c r="I582" t="s">
        <v>524</v>
      </c>
      <c r="J582" t="s">
        <v>538</v>
      </c>
      <c r="K582" t="s">
        <v>583</v>
      </c>
      <c r="L582" s="50">
        <f>(C582-VLOOKUP(H582,Riders!$A$2:$C$3501,2,FALSE))/365</f>
        <v>23.583561643835615</v>
      </c>
      <c r="M582" s="50">
        <f>(C582-VLOOKUP(I582,Riders!$A$2:$C$3501,2,FALSE))/365</f>
        <v>27.353424657534248</v>
      </c>
      <c r="N582" s="50">
        <f>(C582-VLOOKUP(J582,Riders!$A$2:$C$3501,2,FALSE))/365</f>
        <v>23.791780821917808</v>
      </c>
      <c r="O582" s="50">
        <f>(C582-VLOOKUP(K582,Riders!$A$2:$C$3501,2,FALSE))/365</f>
        <v>31.917808219178081</v>
      </c>
      <c r="P582" s="51">
        <v>1</v>
      </c>
      <c r="Q582" s="104">
        <f t="shared" si="64"/>
        <v>260.85500000000002</v>
      </c>
      <c r="R582" s="104">
        <f t="shared" si="65"/>
        <v>22.638999999999999</v>
      </c>
      <c r="S582" s="104">
        <f t="shared" si="66"/>
        <v>69.545000000000002</v>
      </c>
      <c r="T582" s="104">
        <f t="shared" si="67"/>
        <v>62.976000000000013</v>
      </c>
      <c r="U582" s="104">
        <f t="shared" si="68"/>
        <v>63.191999999999979</v>
      </c>
      <c r="V582" s="104">
        <f t="shared" si="69"/>
        <v>65.142000000000024</v>
      </c>
      <c r="W582">
        <v>14.462999999999999</v>
      </c>
      <c r="X582">
        <v>8.1760000000000002</v>
      </c>
      <c r="Y582">
        <v>7.7480000000000011</v>
      </c>
      <c r="Z582">
        <v>7.8429999999999964</v>
      </c>
      <c r="AA582">
        <v>7.7120000000000033</v>
      </c>
      <c r="AB582">
        <v>7.7409999999999997</v>
      </c>
      <c r="AC582">
        <v>7.8270000000000053</v>
      </c>
      <c r="AD582">
        <v>8.0349999999999966</v>
      </c>
      <c r="AE582">
        <v>7.8039999999999878</v>
      </c>
      <c r="AF582">
        <v>7.7790000000000106</v>
      </c>
      <c r="AG582">
        <v>7.9019999999999868</v>
      </c>
      <c r="AH582">
        <v>7.8130000000000024</v>
      </c>
      <c r="AI582">
        <v>7.8610000000000042</v>
      </c>
      <c r="AJ582">
        <v>8.0460000000000065</v>
      </c>
      <c r="AK582">
        <v>7.9219999999999828</v>
      </c>
      <c r="AL582">
        <v>7.8490000000000322</v>
      </c>
      <c r="AM582">
        <v>8</v>
      </c>
      <c r="AN582">
        <v>7.8569999999999993</v>
      </c>
      <c r="AO582">
        <v>7.839999999999975</v>
      </c>
      <c r="AP582">
        <v>7.8489999999999895</v>
      </c>
      <c r="AQ582">
        <v>8.0260000000000105</v>
      </c>
      <c r="AR582">
        <v>7.7370000000000232</v>
      </c>
      <c r="AS582">
        <v>7.9209999999999923</v>
      </c>
      <c r="AT582">
        <v>7.9619999999999891</v>
      </c>
      <c r="AU582">
        <v>8.2630000000000052</v>
      </c>
      <c r="AV582">
        <v>8.2750000000000341</v>
      </c>
      <c r="AW582">
        <v>7.9079999999999302</v>
      </c>
      <c r="AX582">
        <v>7.9780000000000371</v>
      </c>
      <c r="AY582">
        <v>8.0890000000000271</v>
      </c>
      <c r="AZ582">
        <v>8.1299999999999386</v>
      </c>
      <c r="BA582">
        <v>8.2150000000000318</v>
      </c>
      <c r="BB582">
        <v>8.2840000000000202</v>
      </c>
      <c r="BC582" s="105">
        <f t="shared" si="63"/>
        <v>55.203082172087939</v>
      </c>
    </row>
    <row r="583" spans="1:55" ht="15" thickBot="1" x14ac:dyDescent="0.35">
      <c r="A583" s="47" t="s">
        <v>93</v>
      </c>
      <c r="B583" s="47">
        <v>2018</v>
      </c>
      <c r="C583" s="49">
        <v>43399</v>
      </c>
      <c r="D583" s="47" t="s">
        <v>72</v>
      </c>
      <c r="E583" s="29" t="s">
        <v>454</v>
      </c>
      <c r="F583">
        <v>2</v>
      </c>
      <c r="G583" t="s">
        <v>40</v>
      </c>
      <c r="H583" t="s">
        <v>221</v>
      </c>
      <c r="I583" t="s">
        <v>320</v>
      </c>
      <c r="J583" t="s">
        <v>575</v>
      </c>
      <c r="K583" t="s">
        <v>548</v>
      </c>
      <c r="L583" s="50">
        <f>(C583-VLOOKUP(H583,Riders!$A$2:$C$3501,2,FALSE))/365</f>
        <v>21.55890410958904</v>
      </c>
      <c r="M583" s="50">
        <f>(C583-VLOOKUP(I583,Riders!$A$2:$C$3501,2,FALSE))/365</f>
        <v>21.279452054794522</v>
      </c>
      <c r="N583" s="50">
        <f>(C583-VLOOKUP(J583,Riders!$A$2:$C$3501,2,FALSE))/365</f>
        <v>21.375342465753423</v>
      </c>
      <c r="O583" s="50">
        <f>(C583-VLOOKUP(K583,Riders!$A$2:$C$3501,2,FALSE))/365</f>
        <v>25.794520547945204</v>
      </c>
      <c r="P583" s="51">
        <v>2</v>
      </c>
      <c r="Q583" s="104">
        <f t="shared" si="64"/>
        <v>271.24599999999998</v>
      </c>
      <c r="R583" s="104">
        <f t="shared" si="65"/>
        <v>22.666</v>
      </c>
      <c r="S583" s="104">
        <f t="shared" si="66"/>
        <v>70.972999999999999</v>
      </c>
      <c r="T583" s="104">
        <f t="shared" si="67"/>
        <v>65.692000000000021</v>
      </c>
      <c r="U583" s="104">
        <f t="shared" si="68"/>
        <v>66.800999999999959</v>
      </c>
      <c r="V583" s="104">
        <f t="shared" si="69"/>
        <v>67.78</v>
      </c>
      <c r="W583">
        <v>14.269</v>
      </c>
      <c r="X583">
        <v>8.3970000000000002</v>
      </c>
      <c r="Y583">
        <v>8.1329999999999991</v>
      </c>
      <c r="Z583">
        <v>8.1839999999999975</v>
      </c>
      <c r="AA583">
        <v>7.9280000000000044</v>
      </c>
      <c r="AB583">
        <v>7.9849999999999994</v>
      </c>
      <c r="AC583">
        <v>8.1169999999999902</v>
      </c>
      <c r="AD583">
        <v>7.960000000000008</v>
      </c>
      <c r="AE583">
        <v>8.0519999999999925</v>
      </c>
      <c r="AF583">
        <v>8.2060000000000031</v>
      </c>
      <c r="AG583">
        <v>8.054000000000002</v>
      </c>
      <c r="AH583">
        <v>8.0430000000000064</v>
      </c>
      <c r="AI583">
        <v>8.2289999999999992</v>
      </c>
      <c r="AJ583">
        <v>8.380999999999986</v>
      </c>
      <c r="AK583">
        <v>8.3009999999999877</v>
      </c>
      <c r="AL583">
        <v>8.4260000000000446</v>
      </c>
      <c r="AM583">
        <v>8.5509999999999877</v>
      </c>
      <c r="AN583">
        <v>8.228999999999985</v>
      </c>
      <c r="AO583">
        <v>8.127000000000038</v>
      </c>
      <c r="AP583">
        <v>8.3039999999999736</v>
      </c>
      <c r="AQ583">
        <v>8.2129999999999939</v>
      </c>
      <c r="AR583">
        <v>8.1930000000000121</v>
      </c>
      <c r="AS583">
        <v>8.4749999999999943</v>
      </c>
      <c r="AT583">
        <v>8.7089999999999748</v>
      </c>
      <c r="AU583">
        <v>9.1080000000000325</v>
      </c>
      <c r="AV583">
        <v>9.2709999999999866</v>
      </c>
      <c r="AW583">
        <v>8.8499999999999659</v>
      </c>
      <c r="AX583">
        <v>8.2530000000000427</v>
      </c>
      <c r="AY583">
        <v>8.046999999999997</v>
      </c>
      <c r="AZ583">
        <v>8.1359999999999957</v>
      </c>
      <c r="BA583">
        <v>7.9990000000000521</v>
      </c>
      <c r="BB583">
        <v>8.1159999999999286</v>
      </c>
      <c r="BC583" s="105">
        <f t="shared" si="63"/>
        <v>53.088340473223575</v>
      </c>
    </row>
    <row r="584" spans="1:55" ht="15" thickBot="1" x14ac:dyDescent="0.35">
      <c r="A584" s="47" t="s">
        <v>93</v>
      </c>
      <c r="B584" s="47">
        <v>2018</v>
      </c>
      <c r="C584" s="49">
        <v>43399</v>
      </c>
      <c r="D584" s="47" t="s">
        <v>72</v>
      </c>
      <c r="E584" s="29" t="s">
        <v>454</v>
      </c>
      <c r="F584">
        <v>3</v>
      </c>
      <c r="G584" t="s">
        <v>53</v>
      </c>
      <c r="H584" t="s">
        <v>227</v>
      </c>
      <c r="I584" t="s">
        <v>560</v>
      </c>
      <c r="J584" t="s">
        <v>557</v>
      </c>
      <c r="K584" t="s">
        <v>529</v>
      </c>
      <c r="L584" s="50">
        <f>(C584-VLOOKUP(H584,Riders!$A$2:$C$3501,2,FALSE))/365</f>
        <v>20.673972602739727</v>
      </c>
      <c r="M584" s="50">
        <f>(C584-VLOOKUP(I584,Riders!$A$2:$C$3501,2,FALSE))/365</f>
        <v>20.621917808219177</v>
      </c>
      <c r="N584" s="50">
        <f>(C584-VLOOKUP(J584,Riders!$A$2:$C$3501,2,FALSE))/365</f>
        <v>30.304109589041097</v>
      </c>
      <c r="O584" s="50">
        <f>(C584-VLOOKUP(K584,Riders!$A$2:$C$3501,2,FALSE))/365</f>
        <v>36.295890410958904</v>
      </c>
      <c r="P584" s="51">
        <v>1</v>
      </c>
      <c r="Q584" s="104">
        <f t="shared" si="64"/>
        <v>259.62599999999998</v>
      </c>
      <c r="R584" s="104">
        <f t="shared" si="65"/>
        <v>22.901</v>
      </c>
      <c r="S584" s="104">
        <f t="shared" si="66"/>
        <v>69.512</v>
      </c>
      <c r="T584" s="104">
        <f t="shared" si="67"/>
        <v>62.455000000000013</v>
      </c>
      <c r="U584" s="104">
        <f t="shared" si="68"/>
        <v>63.616999999999962</v>
      </c>
      <c r="V584" s="104">
        <f t="shared" si="69"/>
        <v>64.042000000000002</v>
      </c>
      <c r="W584">
        <v>14.355</v>
      </c>
      <c r="X584">
        <v>8.5459999999999994</v>
      </c>
      <c r="Y584">
        <v>7.9920000000000009</v>
      </c>
      <c r="Z584">
        <v>7.7789999999999964</v>
      </c>
      <c r="AA584">
        <v>7.865000000000002</v>
      </c>
      <c r="AB584">
        <v>7.6550000000000011</v>
      </c>
      <c r="AC584">
        <v>7.622000000000007</v>
      </c>
      <c r="AD584">
        <v>7.6979999999999933</v>
      </c>
      <c r="AE584">
        <v>7.6269999999999953</v>
      </c>
      <c r="AF584">
        <v>7.820999999999998</v>
      </c>
      <c r="AG584">
        <v>7.7639999999999958</v>
      </c>
      <c r="AH584">
        <v>7.8300000000000125</v>
      </c>
      <c r="AI584">
        <v>7.9399999999999977</v>
      </c>
      <c r="AJ584">
        <v>7.9339999999999975</v>
      </c>
      <c r="AK584">
        <v>7.791000000000011</v>
      </c>
      <c r="AL584">
        <v>7.7480000000000047</v>
      </c>
      <c r="AM584">
        <v>7.8529999999999802</v>
      </c>
      <c r="AN584">
        <v>7.8240000000000123</v>
      </c>
      <c r="AO584">
        <v>7.8880000000000052</v>
      </c>
      <c r="AP584">
        <v>8.0480000000000018</v>
      </c>
      <c r="AQ584">
        <v>7.9819999999999709</v>
      </c>
      <c r="AR584">
        <v>7.9770000000000039</v>
      </c>
      <c r="AS584">
        <v>8.1970000000000312</v>
      </c>
      <c r="AT584">
        <v>7.8479999999999563</v>
      </c>
      <c r="AU584">
        <v>7.8520000000000039</v>
      </c>
      <c r="AV584">
        <v>7.9560000000000457</v>
      </c>
      <c r="AW584">
        <v>7.9659999999999513</v>
      </c>
      <c r="AX584">
        <v>7.9960000000000093</v>
      </c>
      <c r="AY584">
        <v>8.2199999999999989</v>
      </c>
      <c r="AZ584">
        <v>8.0040000000000191</v>
      </c>
      <c r="BA584">
        <v>8.0320000000000107</v>
      </c>
      <c r="BB584">
        <v>8.0159999999999627</v>
      </c>
      <c r="BC584" s="105">
        <f t="shared" si="63"/>
        <v>55.4643987890273</v>
      </c>
    </row>
    <row r="585" spans="1:55" ht="15" thickBot="1" x14ac:dyDescent="0.35">
      <c r="A585" s="47" t="s">
        <v>93</v>
      </c>
      <c r="B585" s="47">
        <v>2018</v>
      </c>
      <c r="C585" s="49">
        <v>43399</v>
      </c>
      <c r="D585" s="47" t="s">
        <v>72</v>
      </c>
      <c r="E585" s="29" t="s">
        <v>454</v>
      </c>
      <c r="F585">
        <v>3</v>
      </c>
      <c r="G585" t="s">
        <v>29</v>
      </c>
      <c r="H585" t="s">
        <v>322</v>
      </c>
      <c r="I585" t="s">
        <v>28</v>
      </c>
      <c r="J585" t="s">
        <v>416</v>
      </c>
      <c r="K585" t="s">
        <v>526</v>
      </c>
      <c r="L585" s="50">
        <f>(C585-VLOOKUP(H585,Riders!$A$2:$C$3501,2,FALSE))/365</f>
        <v>30.786301369863015</v>
      </c>
      <c r="M585" s="50">
        <f>(C585-VLOOKUP(I585,Riders!$A$2:$C$3501,2,FALSE))/365</f>
        <v>18.832876712328765</v>
      </c>
      <c r="N585" s="50">
        <f>(C585-VLOOKUP(J585,Riders!$A$2:$C$3501,2,FALSE))/365</f>
        <v>20.989041095890411</v>
      </c>
      <c r="O585" s="50">
        <f>(C585-VLOOKUP(K585,Riders!$A$2:$C$3501,2,FALSE))/365</f>
        <v>29.44109589041096</v>
      </c>
      <c r="P585" s="51">
        <v>2</v>
      </c>
      <c r="Q585" s="104">
        <f t="shared" si="64"/>
        <v>259.851</v>
      </c>
      <c r="R585" s="104">
        <f t="shared" si="65"/>
        <v>22.631</v>
      </c>
      <c r="S585" s="104">
        <f t="shared" si="66"/>
        <v>69.676000000000002</v>
      </c>
      <c r="T585" s="104">
        <f t="shared" si="67"/>
        <v>62.657000000000025</v>
      </c>
      <c r="U585" s="104">
        <f t="shared" si="68"/>
        <v>63.482999999999947</v>
      </c>
      <c r="V585" s="104">
        <f t="shared" si="69"/>
        <v>64.035000000000025</v>
      </c>
      <c r="W585">
        <v>14.423999999999999</v>
      </c>
      <c r="X585">
        <v>8.2070000000000007</v>
      </c>
      <c r="Y585">
        <v>7.8320000000000007</v>
      </c>
      <c r="Z585">
        <v>7.8919999999999959</v>
      </c>
      <c r="AA585">
        <v>7.7970000000000041</v>
      </c>
      <c r="AB585">
        <v>7.9709999999999965</v>
      </c>
      <c r="AC585">
        <v>7.7950000000000017</v>
      </c>
      <c r="AD585">
        <v>7.7580000000000027</v>
      </c>
      <c r="AE585">
        <v>7.8389999999999986</v>
      </c>
      <c r="AF585">
        <v>7.710000000000008</v>
      </c>
      <c r="AG585">
        <v>7.7109999999999843</v>
      </c>
      <c r="AH585">
        <v>7.7000000000000028</v>
      </c>
      <c r="AI585">
        <v>7.9669999999999987</v>
      </c>
      <c r="AJ585">
        <v>7.8750000000000142</v>
      </c>
      <c r="AK585">
        <v>7.8979999999999819</v>
      </c>
      <c r="AL585">
        <v>7.9570000000000363</v>
      </c>
      <c r="AM585">
        <v>8.0329999999999586</v>
      </c>
      <c r="AN585">
        <v>7.9410000000000025</v>
      </c>
      <c r="AO585">
        <v>7.9070000000000107</v>
      </c>
      <c r="AP585">
        <v>8.0619999999999834</v>
      </c>
      <c r="AQ585">
        <v>7.849000000000018</v>
      </c>
      <c r="AR585">
        <v>7.8859999999999957</v>
      </c>
      <c r="AS585">
        <v>7.97199999999998</v>
      </c>
      <c r="AT585">
        <v>7.8329999999999984</v>
      </c>
      <c r="AU585">
        <v>7.8990000000000293</v>
      </c>
      <c r="AV585">
        <v>8.0310000000000059</v>
      </c>
      <c r="AW585">
        <v>8.0769999999999982</v>
      </c>
      <c r="AX585">
        <v>8.1569999999999823</v>
      </c>
      <c r="AY585">
        <v>7.9140000000000157</v>
      </c>
      <c r="AZ585">
        <v>7.9679999999999609</v>
      </c>
      <c r="BA585">
        <v>8.1060000000000514</v>
      </c>
      <c r="BB585">
        <v>7.8829999999999814</v>
      </c>
      <c r="BC585" s="105">
        <f t="shared" si="63"/>
        <v>55.416373229273702</v>
      </c>
    </row>
    <row r="586" spans="1:55" ht="15" thickBot="1" x14ac:dyDescent="0.35">
      <c r="A586" s="47" t="s">
        <v>93</v>
      </c>
      <c r="B586" s="47">
        <v>2018</v>
      </c>
      <c r="C586" s="49">
        <v>43399</v>
      </c>
      <c r="D586" s="47" t="s">
        <v>72</v>
      </c>
      <c r="E586" s="29" t="s">
        <v>454</v>
      </c>
      <c r="F586">
        <v>4</v>
      </c>
      <c r="G586" t="s">
        <v>25</v>
      </c>
      <c r="H586" t="s">
        <v>309</v>
      </c>
      <c r="I586" t="s">
        <v>269</v>
      </c>
      <c r="J586" t="s">
        <v>343</v>
      </c>
      <c r="K586" t="s">
        <v>522</v>
      </c>
      <c r="L586" s="50">
        <f>(C586-VLOOKUP(H586,Riders!$A$2:$C$3501,2,FALSE))/365</f>
        <v>26.523287671232875</v>
      </c>
      <c r="M586" s="50">
        <f>(C586-VLOOKUP(I586,Riders!$A$2:$C$3501,2,FALSE))/365</f>
        <v>24.641095890410959</v>
      </c>
      <c r="N586" s="50">
        <f>(C586-VLOOKUP(J586,Riders!$A$2:$C$3501,2,FALSE))/365</f>
        <v>24.150684931506849</v>
      </c>
      <c r="O586" s="50">
        <f>(C586-VLOOKUP(K586,Riders!$A$2:$C$3501,2,FALSE))/365</f>
        <v>20.408219178082192</v>
      </c>
      <c r="P586" s="51">
        <v>1</v>
      </c>
      <c r="Q586" s="104">
        <f t="shared" si="64"/>
        <v>256.976</v>
      </c>
      <c r="R586" s="104">
        <f t="shared" si="65"/>
        <v>22.573</v>
      </c>
      <c r="S586" s="104">
        <f t="shared" si="66"/>
        <v>68.715999999999994</v>
      </c>
      <c r="T586" s="104">
        <f t="shared" si="67"/>
        <v>61.685999999999993</v>
      </c>
      <c r="U586" s="104">
        <f t="shared" si="68"/>
        <v>62.944999999999993</v>
      </c>
      <c r="V586" s="104">
        <f t="shared" si="69"/>
        <v>63.629000000000019</v>
      </c>
      <c r="W586">
        <v>14.189</v>
      </c>
      <c r="X586">
        <v>8.3840000000000003</v>
      </c>
      <c r="Y586">
        <v>7.8260000000000005</v>
      </c>
      <c r="Z586">
        <v>7.8010000000000019</v>
      </c>
      <c r="AA586">
        <v>7.6099999999999994</v>
      </c>
      <c r="AB586">
        <v>7.769999999999996</v>
      </c>
      <c r="AC586">
        <v>7.5930000000000106</v>
      </c>
      <c r="AD586">
        <v>7.5429999999999851</v>
      </c>
      <c r="AE586">
        <v>7.5960000000000036</v>
      </c>
      <c r="AF586">
        <v>7.7540000000000049</v>
      </c>
      <c r="AG586">
        <v>7.6529999999999916</v>
      </c>
      <c r="AH586">
        <v>7.7040000000000077</v>
      </c>
      <c r="AI586">
        <v>7.7909999999999826</v>
      </c>
      <c r="AJ586">
        <v>7.6979999999999933</v>
      </c>
      <c r="AK586">
        <v>7.6900000000000119</v>
      </c>
      <c r="AL586">
        <v>7.7999999999999972</v>
      </c>
      <c r="AM586">
        <v>7.695999999999998</v>
      </c>
      <c r="AN586">
        <v>7.6859999999999786</v>
      </c>
      <c r="AO586">
        <v>7.69500000000005</v>
      </c>
      <c r="AP586">
        <v>7.8659999999999854</v>
      </c>
      <c r="AQ586">
        <v>7.8769999999999811</v>
      </c>
      <c r="AR586">
        <v>8.1610000000000014</v>
      </c>
      <c r="AS586">
        <v>7.9860000000000468</v>
      </c>
      <c r="AT586">
        <v>7.9779999999999518</v>
      </c>
      <c r="AU586">
        <v>8.1250000000000284</v>
      </c>
      <c r="AV586">
        <v>7.8889999999999816</v>
      </c>
      <c r="AW586">
        <v>8.02800000000002</v>
      </c>
      <c r="AX586">
        <v>7.8249999999999886</v>
      </c>
      <c r="AY586">
        <v>7.8350000000000364</v>
      </c>
      <c r="AZ586">
        <v>7.86099999999999</v>
      </c>
      <c r="BA586">
        <v>7.9849999999999852</v>
      </c>
      <c r="BB586">
        <v>8.0809999999999889</v>
      </c>
      <c r="BC586" s="105">
        <f t="shared" si="63"/>
        <v>56.036361372268225</v>
      </c>
    </row>
    <row r="587" spans="1:55" ht="15" thickBot="1" x14ac:dyDescent="0.35">
      <c r="A587" s="47" t="s">
        <v>93</v>
      </c>
      <c r="B587" s="47">
        <v>2018</v>
      </c>
      <c r="C587" s="49">
        <v>43399</v>
      </c>
      <c r="D587" s="47" t="s">
        <v>72</v>
      </c>
      <c r="E587" s="29" t="s">
        <v>454</v>
      </c>
      <c r="F587">
        <v>4</v>
      </c>
      <c r="G587" t="s">
        <v>15</v>
      </c>
      <c r="H587" t="s">
        <v>459</v>
      </c>
      <c r="I587" t="s">
        <v>505</v>
      </c>
      <c r="J587" t="s">
        <v>501</v>
      </c>
      <c r="K587" t="s">
        <v>491</v>
      </c>
      <c r="L587" s="50">
        <f>(C587-VLOOKUP(H587,Riders!$A$2:$C$3501,2,FALSE))/365</f>
        <v>19.945205479452056</v>
      </c>
      <c r="M587" s="50">
        <f>(C587-VLOOKUP(I587,Riders!$A$2:$C$3501,2,FALSE))/365</f>
        <v>35.463013698630135</v>
      </c>
      <c r="N587" s="50">
        <f>(C587-VLOOKUP(J587,Riders!$A$2:$C$3501,2,FALSE))/365</f>
        <v>30.402739726027399</v>
      </c>
      <c r="O587" s="50">
        <f>(C587-VLOOKUP(K587,Riders!$A$2:$C$3501,2,FALSE))/365</f>
        <v>22.295890410958904</v>
      </c>
      <c r="P587" s="51">
        <v>2</v>
      </c>
      <c r="Q587" s="104">
        <f t="shared" si="64"/>
        <v>260.54000000000002</v>
      </c>
      <c r="R587" s="104">
        <f t="shared" si="65"/>
        <v>22.363</v>
      </c>
      <c r="S587" s="104">
        <f t="shared" si="66"/>
        <v>69.656000000000006</v>
      </c>
      <c r="T587" s="104">
        <f t="shared" si="67"/>
        <v>63.239000000000033</v>
      </c>
      <c r="U587" s="104">
        <f t="shared" si="68"/>
        <v>63.659999999999968</v>
      </c>
      <c r="V587" s="104">
        <f t="shared" si="69"/>
        <v>63.985000000000014</v>
      </c>
      <c r="W587">
        <v>14.032</v>
      </c>
      <c r="X587">
        <v>8.3309999999999995</v>
      </c>
      <c r="Y587">
        <v>7.9220000000000006</v>
      </c>
      <c r="Z587">
        <v>7.9790000000000028</v>
      </c>
      <c r="AA587">
        <v>7.8109999999999999</v>
      </c>
      <c r="AB587">
        <v>7.7849999999999966</v>
      </c>
      <c r="AC587">
        <v>7.9409999999999954</v>
      </c>
      <c r="AD587">
        <v>7.8550000000000111</v>
      </c>
      <c r="AE587">
        <v>7.8429999999999893</v>
      </c>
      <c r="AF587">
        <v>7.8950000000000102</v>
      </c>
      <c r="AG587">
        <v>7.7939999999999827</v>
      </c>
      <c r="AH587">
        <v>7.8000000000000114</v>
      </c>
      <c r="AI587">
        <v>7.8030000000000115</v>
      </c>
      <c r="AJ587">
        <v>8.0310000000000059</v>
      </c>
      <c r="AK587">
        <v>7.9719999999999516</v>
      </c>
      <c r="AL587">
        <v>8.1010000000000701</v>
      </c>
      <c r="AM587">
        <v>7.9429999999999836</v>
      </c>
      <c r="AN587">
        <v>7.8779999999999575</v>
      </c>
      <c r="AO587">
        <v>7.8650000000000091</v>
      </c>
      <c r="AP587">
        <v>8.0050000000000239</v>
      </c>
      <c r="AQ587">
        <v>7.9110000000000014</v>
      </c>
      <c r="AR587">
        <v>7.9259999999999877</v>
      </c>
      <c r="AS587">
        <v>7.9900000000000375</v>
      </c>
      <c r="AT587">
        <v>8.1419999999999675</v>
      </c>
      <c r="AU587">
        <v>8.0019999999999811</v>
      </c>
      <c r="AV587">
        <v>8.0230000000000246</v>
      </c>
      <c r="AW587">
        <v>8.1920000000000073</v>
      </c>
      <c r="AX587">
        <v>7.9060000000000059</v>
      </c>
      <c r="AY587">
        <v>8.1329999999999529</v>
      </c>
      <c r="AZ587">
        <v>7.9109999999999729</v>
      </c>
      <c r="BA587">
        <v>7.8790000000000191</v>
      </c>
      <c r="BB587">
        <v>7.9390000000000498</v>
      </c>
      <c r="BC587" s="105">
        <f t="shared" si="63"/>
        <v>55.269824211253543</v>
      </c>
    </row>
    <row r="588" spans="1:55" ht="15" thickBot="1" x14ac:dyDescent="0.35">
      <c r="A588" s="47" t="s">
        <v>93</v>
      </c>
      <c r="B588" s="47">
        <v>2018</v>
      </c>
      <c r="C588" s="49">
        <v>43399</v>
      </c>
      <c r="D588" s="47" t="s">
        <v>72</v>
      </c>
      <c r="E588" s="29" t="s">
        <v>204</v>
      </c>
      <c r="F588" t="s">
        <v>205</v>
      </c>
      <c r="G588" t="s">
        <v>25</v>
      </c>
      <c r="H588" t="s">
        <v>309</v>
      </c>
      <c r="I588" t="s">
        <v>269</v>
      </c>
      <c r="J588" t="s">
        <v>343</v>
      </c>
      <c r="K588" t="s">
        <v>522</v>
      </c>
      <c r="L588" s="50">
        <f>(C588-VLOOKUP(H588,Riders!$A$2:$C$3501,2,FALSE))/365</f>
        <v>26.523287671232875</v>
      </c>
      <c r="M588" s="50">
        <f>(C588-VLOOKUP(I588,Riders!$A$2:$C$3501,2,FALSE))/365</f>
        <v>24.641095890410959</v>
      </c>
      <c r="N588" s="50">
        <f>(C588-VLOOKUP(J588,Riders!$A$2:$C$3501,2,FALSE))/365</f>
        <v>24.150684931506849</v>
      </c>
      <c r="O588" s="50">
        <f>(C588-VLOOKUP(K588,Riders!$A$2:$C$3501,2,FALSE))/365</f>
        <v>20.408219178082192</v>
      </c>
      <c r="P588" s="51">
        <v>1</v>
      </c>
      <c r="Q588" s="104">
        <f t="shared" si="64"/>
        <v>258.13799999999998</v>
      </c>
      <c r="R588" s="104">
        <f t="shared" si="65"/>
        <v>22.34</v>
      </c>
      <c r="S588" s="104">
        <f t="shared" si="66"/>
        <v>68.466000000000008</v>
      </c>
      <c r="T588" s="104">
        <f t="shared" si="67"/>
        <v>62.187999999999988</v>
      </c>
      <c r="U588" s="104">
        <f t="shared" si="68"/>
        <v>63.65100000000001</v>
      </c>
      <c r="V588" s="104">
        <f t="shared" si="69"/>
        <v>63.83299999999997</v>
      </c>
      <c r="W588">
        <v>14.066000000000001</v>
      </c>
      <c r="X588">
        <v>8.2739999999999991</v>
      </c>
      <c r="Y588">
        <v>7.7789999999999999</v>
      </c>
      <c r="Z588">
        <v>7.7289999999999992</v>
      </c>
      <c r="AA588">
        <v>7.5870000000000033</v>
      </c>
      <c r="AB588">
        <v>7.7389999999999972</v>
      </c>
      <c r="AC588">
        <v>7.6379999999999981</v>
      </c>
      <c r="AD588">
        <v>7.6540000000000106</v>
      </c>
      <c r="AE588">
        <v>7.8159999999999883</v>
      </c>
      <c r="AF588">
        <v>7.737000000000009</v>
      </c>
      <c r="AG588">
        <v>7.7319999999999993</v>
      </c>
      <c r="AH588">
        <v>7.8880000000000052</v>
      </c>
      <c r="AI588">
        <v>7.769999999999996</v>
      </c>
      <c r="AJ588">
        <v>7.7150000000000034</v>
      </c>
      <c r="AK588">
        <v>7.8029999999999831</v>
      </c>
      <c r="AL588">
        <v>7.7270000000000039</v>
      </c>
      <c r="AM588">
        <v>7.7680000000000007</v>
      </c>
      <c r="AN588">
        <v>7.7879999999999825</v>
      </c>
      <c r="AO588">
        <v>7.9860000000000184</v>
      </c>
      <c r="AP588">
        <v>7.9410000000000025</v>
      </c>
      <c r="AQ588">
        <v>8.0410000000000252</v>
      </c>
      <c r="AR588">
        <v>8.0609999999999786</v>
      </c>
      <c r="AS588">
        <v>7.8880000000000052</v>
      </c>
      <c r="AT588">
        <v>8.1779999999999973</v>
      </c>
      <c r="AU588">
        <v>7.882000000000005</v>
      </c>
      <c r="AV588">
        <v>7.8489999999999611</v>
      </c>
      <c r="AW588">
        <v>8.0960000000000321</v>
      </c>
      <c r="AX588">
        <v>7.978999999999985</v>
      </c>
      <c r="AY588">
        <v>8.0130000000000337</v>
      </c>
      <c r="AZ588">
        <v>8.0169999999999675</v>
      </c>
      <c r="BA588">
        <v>7.997999999999962</v>
      </c>
      <c r="BB588">
        <v>7.9990000000000236</v>
      </c>
      <c r="BC588" s="105">
        <f t="shared" si="63"/>
        <v>55.784115473119037</v>
      </c>
    </row>
    <row r="589" spans="1:55" ht="15" thickBot="1" x14ac:dyDescent="0.35">
      <c r="A589" s="47" t="s">
        <v>93</v>
      </c>
      <c r="B589" s="47">
        <v>2018</v>
      </c>
      <c r="C589" s="49">
        <v>43399</v>
      </c>
      <c r="D589" s="47" t="s">
        <v>72</v>
      </c>
      <c r="E589" s="29" t="s">
        <v>204</v>
      </c>
      <c r="F589" t="s">
        <v>205</v>
      </c>
      <c r="G589" t="s">
        <v>53</v>
      </c>
      <c r="H589" t="s">
        <v>227</v>
      </c>
      <c r="I589" t="s">
        <v>560</v>
      </c>
      <c r="J589" t="s">
        <v>557</v>
      </c>
      <c r="K589" t="s">
        <v>529</v>
      </c>
      <c r="L589" s="50">
        <f>(C589-VLOOKUP(H589,Riders!$A$2:$C$3501,2,FALSE))/365</f>
        <v>20.673972602739727</v>
      </c>
      <c r="M589" s="50">
        <f>(C589-VLOOKUP(I589,Riders!$A$2:$C$3501,2,FALSE))/365</f>
        <v>20.621917808219177</v>
      </c>
      <c r="N589" s="50">
        <f>(C589-VLOOKUP(J589,Riders!$A$2:$C$3501,2,FALSE))/365</f>
        <v>30.304109589041097</v>
      </c>
      <c r="O589" s="50">
        <f>(C589-VLOOKUP(K589,Riders!$A$2:$C$3501,2,FALSE))/365</f>
        <v>36.295890410958904</v>
      </c>
      <c r="P589" s="51">
        <v>2</v>
      </c>
      <c r="Q589" s="104">
        <f t="shared" si="64"/>
        <v>261.93599999999998</v>
      </c>
      <c r="R589" s="104">
        <f t="shared" si="65"/>
        <v>22.657</v>
      </c>
      <c r="S589" s="104">
        <f t="shared" si="66"/>
        <v>69.284999999999997</v>
      </c>
      <c r="T589" s="104">
        <f t="shared" si="67"/>
        <v>63.322999999999979</v>
      </c>
      <c r="U589" s="104">
        <f t="shared" si="68"/>
        <v>64.233000000000033</v>
      </c>
      <c r="V589" s="104">
        <f t="shared" si="69"/>
        <v>65.09499999999997</v>
      </c>
      <c r="W589">
        <v>14.327999999999999</v>
      </c>
      <c r="X589">
        <v>8.3290000000000006</v>
      </c>
      <c r="Y589">
        <v>7.8449999999999989</v>
      </c>
      <c r="Z589">
        <v>7.7560000000000038</v>
      </c>
      <c r="AA589">
        <v>7.8639999999999972</v>
      </c>
      <c r="AB589">
        <v>7.7239999999999966</v>
      </c>
      <c r="AC589">
        <v>7.679000000000002</v>
      </c>
      <c r="AD589">
        <v>7.759999999999998</v>
      </c>
      <c r="AE589">
        <v>7.7279999999999944</v>
      </c>
      <c r="AF589">
        <v>7.8850000000000051</v>
      </c>
      <c r="AG589">
        <v>7.8700000000000045</v>
      </c>
      <c r="AH589">
        <v>7.9000000000000057</v>
      </c>
      <c r="AI589">
        <v>8.01400000000001</v>
      </c>
      <c r="AJ589">
        <v>8.1180000000000092</v>
      </c>
      <c r="AK589">
        <v>7.9219999999999828</v>
      </c>
      <c r="AL589">
        <v>7.8859999999999673</v>
      </c>
      <c r="AM589">
        <v>8.002000000000038</v>
      </c>
      <c r="AN589">
        <v>7.9309999999999832</v>
      </c>
      <c r="AO589">
        <v>7.9590000000000032</v>
      </c>
      <c r="AP589">
        <v>8.0849999999999795</v>
      </c>
      <c r="AQ589">
        <v>8.039999999999992</v>
      </c>
      <c r="AR589">
        <v>8.0970000000000368</v>
      </c>
      <c r="AS589">
        <v>8.2199999999999704</v>
      </c>
      <c r="AT589">
        <v>7.8990000000000293</v>
      </c>
      <c r="AU589">
        <v>7.8930000000000007</v>
      </c>
      <c r="AV589">
        <v>8.0749999999999886</v>
      </c>
      <c r="AW589">
        <v>8.0129999999999768</v>
      </c>
      <c r="AX589">
        <v>8.2319999999999993</v>
      </c>
      <c r="AY589">
        <v>8.0500000000000114</v>
      </c>
      <c r="AZ589">
        <v>8.1940000000000452</v>
      </c>
      <c r="BA589">
        <v>8.4499999999999602</v>
      </c>
      <c r="BB589">
        <v>8.1879999999999882</v>
      </c>
      <c r="BC589" s="105">
        <f t="shared" si="63"/>
        <v>54.975261132490381</v>
      </c>
    </row>
    <row r="590" spans="1:55" ht="15" thickBot="1" x14ac:dyDescent="0.35">
      <c r="A590" s="47" t="s">
        <v>93</v>
      </c>
      <c r="B590" s="47">
        <v>2018</v>
      </c>
      <c r="C590" s="49">
        <v>43399</v>
      </c>
      <c r="D590" s="47" t="s">
        <v>72</v>
      </c>
      <c r="E590" s="29" t="s">
        <v>204</v>
      </c>
      <c r="F590" t="s">
        <v>206</v>
      </c>
      <c r="G590" t="s">
        <v>29</v>
      </c>
      <c r="H590" t="s">
        <v>322</v>
      </c>
      <c r="I590" t="s">
        <v>28</v>
      </c>
      <c r="J590" t="s">
        <v>416</v>
      </c>
      <c r="K590" t="s">
        <v>526</v>
      </c>
      <c r="L590" s="50">
        <f>(C590-VLOOKUP(H590,Riders!$A$2:$C$3501,2,FALSE))/365</f>
        <v>30.786301369863015</v>
      </c>
      <c r="M590" s="50">
        <f>(C590-VLOOKUP(I590,Riders!$A$2:$C$3501,2,FALSE))/365</f>
        <v>18.832876712328765</v>
      </c>
      <c r="N590" s="50">
        <f>(C590-VLOOKUP(J590,Riders!$A$2:$C$3501,2,FALSE))/365</f>
        <v>20.989041095890411</v>
      </c>
      <c r="O590" s="50">
        <f>(C590-VLOOKUP(K590,Riders!$A$2:$C$3501,2,FALSE))/365</f>
        <v>29.44109589041096</v>
      </c>
      <c r="P590" s="51">
        <v>3</v>
      </c>
      <c r="Q590" s="104">
        <f t="shared" si="64"/>
        <v>259.24699999999996</v>
      </c>
      <c r="R590" s="104">
        <f t="shared" si="65"/>
        <v>22.978999999999999</v>
      </c>
      <c r="S590" s="104">
        <f t="shared" si="66"/>
        <v>70.090999999999994</v>
      </c>
      <c r="T590" s="104">
        <f t="shared" si="67"/>
        <v>62.552000000000035</v>
      </c>
      <c r="U590" s="104">
        <f t="shared" si="68"/>
        <v>63.294999999999959</v>
      </c>
      <c r="V590" s="104">
        <f t="shared" si="69"/>
        <v>63.308999999999969</v>
      </c>
      <c r="W590">
        <v>14.680999999999999</v>
      </c>
      <c r="X590">
        <v>8.298</v>
      </c>
      <c r="Y590">
        <v>7.833000000000002</v>
      </c>
      <c r="Z590">
        <v>7.9559999999999995</v>
      </c>
      <c r="AA590">
        <v>7.8299999999999983</v>
      </c>
      <c r="AB590">
        <v>7.9390000000000001</v>
      </c>
      <c r="AC590">
        <v>7.7510000000000048</v>
      </c>
      <c r="AD590">
        <v>7.8029999999999902</v>
      </c>
      <c r="AE590">
        <v>7.9000000000000057</v>
      </c>
      <c r="AF590">
        <v>7.7779999999999916</v>
      </c>
      <c r="AG590">
        <v>7.7890000000000157</v>
      </c>
      <c r="AH590">
        <v>7.7889999999999873</v>
      </c>
      <c r="AI590">
        <v>7.9159999999999968</v>
      </c>
      <c r="AJ590">
        <v>7.7820000000000107</v>
      </c>
      <c r="AK590">
        <v>7.8709999999999809</v>
      </c>
      <c r="AL590">
        <v>7.7270000000000465</v>
      </c>
      <c r="AM590">
        <v>7.7579999999999814</v>
      </c>
      <c r="AN590">
        <v>7.9689999999999941</v>
      </c>
      <c r="AO590">
        <v>7.8389999999999986</v>
      </c>
      <c r="AP590">
        <v>7.9029999999999916</v>
      </c>
      <c r="AQ590">
        <v>8.0430000000000064</v>
      </c>
      <c r="AR590">
        <v>7.8559999999999945</v>
      </c>
      <c r="AS590">
        <v>7.8720000000000141</v>
      </c>
      <c r="AT590">
        <v>8.0549999999999784</v>
      </c>
      <c r="AU590">
        <v>7.7719999999999914</v>
      </c>
      <c r="AV590">
        <v>7.6450000000000102</v>
      </c>
      <c r="AW590">
        <v>7.7520000000000095</v>
      </c>
      <c r="AX590">
        <v>7.7210000000000605</v>
      </c>
      <c r="AY590">
        <v>7.9039999999999395</v>
      </c>
      <c r="AZ590">
        <v>8.2420000000000186</v>
      </c>
      <c r="BA590">
        <v>8.320999999999998</v>
      </c>
      <c r="BB590">
        <v>7.9519999999999413</v>
      </c>
      <c r="BC590" s="105">
        <f t="shared" si="63"/>
        <v>55.545483650726922</v>
      </c>
    </row>
    <row r="591" spans="1:55" ht="15" thickBot="1" x14ac:dyDescent="0.35">
      <c r="A591" s="47" t="s">
        <v>93</v>
      </c>
      <c r="B591" s="47">
        <v>2018</v>
      </c>
      <c r="C591" s="49">
        <v>43399</v>
      </c>
      <c r="D591" s="47" t="s">
        <v>72</v>
      </c>
      <c r="E591" s="29" t="s">
        <v>204</v>
      </c>
      <c r="F591" t="s">
        <v>206</v>
      </c>
      <c r="G591" t="s">
        <v>15</v>
      </c>
      <c r="H591" t="s">
        <v>459</v>
      </c>
      <c r="I591" t="s">
        <v>505</v>
      </c>
      <c r="J591" t="s">
        <v>501</v>
      </c>
      <c r="K591" t="s">
        <v>491</v>
      </c>
      <c r="L591" s="50">
        <f>(C591-VLOOKUP(H591,Riders!$A$2:$C$3501,2,FALSE))/365</f>
        <v>19.945205479452056</v>
      </c>
      <c r="M591" s="50">
        <f>(C591-VLOOKUP(I591,Riders!$A$2:$C$3501,2,FALSE))/365</f>
        <v>35.463013698630135</v>
      </c>
      <c r="N591" s="50">
        <f>(C591-VLOOKUP(J591,Riders!$A$2:$C$3501,2,FALSE))/365</f>
        <v>30.402739726027399</v>
      </c>
      <c r="O591" s="50">
        <f>(C591-VLOOKUP(K591,Riders!$A$2:$C$3501,2,FALSE))/365</f>
        <v>22.295890410958904</v>
      </c>
      <c r="P591" s="51">
        <v>4</v>
      </c>
      <c r="Q591" s="104">
        <f t="shared" si="64"/>
        <v>259.66800000000001</v>
      </c>
      <c r="R591" s="104">
        <f t="shared" si="65"/>
        <v>22.716000000000001</v>
      </c>
      <c r="S591" s="104">
        <f t="shared" si="66"/>
        <v>70.037999999999997</v>
      </c>
      <c r="T591" s="104">
        <f t="shared" si="67"/>
        <v>62.704999999999998</v>
      </c>
      <c r="U591" s="104">
        <f t="shared" si="68"/>
        <v>63.206999999999994</v>
      </c>
      <c r="V591" s="104">
        <f t="shared" si="69"/>
        <v>63.718000000000018</v>
      </c>
      <c r="W591">
        <v>14.157</v>
      </c>
      <c r="X591">
        <v>8.5590000000000011</v>
      </c>
      <c r="Y591">
        <v>8.07</v>
      </c>
      <c r="Z591">
        <v>8.0039999999999978</v>
      </c>
      <c r="AA591">
        <v>7.8599999999999994</v>
      </c>
      <c r="AB591">
        <v>7.7629999999999981</v>
      </c>
      <c r="AC591">
        <v>7.8740000000000023</v>
      </c>
      <c r="AD591">
        <v>7.7509999999999977</v>
      </c>
      <c r="AE591">
        <v>7.7480000000000047</v>
      </c>
      <c r="AF591">
        <v>7.8589999999999947</v>
      </c>
      <c r="AG591">
        <v>7.7090000000000032</v>
      </c>
      <c r="AH591">
        <v>7.728999999999985</v>
      </c>
      <c r="AI591">
        <v>7.7810000000000201</v>
      </c>
      <c r="AJ591">
        <v>7.972999999999999</v>
      </c>
      <c r="AK591">
        <v>7.914999999999992</v>
      </c>
      <c r="AL591">
        <v>7.9909999999999997</v>
      </c>
      <c r="AM591">
        <v>7.8370000000000175</v>
      </c>
      <c r="AN591">
        <v>7.8239999999999554</v>
      </c>
      <c r="AO591">
        <v>7.757000000000005</v>
      </c>
      <c r="AP591">
        <v>7.9090000000000487</v>
      </c>
      <c r="AQ591">
        <v>7.867999999999995</v>
      </c>
      <c r="AR591">
        <v>7.9089999999999918</v>
      </c>
      <c r="AS591">
        <v>7.9569999999999936</v>
      </c>
      <c r="AT591">
        <v>8.1459999999999866</v>
      </c>
      <c r="AU591">
        <v>7.9569999999999936</v>
      </c>
      <c r="AV591">
        <v>7.9430000000000405</v>
      </c>
      <c r="AW591">
        <v>8.0839999999999748</v>
      </c>
      <c r="AX591">
        <v>7.900999999999982</v>
      </c>
      <c r="AY591">
        <v>7.9910000000000139</v>
      </c>
      <c r="AZ591">
        <v>7.921999999999997</v>
      </c>
      <c r="BA591">
        <v>7.9350000000000023</v>
      </c>
      <c r="BB591">
        <v>7.9850000000000136</v>
      </c>
      <c r="BC591" s="105">
        <f t="shared" si="63"/>
        <v>55.455427699986132</v>
      </c>
    </row>
    <row r="592" spans="1:55" ht="15" thickBot="1" x14ac:dyDescent="0.35">
      <c r="A592" s="47" t="s">
        <v>93</v>
      </c>
      <c r="B592" s="47">
        <v>2018</v>
      </c>
      <c r="C592" s="49">
        <v>43398</v>
      </c>
      <c r="D592" s="47" t="s">
        <v>72</v>
      </c>
      <c r="E592" s="29" t="s">
        <v>379</v>
      </c>
      <c r="F592" s="47" t="s">
        <v>379</v>
      </c>
      <c r="G592" s="47" t="s">
        <v>25</v>
      </c>
      <c r="H592" t="s">
        <v>309</v>
      </c>
      <c r="I592" t="s">
        <v>269</v>
      </c>
      <c r="J592" t="s">
        <v>343</v>
      </c>
      <c r="K592" t="s">
        <v>522</v>
      </c>
      <c r="L592" s="50">
        <f>(C592-VLOOKUP(H592,Riders!$A$2:$C$3501,2,FALSE))/365</f>
        <v>26.520547945205479</v>
      </c>
      <c r="M592" s="50">
        <f>(C592-VLOOKUP(I592,Riders!$A$2:$C$3501,2,FALSE))/365</f>
        <v>24.638356164383563</v>
      </c>
      <c r="N592" s="50">
        <f>(C592-VLOOKUP(J592,Riders!$A$2:$C$3501,2,FALSE))/365</f>
        <v>24.147945205479452</v>
      </c>
      <c r="O592" s="50">
        <f>(C592-VLOOKUP(K592,Riders!$A$2:$C$3501,2,FALSE))/365</f>
        <v>20.405479452054795</v>
      </c>
      <c r="P592" s="51">
        <v>1</v>
      </c>
      <c r="Q592" s="104">
        <f t="shared" si="64"/>
        <v>258.96200000000005</v>
      </c>
      <c r="R592" s="104">
        <f t="shared" si="65"/>
        <v>22.757999999999999</v>
      </c>
      <c r="S592" s="104">
        <f t="shared" si="66"/>
        <v>69.516000000000005</v>
      </c>
      <c r="T592" s="104">
        <f t="shared" si="67"/>
        <v>63.059999999999988</v>
      </c>
      <c r="U592" s="104">
        <f t="shared" si="68"/>
        <v>63.800999999999988</v>
      </c>
      <c r="V592" s="104">
        <f t="shared" si="69"/>
        <v>62.585000000000065</v>
      </c>
      <c r="W592">
        <v>14.321</v>
      </c>
      <c r="X592">
        <v>8.4369999999999994</v>
      </c>
      <c r="Y592">
        <v>7.8560000000000016</v>
      </c>
      <c r="Z592">
        <v>7.7859999999999978</v>
      </c>
      <c r="AA592">
        <v>7.6610000000000014</v>
      </c>
      <c r="AB592">
        <v>7.8680000000000021</v>
      </c>
      <c r="AC592">
        <v>7.7860000000000014</v>
      </c>
      <c r="AD592">
        <v>7.8010000000000019</v>
      </c>
      <c r="AE592">
        <v>7.9620000000000033</v>
      </c>
      <c r="AF592">
        <v>7.833999999999989</v>
      </c>
      <c r="AG592">
        <v>7.8260000000000076</v>
      </c>
      <c r="AH592">
        <v>7.9479999999999791</v>
      </c>
      <c r="AI592">
        <v>7.8510000000000133</v>
      </c>
      <c r="AJ592">
        <v>7.8240000000000123</v>
      </c>
      <c r="AK592">
        <v>7.9359999999999786</v>
      </c>
      <c r="AL592">
        <v>7.8790000000000049</v>
      </c>
      <c r="AM592">
        <v>7.8670000000000186</v>
      </c>
      <c r="AN592">
        <v>7.8799999999999955</v>
      </c>
      <c r="AO592">
        <v>7.9980000000000189</v>
      </c>
      <c r="AP592">
        <v>7.9359999999999786</v>
      </c>
      <c r="AQ592">
        <v>7.9019999999999868</v>
      </c>
      <c r="AR592">
        <v>7.9900000000000091</v>
      </c>
      <c r="AS592">
        <v>8.1899999999999977</v>
      </c>
      <c r="AT592">
        <v>8.0379999999999825</v>
      </c>
      <c r="AU592">
        <v>7.9920000000000471</v>
      </c>
      <c r="AV592">
        <v>8.1169999999999618</v>
      </c>
      <c r="AW592">
        <v>7.867999999999995</v>
      </c>
      <c r="AX592">
        <v>7.7880000000000109</v>
      </c>
      <c r="AY592">
        <v>7.8829999999999814</v>
      </c>
      <c r="AZ592">
        <v>7.6699999999999875</v>
      </c>
      <c r="BA592">
        <v>7.6420000000000528</v>
      </c>
      <c r="BB592">
        <v>7.6250000000000284</v>
      </c>
      <c r="BC592" s="109">
        <f t="shared" si="63"/>
        <v>55.606614097821293</v>
      </c>
    </row>
    <row r="593" spans="1:55" ht="15" thickBot="1" x14ac:dyDescent="0.35">
      <c r="A593" s="47" t="s">
        <v>93</v>
      </c>
      <c r="B593" s="47">
        <v>2018</v>
      </c>
      <c r="C593" s="49">
        <v>43398</v>
      </c>
      <c r="D593" s="47" t="s">
        <v>72</v>
      </c>
      <c r="E593" s="29" t="s">
        <v>379</v>
      </c>
      <c r="F593" s="47" t="s">
        <v>379</v>
      </c>
      <c r="G593" t="s">
        <v>53</v>
      </c>
      <c r="H593" t="s">
        <v>227</v>
      </c>
      <c r="I593" t="s">
        <v>560</v>
      </c>
      <c r="J593" t="s">
        <v>557</v>
      </c>
      <c r="K593" t="s">
        <v>529</v>
      </c>
      <c r="L593" s="50">
        <f>(C593-VLOOKUP(H593,Riders!$A$2:$C$3501,2,FALSE))/365</f>
        <v>20.671232876712327</v>
      </c>
      <c r="M593" s="50">
        <f>(C593-VLOOKUP(I593,Riders!$A$2:$C$3501,2,FALSE))/365</f>
        <v>20.61917808219178</v>
      </c>
      <c r="N593" s="50">
        <f>(C593-VLOOKUP(J593,Riders!$A$2:$C$3501,2,FALSE))/365</f>
        <v>30.301369863013697</v>
      </c>
      <c r="O593" s="50">
        <f>(C593-VLOOKUP(K593,Riders!$A$2:$C$3501,2,FALSE))/365</f>
        <v>36.293150684931504</v>
      </c>
      <c r="P593" s="51">
        <v>2</v>
      </c>
      <c r="Q593" s="104">
        <f t="shared" si="64"/>
        <v>260.56999999999994</v>
      </c>
      <c r="R593" s="104">
        <f t="shared" si="65"/>
        <v>22.914000000000001</v>
      </c>
      <c r="S593" s="104">
        <f t="shared" si="66"/>
        <v>70.073999999999998</v>
      </c>
      <c r="T593" s="104">
        <f t="shared" si="67"/>
        <v>63.305000000000021</v>
      </c>
      <c r="U593" s="104">
        <f t="shared" si="68"/>
        <v>63.667000000000002</v>
      </c>
      <c r="V593" s="104">
        <f t="shared" si="69"/>
        <v>63.523999999999916</v>
      </c>
      <c r="W593">
        <v>14.401999999999999</v>
      </c>
      <c r="X593">
        <v>8.5120000000000022</v>
      </c>
      <c r="Y593">
        <v>8.0189999999999984</v>
      </c>
      <c r="Z593">
        <v>7.8689999999999998</v>
      </c>
      <c r="AA593">
        <v>7.921999999999997</v>
      </c>
      <c r="AB593">
        <v>7.7520000000000024</v>
      </c>
      <c r="AC593">
        <v>7.7569999999999979</v>
      </c>
      <c r="AD593">
        <v>7.8410000000000011</v>
      </c>
      <c r="AE593">
        <v>7.7780000000000058</v>
      </c>
      <c r="AF593">
        <v>7.9089999999999918</v>
      </c>
      <c r="AG593">
        <v>7.8220000000000027</v>
      </c>
      <c r="AH593">
        <v>7.8740000000000094</v>
      </c>
      <c r="AI593">
        <v>8.0749999999999886</v>
      </c>
      <c r="AJ593">
        <v>8.0740000000000123</v>
      </c>
      <c r="AK593">
        <v>7.8889999999999816</v>
      </c>
      <c r="AL593">
        <v>7.8840000000000288</v>
      </c>
      <c r="AM593">
        <v>7.9699999999999704</v>
      </c>
      <c r="AN593">
        <v>7.8230000000000359</v>
      </c>
      <c r="AO593">
        <v>7.8199999999999932</v>
      </c>
      <c r="AP593">
        <v>7.9359999999999786</v>
      </c>
      <c r="AQ593">
        <v>7.921999999999997</v>
      </c>
      <c r="AR593">
        <v>8.0109999999999957</v>
      </c>
      <c r="AS593">
        <v>8.1630000000000109</v>
      </c>
      <c r="AT593">
        <v>8.0220000000000198</v>
      </c>
      <c r="AU593">
        <v>7.7979999999999734</v>
      </c>
      <c r="AV593">
        <v>7.7520000000000095</v>
      </c>
      <c r="AW593">
        <v>7.8689999999999998</v>
      </c>
      <c r="AX593">
        <v>7.872999999999962</v>
      </c>
      <c r="AY593">
        <v>7.9290000000000589</v>
      </c>
      <c r="AZ593">
        <v>8.1329999999999529</v>
      </c>
      <c r="BA593">
        <v>8.0420000000000016</v>
      </c>
      <c r="BB593">
        <v>8.1279999999999575</v>
      </c>
      <c r="BC593" s="109">
        <f t="shared" si="63"/>
        <v>55.263460874237261</v>
      </c>
    </row>
    <row r="594" spans="1:55" ht="15" thickBot="1" x14ac:dyDescent="0.35">
      <c r="A594" s="47" t="s">
        <v>93</v>
      </c>
      <c r="B594" s="47">
        <v>2018</v>
      </c>
      <c r="C594" s="49">
        <v>43398</v>
      </c>
      <c r="D594" s="47" t="s">
        <v>72</v>
      </c>
      <c r="E594" s="29" t="s">
        <v>379</v>
      </c>
      <c r="F594" s="47" t="s">
        <v>379</v>
      </c>
      <c r="G594" t="s">
        <v>29</v>
      </c>
      <c r="H594" t="s">
        <v>322</v>
      </c>
      <c r="I594" t="s">
        <v>28</v>
      </c>
      <c r="J594" t="s">
        <v>416</v>
      </c>
      <c r="K594" t="s">
        <v>526</v>
      </c>
      <c r="L594" s="50">
        <f>(C594-VLOOKUP(H594,Riders!$A$2:$C$3501,2,FALSE))/365</f>
        <v>30.783561643835615</v>
      </c>
      <c r="M594" s="50">
        <f>(C594-VLOOKUP(I594,Riders!$A$2:$C$3501,2,FALSE))/365</f>
        <v>18.830136986301369</v>
      </c>
      <c r="N594" s="50">
        <f>(C594-VLOOKUP(J594,Riders!$A$2:$C$3501,2,FALSE))/365</f>
        <v>20.986301369863014</v>
      </c>
      <c r="O594" s="50">
        <f>(C594-VLOOKUP(K594,Riders!$A$2:$C$3501,2,FALSE))/365</f>
        <v>29.438356164383563</v>
      </c>
      <c r="P594" s="51">
        <v>3</v>
      </c>
      <c r="Q594" s="104">
        <f t="shared" si="64"/>
        <v>263.11</v>
      </c>
      <c r="R594" s="104">
        <f t="shared" si="65"/>
        <v>22.420999999999999</v>
      </c>
      <c r="S594" s="104">
        <f t="shared" si="66"/>
        <v>70.349999999999994</v>
      </c>
      <c r="T594" s="104">
        <f t="shared" si="67"/>
        <v>63.070999999999998</v>
      </c>
      <c r="U594" s="104">
        <f t="shared" si="68"/>
        <v>64.029000000000053</v>
      </c>
      <c r="V594" s="104">
        <f t="shared" si="69"/>
        <v>65.659999999999968</v>
      </c>
      <c r="W594">
        <v>14.317</v>
      </c>
      <c r="X594">
        <v>8.1039999999999992</v>
      </c>
      <c r="Y594">
        <v>7.9370000000000012</v>
      </c>
      <c r="Z594">
        <v>8.0620000000000012</v>
      </c>
      <c r="AA594">
        <v>7.9639999999999986</v>
      </c>
      <c r="AB594">
        <v>8.1390000000000029</v>
      </c>
      <c r="AC594">
        <v>7.9329999999999927</v>
      </c>
      <c r="AD594">
        <v>7.8939999999999984</v>
      </c>
      <c r="AE594">
        <v>7.9370000000000118</v>
      </c>
      <c r="AF594">
        <v>7.8080000000000069</v>
      </c>
      <c r="AG594">
        <v>7.8689999999999856</v>
      </c>
      <c r="AH594">
        <v>8.0240000000000009</v>
      </c>
      <c r="AI594">
        <v>7.789999999999992</v>
      </c>
      <c r="AJ594">
        <v>7.7579999999999956</v>
      </c>
      <c r="AK594">
        <v>7.9420000000000073</v>
      </c>
      <c r="AL594">
        <v>7.9429999999999978</v>
      </c>
      <c r="AM594">
        <v>8.0120000000000005</v>
      </c>
      <c r="AN594">
        <v>8.2040000000000077</v>
      </c>
      <c r="AO594">
        <v>7.9509999999999934</v>
      </c>
      <c r="AP594">
        <v>7.9510000000000218</v>
      </c>
      <c r="AQ594">
        <v>7.9429999999999552</v>
      </c>
      <c r="AR594">
        <v>8.0840000000000316</v>
      </c>
      <c r="AS594">
        <v>7.9420000000000073</v>
      </c>
      <c r="AT594">
        <v>7.9420000000000357</v>
      </c>
      <c r="AU594">
        <v>8.2389999999999759</v>
      </c>
      <c r="AV594">
        <v>8.150999999999982</v>
      </c>
      <c r="AW594">
        <v>8.3019999999999925</v>
      </c>
      <c r="AX594">
        <v>8.0660000000000025</v>
      </c>
      <c r="AY594">
        <v>8.0509999999999877</v>
      </c>
      <c r="AZ594">
        <v>8.1759999999999877</v>
      </c>
      <c r="BA594">
        <v>8.438999999999993</v>
      </c>
      <c r="BB594">
        <v>8.2360000000000468</v>
      </c>
      <c r="BC594" s="109">
        <f t="shared" si="63"/>
        <v>54.729960852875223</v>
      </c>
    </row>
    <row r="595" spans="1:55" ht="15" thickBot="1" x14ac:dyDescent="0.35">
      <c r="A595" s="47" t="s">
        <v>93</v>
      </c>
      <c r="B595" s="47">
        <v>2018</v>
      </c>
      <c r="C595" s="49">
        <v>43398</v>
      </c>
      <c r="D595" s="47" t="s">
        <v>72</v>
      </c>
      <c r="E595" s="29" t="s">
        <v>379</v>
      </c>
      <c r="F595" s="47" t="s">
        <v>379</v>
      </c>
      <c r="G595" t="s">
        <v>15</v>
      </c>
      <c r="H595" t="s">
        <v>459</v>
      </c>
      <c r="I595" t="s">
        <v>505</v>
      </c>
      <c r="J595" t="s">
        <v>501</v>
      </c>
      <c r="K595" t="s">
        <v>491</v>
      </c>
      <c r="L595" s="50">
        <f>(C595-VLOOKUP(H595,Riders!$A$2:$C$3501,2,FALSE))/365</f>
        <v>19.942465753424656</v>
      </c>
      <c r="M595" s="50">
        <f>(C595-VLOOKUP(I595,Riders!$A$2:$C$3501,2,FALSE))/365</f>
        <v>35.460273972602742</v>
      </c>
      <c r="N595" s="50">
        <f>(C595-VLOOKUP(J595,Riders!$A$2:$C$3501,2,FALSE))/365</f>
        <v>30.4</v>
      </c>
      <c r="O595" s="50">
        <f>(C595-VLOOKUP(K595,Riders!$A$2:$C$3501,2,FALSE))/365</f>
        <v>22.293150684931508</v>
      </c>
      <c r="P595" s="51">
        <v>4</v>
      </c>
      <c r="Q595" s="104">
        <f t="shared" si="64"/>
        <v>263.29000000000002</v>
      </c>
      <c r="R595" s="104">
        <f t="shared" si="65"/>
        <v>22.638999999999999</v>
      </c>
      <c r="S595" s="104">
        <f t="shared" si="66"/>
        <v>70.447000000000003</v>
      </c>
      <c r="T595" s="104">
        <f t="shared" si="67"/>
        <v>64.347000000000037</v>
      </c>
      <c r="U595" s="104">
        <f t="shared" si="68"/>
        <v>64.406999999999954</v>
      </c>
      <c r="V595" s="104">
        <f t="shared" si="69"/>
        <v>64.089000000000027</v>
      </c>
      <c r="W595">
        <v>14.186999999999999</v>
      </c>
      <c r="X595">
        <v>8.452</v>
      </c>
      <c r="Y595">
        <v>8.0459999999999994</v>
      </c>
      <c r="Z595">
        <v>7.9920000000000009</v>
      </c>
      <c r="AA595">
        <v>7.8609999999999971</v>
      </c>
      <c r="AB595">
        <v>7.8940000000000055</v>
      </c>
      <c r="AC595">
        <v>8.0620000000000047</v>
      </c>
      <c r="AD595">
        <v>7.9529999999999959</v>
      </c>
      <c r="AE595">
        <v>7.9829999999999899</v>
      </c>
      <c r="AF595">
        <v>8.048000000000016</v>
      </c>
      <c r="AG595">
        <v>7.900999999999982</v>
      </c>
      <c r="AH595">
        <v>7.8740000000000236</v>
      </c>
      <c r="AI595">
        <v>7.9959999999999951</v>
      </c>
      <c r="AJ595">
        <v>8.1610000000000014</v>
      </c>
      <c r="AK595">
        <v>8.1679999999999922</v>
      </c>
      <c r="AL595">
        <v>8.2160000000000366</v>
      </c>
      <c r="AM595">
        <v>8.1049999999999613</v>
      </c>
      <c r="AN595">
        <v>8.0620000000000118</v>
      </c>
      <c r="AO595">
        <v>8.0819999999999936</v>
      </c>
      <c r="AP595">
        <v>8.1569999999999823</v>
      </c>
      <c r="AQ595">
        <v>7.9910000000000139</v>
      </c>
      <c r="AR595">
        <v>7.9630000000000223</v>
      </c>
      <c r="AS595">
        <v>8.0679999999999836</v>
      </c>
      <c r="AT595">
        <v>7.978999999999985</v>
      </c>
      <c r="AU595">
        <v>8.0289999999999964</v>
      </c>
      <c r="AV595">
        <v>7.9580000000000268</v>
      </c>
      <c r="AW595">
        <v>8.1549999999999727</v>
      </c>
      <c r="AX595">
        <v>8.0219999999999914</v>
      </c>
      <c r="AY595">
        <v>8.1630000000000109</v>
      </c>
      <c r="AZ595">
        <v>8.0370000000000346</v>
      </c>
      <c r="BA595">
        <v>7.9189999999999543</v>
      </c>
      <c r="BB595">
        <v>7.80600000000004</v>
      </c>
      <c r="BC595" s="109">
        <f t="shared" si="63"/>
        <v>54.692544342739943</v>
      </c>
    </row>
    <row r="596" spans="1:55" ht="15" thickBot="1" x14ac:dyDescent="0.35">
      <c r="A596" s="47" t="s">
        <v>93</v>
      </c>
      <c r="B596" s="47">
        <v>2018</v>
      </c>
      <c r="C596" s="49">
        <v>43398</v>
      </c>
      <c r="D596" s="47" t="s">
        <v>72</v>
      </c>
      <c r="E596" s="29" t="s">
        <v>379</v>
      </c>
      <c r="F596" s="47" t="s">
        <v>379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23.580821917808219</v>
      </c>
      <c r="M596" s="50">
        <f>(C596-VLOOKUP(I596,Riders!$A$2:$C$3501,2,FALSE))/365</f>
        <v>27.350684931506848</v>
      </c>
      <c r="N596" s="50">
        <f>(C596-VLOOKUP(J596,Riders!$A$2:$C$3501,2,FALSE))/365</f>
        <v>23.789041095890411</v>
      </c>
      <c r="O596" s="50">
        <f>(C596-VLOOKUP(K596,Riders!$A$2:$C$3501,2,FALSE))/365</f>
        <v>31.915068493150685</v>
      </c>
      <c r="P596" s="51">
        <v>5</v>
      </c>
      <c r="Q596" s="104">
        <f t="shared" si="64"/>
        <v>263.33699999999999</v>
      </c>
      <c r="R596" s="104">
        <f t="shared" si="65"/>
        <v>22.901</v>
      </c>
      <c r="S596" s="104">
        <f t="shared" si="66"/>
        <v>70.069000000000003</v>
      </c>
      <c r="T596" s="104">
        <f t="shared" si="67"/>
        <v>64.033000000000001</v>
      </c>
      <c r="U596" s="104">
        <f t="shared" si="68"/>
        <v>64.527999999999992</v>
      </c>
      <c r="V596" s="104">
        <f t="shared" si="69"/>
        <v>64.706999999999994</v>
      </c>
      <c r="W596">
        <v>14.557</v>
      </c>
      <c r="X596">
        <v>8.3439999999999994</v>
      </c>
      <c r="Y596">
        <v>7.8509999999999991</v>
      </c>
      <c r="Z596">
        <v>7.84</v>
      </c>
      <c r="AA596">
        <v>7.7280000000000015</v>
      </c>
      <c r="AB596">
        <v>7.75</v>
      </c>
      <c r="AC596">
        <v>7.8960000000000008</v>
      </c>
      <c r="AD596">
        <v>8.1030000000000015</v>
      </c>
      <c r="AE596">
        <v>7.9189999999999969</v>
      </c>
      <c r="AF596">
        <v>7.9399999999999977</v>
      </c>
      <c r="AG596">
        <v>8.0859999999999985</v>
      </c>
      <c r="AH596">
        <v>7.9450000000000216</v>
      </c>
      <c r="AI596">
        <v>7.9799999999999898</v>
      </c>
      <c r="AJ596">
        <v>8.157999999999987</v>
      </c>
      <c r="AK596">
        <v>8.0000000000000142</v>
      </c>
      <c r="AL596">
        <v>8.0049999999999955</v>
      </c>
      <c r="AM596">
        <v>8.1499999999999773</v>
      </c>
      <c r="AN596">
        <v>8.0589999999999975</v>
      </c>
      <c r="AO596">
        <v>8.05600000000004</v>
      </c>
      <c r="AP596">
        <v>8.0199999999999818</v>
      </c>
      <c r="AQ596">
        <v>8.1400000000000148</v>
      </c>
      <c r="AR596">
        <v>7.9150000000000205</v>
      </c>
      <c r="AS596">
        <v>7.9779999999999518</v>
      </c>
      <c r="AT596">
        <v>8.210000000000008</v>
      </c>
      <c r="AU596">
        <v>8.0619999999999834</v>
      </c>
      <c r="AV596">
        <v>8.2260000000000275</v>
      </c>
      <c r="AW596">
        <v>8.0480000000000018</v>
      </c>
      <c r="AX596">
        <v>8.0929999999999609</v>
      </c>
      <c r="AY596">
        <v>8.0110000000000241</v>
      </c>
      <c r="AZ596">
        <v>8.0289999999999964</v>
      </c>
      <c r="BA596">
        <v>8.0470000000000255</v>
      </c>
      <c r="BB596">
        <v>8.1909999999999741</v>
      </c>
      <c r="BC596" s="109">
        <f t="shared" si="63"/>
        <v>54.682782897959648</v>
      </c>
    </row>
    <row r="597" spans="1:55" ht="15" thickBot="1" x14ac:dyDescent="0.35">
      <c r="A597" s="47" t="s">
        <v>93</v>
      </c>
      <c r="B597" s="47">
        <v>2018</v>
      </c>
      <c r="C597" s="49">
        <v>43398</v>
      </c>
      <c r="D597" s="47" t="s">
        <v>72</v>
      </c>
      <c r="E597" s="29" t="s">
        <v>379</v>
      </c>
      <c r="F597" s="47" t="s">
        <v>379</v>
      </c>
      <c r="G597" t="s">
        <v>17</v>
      </c>
      <c r="H597" t="s">
        <v>332</v>
      </c>
      <c r="I597" t="s">
        <v>423</v>
      </c>
      <c r="J597" t="s">
        <v>327</v>
      </c>
      <c r="K597" t="s">
        <v>570</v>
      </c>
      <c r="L597" s="50">
        <f>(C597-VLOOKUP(H597,Riders!$A$2:$C$3501,2,FALSE))/365</f>
        <v>27.183561643835617</v>
      </c>
      <c r="M597" s="50">
        <f>(C597-VLOOKUP(I597,Riders!$A$2:$C$3501,2,FALSE))/365</f>
        <v>20.931506849315067</v>
      </c>
      <c r="N597" s="50">
        <f>(C597-VLOOKUP(J597,Riders!$A$2:$C$3501,2,FALSE))/365</f>
        <v>26.057534246575344</v>
      </c>
      <c r="O597" s="50">
        <f>(C597-VLOOKUP(K597,Riders!$A$2:$C$3501,2,FALSE))/365</f>
        <v>31.419178082191781</v>
      </c>
      <c r="P597" s="51">
        <v>6</v>
      </c>
      <c r="Q597" s="104">
        <f t="shared" si="64"/>
        <v>267.25700000000001</v>
      </c>
      <c r="R597" s="104">
        <f t="shared" si="65"/>
        <v>22.777999999999999</v>
      </c>
      <c r="S597" s="104">
        <f t="shared" si="66"/>
        <v>70.123000000000005</v>
      </c>
      <c r="T597" s="104">
        <f t="shared" si="67"/>
        <v>64.263999999999996</v>
      </c>
      <c r="U597" s="104">
        <f t="shared" si="68"/>
        <v>65.412999999999982</v>
      </c>
      <c r="V597" s="104">
        <f t="shared" si="69"/>
        <v>67.457000000000022</v>
      </c>
      <c r="W597">
        <v>14.417999999999999</v>
      </c>
      <c r="X597">
        <v>8.36</v>
      </c>
      <c r="Y597">
        <v>7.7900000000000027</v>
      </c>
      <c r="Z597">
        <v>7.8589999999999982</v>
      </c>
      <c r="AA597">
        <v>7.75</v>
      </c>
      <c r="AB597">
        <v>7.9710000000000036</v>
      </c>
      <c r="AC597">
        <v>7.9749999999999872</v>
      </c>
      <c r="AD597">
        <v>8.0000000000000142</v>
      </c>
      <c r="AE597">
        <v>8.1039999999999992</v>
      </c>
      <c r="AF597">
        <v>7.894999999999996</v>
      </c>
      <c r="AG597">
        <v>7.9329999999999927</v>
      </c>
      <c r="AH597">
        <v>7.9080000000000155</v>
      </c>
      <c r="AI597">
        <v>8.0390000000000015</v>
      </c>
      <c r="AJ597">
        <v>7.9980000000000047</v>
      </c>
      <c r="AK597">
        <v>8.2699999999999676</v>
      </c>
      <c r="AL597">
        <v>8.1170000000000186</v>
      </c>
      <c r="AM597">
        <v>8.1380000000000052</v>
      </c>
      <c r="AN597">
        <v>8.3909999999999911</v>
      </c>
      <c r="AO597">
        <v>8.2019999999999982</v>
      </c>
      <c r="AP597">
        <v>8.1150000000000091</v>
      </c>
      <c r="AQ597">
        <v>8.3319999999999652</v>
      </c>
      <c r="AR597">
        <v>8.1450000000000387</v>
      </c>
      <c r="AS597">
        <v>8.0349999999999682</v>
      </c>
      <c r="AT597">
        <v>8.0550000000000068</v>
      </c>
      <c r="AU597">
        <v>8.0250000000000341</v>
      </c>
      <c r="AV597">
        <v>8.0919999999999561</v>
      </c>
      <c r="AW597">
        <v>8.2350000000000136</v>
      </c>
      <c r="AX597">
        <v>8.3580000000000041</v>
      </c>
      <c r="AY597">
        <v>8.6759999999999877</v>
      </c>
      <c r="AZ597">
        <v>8.8440000000000225</v>
      </c>
      <c r="BA597">
        <v>8.6119999999999948</v>
      </c>
      <c r="BB597">
        <v>8.6150000000000091</v>
      </c>
      <c r="BC597" s="109">
        <f t="shared" si="63"/>
        <v>53.880721552662791</v>
      </c>
    </row>
    <row r="598" spans="1:55" ht="15" thickBot="1" x14ac:dyDescent="0.35">
      <c r="A598" s="47" t="s">
        <v>93</v>
      </c>
      <c r="B598" s="47">
        <v>2018</v>
      </c>
      <c r="C598" s="49">
        <v>43398</v>
      </c>
      <c r="D598" s="47" t="s">
        <v>72</v>
      </c>
      <c r="E598" s="29" t="s">
        <v>379</v>
      </c>
      <c r="F598" s="47" t="s">
        <v>379</v>
      </c>
      <c r="G598" t="s">
        <v>67</v>
      </c>
      <c r="H598" t="s">
        <v>214</v>
      </c>
      <c r="I598" t="s">
        <v>329</v>
      </c>
      <c r="J598" t="s">
        <v>569</v>
      </c>
      <c r="K598" t="s">
        <v>521</v>
      </c>
      <c r="L598" s="50">
        <f>(C598-VLOOKUP(H598,Riders!$A$2:$C$3501,2,FALSE))/365</f>
        <v>23.852054794520548</v>
      </c>
      <c r="M598" s="50">
        <f>(C598-VLOOKUP(I598,Riders!$A$2:$C$3501,2,FALSE))/365</f>
        <v>31.958904109589042</v>
      </c>
      <c r="N598" s="50">
        <f>(C598-VLOOKUP(J598,Riders!$A$2:$C$3501,2,FALSE))/365</f>
        <v>31.512328767123286</v>
      </c>
      <c r="O598" s="50">
        <f>(C598-VLOOKUP(K598,Riders!$A$2:$C$3501,2,FALSE))/365</f>
        <v>21.186301369863013</v>
      </c>
      <c r="P598" s="51">
        <v>7</v>
      </c>
      <c r="Q598" s="104">
        <f t="shared" si="64"/>
        <v>268.68100000000004</v>
      </c>
      <c r="R598" s="104">
        <f t="shared" si="65"/>
        <v>22.120999999999999</v>
      </c>
      <c r="S598" s="104">
        <f t="shared" si="66"/>
        <v>70.462000000000003</v>
      </c>
      <c r="T598" s="104">
        <f t="shared" si="67"/>
        <v>65.972000000000023</v>
      </c>
      <c r="U598" s="104">
        <f t="shared" si="68"/>
        <v>65.667999999999978</v>
      </c>
      <c r="V598" s="104">
        <f t="shared" si="69"/>
        <v>66.579000000000036</v>
      </c>
      <c r="W598">
        <v>14.124000000000001</v>
      </c>
      <c r="X598">
        <v>7.9969999999999981</v>
      </c>
      <c r="Y598">
        <v>7.929000000000002</v>
      </c>
      <c r="Z598">
        <v>7.7789999999999999</v>
      </c>
      <c r="AA598">
        <v>7.9540000000000006</v>
      </c>
      <c r="AB598">
        <v>8.0150000000000006</v>
      </c>
      <c r="AC598">
        <v>8.3360000000000056</v>
      </c>
      <c r="AD598">
        <v>8.3279999999999959</v>
      </c>
      <c r="AE598">
        <v>8.519999999999996</v>
      </c>
      <c r="AF598">
        <v>8.2669999999999959</v>
      </c>
      <c r="AG598">
        <v>7.9960000000000093</v>
      </c>
      <c r="AH598">
        <v>8.0840000000000032</v>
      </c>
      <c r="AI598">
        <v>8.1499999999999915</v>
      </c>
      <c r="AJ598">
        <v>8.2090000000000032</v>
      </c>
      <c r="AK598">
        <v>8.4179999999999922</v>
      </c>
      <c r="AL598">
        <v>8.3280000000000314</v>
      </c>
      <c r="AM598">
        <v>8.4929999999999382</v>
      </c>
      <c r="AN598">
        <v>8.3460000000000321</v>
      </c>
      <c r="AO598">
        <v>8.4599999999999795</v>
      </c>
      <c r="AP598">
        <v>8.2090000000000032</v>
      </c>
      <c r="AQ598">
        <v>8.0460000000000207</v>
      </c>
      <c r="AR598">
        <v>7.8580000000000041</v>
      </c>
      <c r="AS598">
        <v>8.0869999999999891</v>
      </c>
      <c r="AT598">
        <v>8.1690000000000111</v>
      </c>
      <c r="AU598">
        <v>8.3160000000000025</v>
      </c>
      <c r="AV598">
        <v>8.5339999999999918</v>
      </c>
      <c r="AW598">
        <v>8.4140000000000157</v>
      </c>
      <c r="AX598">
        <v>8.5509999999999877</v>
      </c>
      <c r="AY598">
        <v>8.3600000000000421</v>
      </c>
      <c r="AZ598">
        <v>8.0939999999999657</v>
      </c>
      <c r="BA598">
        <v>8.2069999999999652</v>
      </c>
      <c r="BB598">
        <v>8.1030000000000655</v>
      </c>
      <c r="BC598" s="109">
        <f t="shared" si="63"/>
        <v>53.595155593436075</v>
      </c>
    </row>
    <row r="599" spans="1:55" ht="15" thickBot="1" x14ac:dyDescent="0.35">
      <c r="A599" s="47" t="s">
        <v>93</v>
      </c>
      <c r="B599" s="47">
        <v>2018</v>
      </c>
      <c r="C599" s="49">
        <v>43398</v>
      </c>
      <c r="D599" s="47" t="s">
        <v>72</v>
      </c>
      <c r="E599" s="29" t="s">
        <v>379</v>
      </c>
      <c r="F599" s="47" t="s">
        <v>379</v>
      </c>
      <c r="G599" t="s">
        <v>40</v>
      </c>
      <c r="H599" t="s">
        <v>221</v>
      </c>
      <c r="I599" t="s">
        <v>320</v>
      </c>
      <c r="J599" t="s">
        <v>575</v>
      </c>
      <c r="K599" t="s">
        <v>548</v>
      </c>
      <c r="L599" s="50">
        <f>(C599-VLOOKUP(H599,Riders!$A$2:$C$3501,2,FALSE))/365</f>
        <v>21.556164383561644</v>
      </c>
      <c r="M599" s="50">
        <f>(C599-VLOOKUP(I599,Riders!$A$2:$C$3501,2,FALSE))/365</f>
        <v>21.276712328767122</v>
      </c>
      <c r="N599" s="50">
        <f>(C599-VLOOKUP(J599,Riders!$A$2:$C$3501,2,FALSE))/365</f>
        <v>21.372602739726027</v>
      </c>
      <c r="O599" s="50">
        <f>(C599-VLOOKUP(K599,Riders!$A$2:$C$3501,2,FALSE))/365</f>
        <v>25.791780821917808</v>
      </c>
      <c r="P599" s="51">
        <v>8</v>
      </c>
      <c r="Q599" s="104">
        <f t="shared" si="64"/>
        <v>269.584</v>
      </c>
      <c r="R599" s="104">
        <f t="shared" si="65"/>
        <v>22.431000000000001</v>
      </c>
      <c r="S599" s="104">
        <f t="shared" si="66"/>
        <v>69.987000000000009</v>
      </c>
      <c r="T599" s="104">
        <f t="shared" si="67"/>
        <v>65.201000000000008</v>
      </c>
      <c r="U599" s="104">
        <f t="shared" si="68"/>
        <v>66.663999999999959</v>
      </c>
      <c r="V599" s="104">
        <f t="shared" si="69"/>
        <v>67.732000000000028</v>
      </c>
      <c r="W599">
        <v>14.159000000000001</v>
      </c>
      <c r="X599">
        <v>8.2720000000000002</v>
      </c>
      <c r="Y599">
        <v>7.7970000000000006</v>
      </c>
      <c r="Z599">
        <v>7.8299999999999983</v>
      </c>
      <c r="AA599">
        <v>7.8260000000000005</v>
      </c>
      <c r="AB599">
        <v>8.054000000000002</v>
      </c>
      <c r="AC599">
        <v>7.9480000000000004</v>
      </c>
      <c r="AD599">
        <v>8.1010000000000062</v>
      </c>
      <c r="AE599">
        <v>8.0069999999999908</v>
      </c>
      <c r="AF599">
        <v>8.0490000000000066</v>
      </c>
      <c r="AG599">
        <v>8.2179999999999893</v>
      </c>
      <c r="AH599">
        <v>8.2519999999999953</v>
      </c>
      <c r="AI599">
        <v>8.1559999999999917</v>
      </c>
      <c r="AJ599">
        <v>8.1250000000000142</v>
      </c>
      <c r="AK599">
        <v>8.1069999999999851</v>
      </c>
      <c r="AL599">
        <v>8.2870000000000346</v>
      </c>
      <c r="AM599">
        <v>8.1419999999999959</v>
      </c>
      <c r="AN599">
        <v>8.1949999999999932</v>
      </c>
      <c r="AO599">
        <v>8.48599999999999</v>
      </c>
      <c r="AP599">
        <v>8.4269999999999925</v>
      </c>
      <c r="AQ599">
        <v>8.5519999999999925</v>
      </c>
      <c r="AR599">
        <v>8.4980000000000473</v>
      </c>
      <c r="AS599">
        <v>8.2169999999999845</v>
      </c>
      <c r="AT599">
        <v>8.1469999999999629</v>
      </c>
      <c r="AU599">
        <v>8.1870000000000118</v>
      </c>
      <c r="AV599">
        <v>8.5049999999999955</v>
      </c>
      <c r="AW599">
        <v>8.8290000000000362</v>
      </c>
      <c r="AX599">
        <v>8.7040000000000077</v>
      </c>
      <c r="AY599">
        <v>8.9140000000000157</v>
      </c>
      <c r="AZ599">
        <v>8.4409999999999741</v>
      </c>
      <c r="BA599">
        <v>8.0709999999999695</v>
      </c>
      <c r="BB599">
        <v>8.0810000000000173</v>
      </c>
      <c r="BC599" s="109">
        <f t="shared" ref="BC599:BC603" si="70">IF(COUNT(W599:BB599)=32,3.6*4000/Q599,"")</f>
        <v>53.415632975250759</v>
      </c>
    </row>
    <row r="600" spans="1:55" ht="15" thickBot="1" x14ac:dyDescent="0.35">
      <c r="A600" s="47" t="s">
        <v>93</v>
      </c>
      <c r="B600" s="47">
        <v>2018</v>
      </c>
      <c r="C600" s="49">
        <v>43398</v>
      </c>
      <c r="D600" s="47" t="s">
        <v>72</v>
      </c>
      <c r="E600" s="29" t="s">
        <v>379</v>
      </c>
      <c r="F600" s="47" t="s">
        <v>379</v>
      </c>
      <c r="G600" t="s">
        <v>118</v>
      </c>
      <c r="H600" t="s">
        <v>334</v>
      </c>
      <c r="I600" t="s">
        <v>336</v>
      </c>
      <c r="J600" t="s">
        <v>563</v>
      </c>
      <c r="K600" t="s">
        <v>855</v>
      </c>
      <c r="L600" s="50">
        <f>(C600-VLOOKUP(H600,Riders!$A$2:$C$3501,2,FALSE))/365</f>
        <v>26.013698630136986</v>
      </c>
      <c r="M600" s="50" t="e">
        <f>(C600-VLOOKUP(I600,Riders!$A$2:$C$3501,2,FALSE))/365</f>
        <v>#N/A</v>
      </c>
      <c r="N600" s="50">
        <f>(C600-VLOOKUP(J600,Riders!$A$2:$C$3501,2,FALSE))/365</f>
        <v>17.950684931506849</v>
      </c>
      <c r="O600" s="50" t="e">
        <f>(C600-VLOOKUP(K600,Riders!$A$2:$C$3501,2,FALSE))/365</f>
        <v>#N/A</v>
      </c>
      <c r="P600" s="51">
        <v>9</v>
      </c>
      <c r="Q600" s="104">
        <f t="shared" si="64"/>
        <v>271.98699999999997</v>
      </c>
      <c r="R600" s="104">
        <f t="shared" si="65"/>
        <v>23.6</v>
      </c>
      <c r="S600" s="104">
        <f t="shared" si="66"/>
        <v>72.526999999999987</v>
      </c>
      <c r="T600" s="104">
        <f t="shared" si="67"/>
        <v>65.77000000000001</v>
      </c>
      <c r="U600" s="104">
        <f t="shared" si="68"/>
        <v>66.457999999999998</v>
      </c>
      <c r="V600" s="104">
        <f t="shared" si="69"/>
        <v>67.231999999999971</v>
      </c>
      <c r="W600">
        <v>14.856999999999999</v>
      </c>
      <c r="X600">
        <v>8.7430000000000021</v>
      </c>
      <c r="Y600">
        <v>8.4039999999999964</v>
      </c>
      <c r="Z600">
        <v>8.1000000000000014</v>
      </c>
      <c r="AA600">
        <v>8.2610000000000028</v>
      </c>
      <c r="AB600">
        <v>7.992999999999995</v>
      </c>
      <c r="AC600">
        <v>8.1190000000000069</v>
      </c>
      <c r="AD600">
        <v>8.0499999999999829</v>
      </c>
      <c r="AE600">
        <v>8.2250000000000227</v>
      </c>
      <c r="AF600">
        <v>8.1659999999999826</v>
      </c>
      <c r="AG600">
        <v>8.3650000000000233</v>
      </c>
      <c r="AH600">
        <v>8.1709999999999781</v>
      </c>
      <c r="AI600">
        <v>8.4010000000000105</v>
      </c>
      <c r="AJ600">
        <v>8.0999999999999943</v>
      </c>
      <c r="AK600">
        <v>8.1900000000000119</v>
      </c>
      <c r="AL600">
        <v>8.1519999999999868</v>
      </c>
      <c r="AM600">
        <v>8.2939999999999827</v>
      </c>
      <c r="AN600">
        <v>8.1830000000000211</v>
      </c>
      <c r="AO600">
        <v>8.3850000000000193</v>
      </c>
      <c r="AP600">
        <v>8.3129999999999882</v>
      </c>
      <c r="AQ600">
        <v>8.5649999999999977</v>
      </c>
      <c r="AR600">
        <v>8.2329999999999757</v>
      </c>
      <c r="AS600">
        <v>8.2830000000000155</v>
      </c>
      <c r="AT600">
        <v>8.2019999999999982</v>
      </c>
      <c r="AU600">
        <v>8.3729999999999905</v>
      </c>
      <c r="AV600">
        <v>8.4949999999999761</v>
      </c>
      <c r="AW600">
        <v>8.3680000000000518</v>
      </c>
      <c r="AX600">
        <v>8.6049999999999898</v>
      </c>
      <c r="AY600">
        <v>8.42999999999995</v>
      </c>
      <c r="AZ600">
        <v>8.4980000000000757</v>
      </c>
      <c r="BA600">
        <v>8.4089999999999065</v>
      </c>
      <c r="BB600">
        <v>8.0540000000000305</v>
      </c>
      <c r="BC600" s="109">
        <f t="shared" si="70"/>
        <v>52.943706868342979</v>
      </c>
    </row>
    <row r="601" spans="1:55" ht="15" thickBot="1" x14ac:dyDescent="0.35">
      <c r="A601" s="47" t="s">
        <v>93</v>
      </c>
      <c r="B601" s="47">
        <v>2018</v>
      </c>
      <c r="C601" s="49">
        <v>43398</v>
      </c>
      <c r="D601" s="47" t="s">
        <v>72</v>
      </c>
      <c r="E601" s="29" t="s">
        <v>379</v>
      </c>
      <c r="F601" s="47" t="s">
        <v>379</v>
      </c>
      <c r="G601" t="s">
        <v>47</v>
      </c>
      <c r="H601" t="s">
        <v>562</v>
      </c>
      <c r="I601" t="s">
        <v>856</v>
      </c>
      <c r="J601" t="s">
        <v>534</v>
      </c>
      <c r="K601" t="s">
        <v>279</v>
      </c>
      <c r="L601" s="50">
        <f>(C601-VLOOKUP(H601,Riders!$A$2:$C$3501,2,FALSE))/365</f>
        <v>21.063013698630137</v>
      </c>
      <c r="M601" s="50">
        <f>(C601-VLOOKUP(I601,Riders!$A$2:$C$3501,2,FALSE))/365</f>
        <v>22.482191780821918</v>
      </c>
      <c r="N601" s="50">
        <f>(C601-VLOOKUP(J601,Riders!$A$2:$C$3501,2,FALSE))/365</f>
        <v>22.843835616438355</v>
      </c>
      <c r="O601" s="50">
        <f>(C601-VLOOKUP(K601,Riders!$A$2:$C$3501,2,FALSE))/365</f>
        <v>22.44109589041096</v>
      </c>
      <c r="P601" s="51">
        <v>10</v>
      </c>
      <c r="Q601" s="104">
        <f t="shared" si="64"/>
        <v>273.26299999999998</v>
      </c>
      <c r="R601" s="104">
        <f t="shared" si="65"/>
        <v>23.148</v>
      </c>
      <c r="S601" s="104">
        <f t="shared" si="66"/>
        <v>72.050000000000011</v>
      </c>
      <c r="T601" s="104">
        <f t="shared" si="67"/>
        <v>66.080999999999989</v>
      </c>
      <c r="U601" s="104">
        <f t="shared" si="68"/>
        <v>66.710999999999984</v>
      </c>
      <c r="V601" s="104">
        <f t="shared" si="69"/>
        <v>68.420999999999992</v>
      </c>
      <c r="W601">
        <v>14.551</v>
      </c>
      <c r="X601">
        <v>8.5969999999999995</v>
      </c>
      <c r="Y601">
        <v>8.3150000000000013</v>
      </c>
      <c r="Z601">
        <v>8.0439999999999969</v>
      </c>
      <c r="AA601">
        <v>8.0650000000000048</v>
      </c>
      <c r="AB601">
        <v>8.2349999999999994</v>
      </c>
      <c r="AC601">
        <v>8.0679999999999978</v>
      </c>
      <c r="AD601">
        <v>8.1750000000000114</v>
      </c>
      <c r="AE601">
        <v>7.9619999999999891</v>
      </c>
      <c r="AF601">
        <v>8.2379999999999995</v>
      </c>
      <c r="AG601">
        <v>8.4459999999999837</v>
      </c>
      <c r="AH601">
        <v>8.3130000000000166</v>
      </c>
      <c r="AI601">
        <v>8.3540000000000134</v>
      </c>
      <c r="AJ601">
        <v>8.2909999999999826</v>
      </c>
      <c r="AK601">
        <v>8.3509999999999991</v>
      </c>
      <c r="AL601">
        <v>8.1260000000000048</v>
      </c>
      <c r="AM601">
        <v>8.349000000000018</v>
      </c>
      <c r="AN601">
        <v>8.4019999999999868</v>
      </c>
      <c r="AO601">
        <v>8.5439999999999827</v>
      </c>
      <c r="AP601">
        <v>8.2020000000000266</v>
      </c>
      <c r="AQ601">
        <v>8.1199999999999761</v>
      </c>
      <c r="AR601">
        <v>8.342000000000013</v>
      </c>
      <c r="AS601">
        <v>8.4819999999999993</v>
      </c>
      <c r="AT601">
        <v>8.2699999999999818</v>
      </c>
      <c r="AU601">
        <v>8.6110000000000184</v>
      </c>
      <c r="AV601">
        <v>8.353999999999985</v>
      </c>
      <c r="AW601">
        <v>8.5959999999999752</v>
      </c>
      <c r="AX601">
        <v>8.4720000000000653</v>
      </c>
      <c r="AY601">
        <v>8.7599999999999625</v>
      </c>
      <c r="AZ601">
        <v>8.6359999999999673</v>
      </c>
      <c r="BA601">
        <v>8.4050000000000296</v>
      </c>
      <c r="BB601">
        <v>8.5869999999999891</v>
      </c>
      <c r="BC601" s="109">
        <f t="shared" si="70"/>
        <v>52.696486534949848</v>
      </c>
    </row>
    <row r="602" spans="1:55" ht="15" thickBot="1" x14ac:dyDescent="0.35">
      <c r="A602" s="47" t="s">
        <v>93</v>
      </c>
      <c r="B602" s="47">
        <v>2018</v>
      </c>
      <c r="C602" s="49">
        <v>43398</v>
      </c>
      <c r="D602" s="47" t="s">
        <v>72</v>
      </c>
      <c r="E602" s="29" t="s">
        <v>379</v>
      </c>
      <c r="F602" s="47" t="s">
        <v>379</v>
      </c>
      <c r="G602" t="s">
        <v>38</v>
      </c>
      <c r="H602" t="s">
        <v>299</v>
      </c>
      <c r="I602" t="s">
        <v>576</v>
      </c>
      <c r="J602" t="s">
        <v>244</v>
      </c>
      <c r="K602" t="s">
        <v>571</v>
      </c>
      <c r="L602" s="50">
        <f>(C602-VLOOKUP(H602,Riders!$A$2:$C$3501,2,FALSE))/365</f>
        <v>26.167123287671235</v>
      </c>
      <c r="M602" s="50">
        <f>(C602-VLOOKUP(I602,Riders!$A$2:$C$3501,2,FALSE))/365</f>
        <v>22.158904109589042</v>
      </c>
      <c r="N602" s="50">
        <f>(C602-VLOOKUP(J602,Riders!$A$2:$C$3501,2,FALSE))/365</f>
        <v>24.56986301369863</v>
      </c>
      <c r="O602" s="50">
        <f>(C602-VLOOKUP(K602,Riders!$A$2:$C$3501,2,FALSE))/365</f>
        <v>21.098630136986301</v>
      </c>
      <c r="P602" s="51">
        <v>11</v>
      </c>
      <c r="Q602" s="104">
        <f t="shared" si="64"/>
        <v>275.678</v>
      </c>
      <c r="R602" s="104">
        <f t="shared" si="65"/>
        <v>22.818000000000001</v>
      </c>
      <c r="S602" s="104">
        <f t="shared" si="66"/>
        <v>72.540000000000006</v>
      </c>
      <c r="T602" s="104">
        <f t="shared" si="67"/>
        <v>66.817000000000021</v>
      </c>
      <c r="U602" s="104">
        <f t="shared" si="68"/>
        <v>67.843999999999966</v>
      </c>
      <c r="V602" s="104">
        <f t="shared" si="69"/>
        <v>68.477000000000004</v>
      </c>
      <c r="W602">
        <v>14.327</v>
      </c>
      <c r="X602">
        <v>8.4910000000000014</v>
      </c>
      <c r="Y602">
        <v>8.1660000000000004</v>
      </c>
      <c r="Z602">
        <v>8.0959999999999965</v>
      </c>
      <c r="AA602">
        <v>8.3120000000000047</v>
      </c>
      <c r="AB602">
        <v>8.2769999999999939</v>
      </c>
      <c r="AC602">
        <v>8.4580000000000126</v>
      </c>
      <c r="AD602">
        <v>8.4129999999999967</v>
      </c>
      <c r="AE602">
        <v>8.5459999999999923</v>
      </c>
      <c r="AF602">
        <v>8.2450000000000045</v>
      </c>
      <c r="AG602">
        <v>8.2350000000000136</v>
      </c>
      <c r="AH602">
        <v>8.2909999999999826</v>
      </c>
      <c r="AI602">
        <v>8.3839999999999861</v>
      </c>
      <c r="AJ602">
        <v>8.3260000000000076</v>
      </c>
      <c r="AK602">
        <v>8.362000000000009</v>
      </c>
      <c r="AL602">
        <v>8.4280000000000257</v>
      </c>
      <c r="AM602">
        <v>8.3809999999999718</v>
      </c>
      <c r="AN602">
        <v>8.4430000000000121</v>
      </c>
      <c r="AO602">
        <v>8.6200000000000045</v>
      </c>
      <c r="AP602">
        <v>8.4909999999999854</v>
      </c>
      <c r="AQ602">
        <v>8.5649999999999977</v>
      </c>
      <c r="AR602">
        <v>8.3900000000000148</v>
      </c>
      <c r="AS602">
        <v>8.4689999999999941</v>
      </c>
      <c r="AT602">
        <v>8.4849999999999852</v>
      </c>
      <c r="AU602">
        <v>8.6400000000000148</v>
      </c>
      <c r="AV602">
        <v>8.396000000000015</v>
      </c>
      <c r="AW602">
        <v>8.4279999999999688</v>
      </c>
      <c r="AX602">
        <v>8.5910000000000366</v>
      </c>
      <c r="AY602">
        <v>8.4180000000000064</v>
      </c>
      <c r="AZ602">
        <v>8.6129999999999427</v>
      </c>
      <c r="BA602">
        <v>8.5400000000000205</v>
      </c>
      <c r="BB602">
        <v>8.8509999999999991</v>
      </c>
      <c r="BC602" s="109">
        <f t="shared" si="70"/>
        <v>52.234853706135418</v>
      </c>
    </row>
    <row r="603" spans="1:55" x14ac:dyDescent="0.3">
      <c r="A603" s="47" t="s">
        <v>93</v>
      </c>
      <c r="B603" s="47">
        <v>2018</v>
      </c>
      <c r="C603" s="49">
        <v>43398</v>
      </c>
      <c r="D603" s="47" t="s">
        <v>72</v>
      </c>
      <c r="E603" s="29" t="s">
        <v>379</v>
      </c>
      <c r="F603" s="47" t="s">
        <v>379</v>
      </c>
      <c r="G603" t="s">
        <v>143</v>
      </c>
      <c r="H603" t="s">
        <v>537</v>
      </c>
      <c r="I603" t="s">
        <v>312</v>
      </c>
      <c r="J603" t="s">
        <v>857</v>
      </c>
      <c r="K603" t="s">
        <v>858</v>
      </c>
      <c r="L603" s="50">
        <f>(C603-VLOOKUP(H603,Riders!$A$2:$C$3501,2,FALSE))/365</f>
        <v>26.964383561643835</v>
      </c>
      <c r="M603" s="50">
        <f>(C603-VLOOKUP(I603,Riders!$A$2:$C$3501,2,FALSE))/365</f>
        <v>20.279452054794522</v>
      </c>
      <c r="N603" s="50">
        <f>(C603-VLOOKUP(J603,Riders!$A$2:$C$3501,2,FALSE))/365</f>
        <v>19.145205479452056</v>
      </c>
      <c r="O603" s="50">
        <f>(C603-VLOOKUP(K603,Riders!$A$2:$C$3501,2,FALSE))/365</f>
        <v>20.936986301369863</v>
      </c>
      <c r="P603" s="51">
        <v>12</v>
      </c>
      <c r="Q603" s="104">
        <f t="shared" si="64"/>
        <v>277.27800000000002</v>
      </c>
      <c r="R603" s="104">
        <f t="shared" si="65"/>
        <v>22.975999999999999</v>
      </c>
      <c r="S603" s="104">
        <f t="shared" si="66"/>
        <v>71.918999999999997</v>
      </c>
      <c r="T603" s="104">
        <f t="shared" si="67"/>
        <v>67.560000000000016</v>
      </c>
      <c r="U603" s="104">
        <f t="shared" si="68"/>
        <v>69.179000000000002</v>
      </c>
      <c r="V603" s="104">
        <f t="shared" si="69"/>
        <v>68.62</v>
      </c>
      <c r="W603">
        <v>14.47</v>
      </c>
      <c r="X603">
        <v>8.5059999999999985</v>
      </c>
      <c r="Y603">
        <v>7.9849999999999994</v>
      </c>
      <c r="Z603">
        <v>8.0840000000000032</v>
      </c>
      <c r="AA603">
        <v>8.0719999999999956</v>
      </c>
      <c r="AB603">
        <v>8.2760000000000034</v>
      </c>
      <c r="AC603">
        <v>8.159000000000006</v>
      </c>
      <c r="AD603">
        <v>8.3669999999999902</v>
      </c>
      <c r="AE603">
        <v>8.4110000000000014</v>
      </c>
      <c r="AF603">
        <v>8.4640000000000128</v>
      </c>
      <c r="AG603">
        <v>8.5909999999999798</v>
      </c>
      <c r="AH603">
        <v>8.3419999999999987</v>
      </c>
      <c r="AI603">
        <v>8.2550000000000097</v>
      </c>
      <c r="AJ603">
        <v>8.2859999999999872</v>
      </c>
      <c r="AK603">
        <v>8.5700000000000074</v>
      </c>
      <c r="AL603">
        <v>8.6410000000000196</v>
      </c>
      <c r="AM603">
        <v>8.497999999999962</v>
      </c>
      <c r="AN603">
        <v>8.6730000000000302</v>
      </c>
      <c r="AO603">
        <v>8.5660000000000025</v>
      </c>
      <c r="AP603">
        <v>8.5809999999999604</v>
      </c>
      <c r="AQ603">
        <v>8.7930000000000348</v>
      </c>
      <c r="AR603">
        <v>8.9210000000000207</v>
      </c>
      <c r="AS603">
        <v>8.5419999999999732</v>
      </c>
      <c r="AT603">
        <v>8.6050000000000182</v>
      </c>
      <c r="AU603">
        <v>8.7769999999999868</v>
      </c>
      <c r="AV603">
        <v>8.625</v>
      </c>
      <c r="AW603">
        <v>8.6220000000000141</v>
      </c>
      <c r="AX603">
        <v>8.5519999999999641</v>
      </c>
      <c r="AY603">
        <v>8.516000000000048</v>
      </c>
      <c r="AZ603">
        <v>8.4679999999999893</v>
      </c>
      <c r="BA603">
        <v>8.6609999999999445</v>
      </c>
      <c r="BB603">
        <v>8.3990000000000578</v>
      </c>
      <c r="BC603" s="109">
        <f t="shared" si="70"/>
        <v>51.933438642806131</v>
      </c>
    </row>
    <row r="604" spans="1:55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:55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:55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:55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:55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03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04:V2000 E550:V603">
    <cfRule type="expression" dxfId="531" priority="357">
      <formula>$E2="F"</formula>
    </cfRule>
    <cfRule type="expression" dxfId="530" priority="358">
      <formula>$E2="R1"</formula>
    </cfRule>
    <cfRule type="expression" dxfId="529" priority="359">
      <formula>$E2="Q"</formula>
    </cfRule>
  </conditionalFormatting>
  <conditionalFormatting sqref="A178:B200 D178:D200">
    <cfRule type="expression" dxfId="528" priority="355">
      <formula>#REF!="F"</formula>
    </cfRule>
    <cfRule type="expression" dxfId="527" priority="356">
      <formula>#REF!="Q"</formula>
    </cfRule>
  </conditionalFormatting>
  <conditionalFormatting sqref="A201:B220 D201:D220">
    <cfRule type="expression" dxfId="526" priority="353">
      <formula>#REF!="F"</formula>
    </cfRule>
    <cfRule type="expression" dxfId="525" priority="354">
      <formula>#REF!="Q"</formula>
    </cfRule>
  </conditionalFormatting>
  <conditionalFormatting sqref="A221:B221 D221 A223:B223 A225:B225 A227:B227 D223 D225 D227:D238 A229:B229 A231:B231 A233:B233 A235:B235 A237:B237">
    <cfRule type="expression" dxfId="524" priority="351">
      <formula>#REF!="F"</formula>
    </cfRule>
    <cfRule type="expression" dxfId="523" priority="352">
      <formula>#REF!="Q"</formula>
    </cfRule>
  </conditionalFormatting>
  <conditionalFormatting sqref="A222:B222 D222 A224:B224 A226:B226 D224 D226 A228:B228 A230:B230 A232:B232 A234:B234 A236:B236 A238:B238">
    <cfRule type="expression" dxfId="522" priority="349">
      <formula>#REF!="F"</formula>
    </cfRule>
    <cfRule type="expression" dxfId="521" priority="350">
      <formula>#REF!="Q"</formula>
    </cfRule>
  </conditionalFormatting>
  <conditionalFormatting sqref="D239:D258 A239:B258">
    <cfRule type="expression" dxfId="520" priority="347">
      <formula>#REF!="F"</formula>
    </cfRule>
    <cfRule type="expression" dxfId="519" priority="348">
      <formula>#REF!="Q"</formula>
    </cfRule>
  </conditionalFormatting>
  <conditionalFormatting sqref="A259:B281 D259:D281">
    <cfRule type="expression" dxfId="518" priority="345">
      <formula>#REF!="F"</formula>
    </cfRule>
    <cfRule type="expression" dxfId="517" priority="346">
      <formula>#REF!="Q"</formula>
    </cfRule>
  </conditionalFormatting>
  <conditionalFormatting sqref="A282:B310 D282:D310">
    <cfRule type="expression" dxfId="516" priority="343">
      <formula>#REF!="F"</formula>
    </cfRule>
    <cfRule type="expression" dxfId="515" priority="34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514" priority="341">
      <formula>#REF!="F"</formula>
    </cfRule>
    <cfRule type="expression" dxfId="513" priority="34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12" priority="339">
      <formula>#REF!="F"</formula>
    </cfRule>
    <cfRule type="expression" dxfId="511" priority="340">
      <formula>#REF!="Q"</formula>
    </cfRule>
  </conditionalFormatting>
  <conditionalFormatting sqref="D337:D356">
    <cfRule type="expression" dxfId="510" priority="337">
      <formula>#REF!="F"</formula>
    </cfRule>
    <cfRule type="expression" dxfId="509" priority="338">
      <formula>#REF!="Q"</formula>
    </cfRule>
  </conditionalFormatting>
  <conditionalFormatting sqref="A337:B337 A339:B339 A341:B341 A343:B343 A345:B345 A347:B347 A349:B349 A351:B351 A353:B353 A355:B355">
    <cfRule type="expression" dxfId="508" priority="335">
      <formula>#REF!="F"</formula>
    </cfRule>
    <cfRule type="expression" dxfId="507" priority="336">
      <formula>#REF!="Q"</formula>
    </cfRule>
  </conditionalFormatting>
  <conditionalFormatting sqref="A338:B338 A340:B340 A342:B342 A344:B344 A346:B346 A348:B348 A350:B350 A352:B352 A354:B354 A356:B356">
    <cfRule type="expression" dxfId="506" priority="333">
      <formula>#REF!="F"</formula>
    </cfRule>
    <cfRule type="expression" dxfId="505" priority="334">
      <formula>#REF!="Q"</formula>
    </cfRule>
  </conditionalFormatting>
  <conditionalFormatting sqref="D357:D380">
    <cfRule type="expression" dxfId="504" priority="331">
      <formula>#REF!="F"</formula>
    </cfRule>
    <cfRule type="expression" dxfId="503" priority="332">
      <formula>#REF!="Q"</formula>
    </cfRule>
  </conditionalFormatting>
  <conditionalFormatting sqref="A358:B358 A360:B360 A362:B362 A364:B364 A366:B366 A368:B368 A370:B370 A372:B372 A374:B374 A376:B376 A378:B378 A380:B380">
    <cfRule type="expression" dxfId="502" priority="329">
      <formula>#REF!="F"</formula>
    </cfRule>
    <cfRule type="expression" dxfId="501" priority="330">
      <formula>#REF!="Q"</formula>
    </cfRule>
  </conditionalFormatting>
  <conditionalFormatting sqref="A357:B357 A359:B359 A361:B361 A363:B363 A365:B365 A367:B367 A369:B369 A371:B371 A373:B373 A375:B375 A377:B377 A379:B379">
    <cfRule type="expression" dxfId="500" priority="327">
      <formula>#REF!="F"</formula>
    </cfRule>
    <cfRule type="expression" dxfId="499" priority="328">
      <formula>#REF!="Q"</formula>
    </cfRule>
  </conditionalFormatting>
  <conditionalFormatting sqref="D381:D433">
    <cfRule type="expression" dxfId="498" priority="325">
      <formula>#REF!="F"</formula>
    </cfRule>
    <cfRule type="expression" dxfId="497" priority="32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96" priority="323">
      <formula>#REF!="F"</formula>
    </cfRule>
    <cfRule type="expression" dxfId="495" priority="32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94" priority="321">
      <formula>#REF!="F"</formula>
    </cfRule>
    <cfRule type="expression" dxfId="493" priority="322">
      <formula>#REF!="Q"</formula>
    </cfRule>
  </conditionalFormatting>
  <conditionalFormatting sqref="W2:W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03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03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92" priority="18">
      <formula>#REF!="F"</formula>
    </cfRule>
    <cfRule type="expression" dxfId="491" priority="19">
      <formula>#REF!="Q"</formula>
    </cfRule>
  </conditionalFormatting>
  <conditionalFormatting sqref="A535:D561">
    <cfRule type="expression" dxfId="490" priority="15">
      <formula>$E535="R1"</formula>
    </cfRule>
    <cfRule type="expression" dxfId="489" priority="16">
      <formula>$E535="F"</formula>
    </cfRule>
    <cfRule type="expression" dxfId="488" priority="17">
      <formula>$E535="Q"</formula>
    </cfRule>
  </conditionalFormatting>
  <conditionalFormatting sqref="A562:D570">
    <cfRule type="expression" dxfId="487" priority="12">
      <formula>$E562="Q"</formula>
    </cfRule>
    <cfRule type="expression" dxfId="486" priority="13">
      <formula>$E562="G"</formula>
    </cfRule>
    <cfRule type="expression" dxfId="485" priority="14">
      <formula>$E562="B"</formula>
    </cfRule>
  </conditionalFormatting>
  <conditionalFormatting sqref="A571:B582 D571:D582">
    <cfRule type="expression" dxfId="484" priority="9">
      <formula>$E571="F"</formula>
    </cfRule>
    <cfRule type="expression" dxfId="483" priority="10">
      <formula>$E571="R1"</formula>
    </cfRule>
    <cfRule type="expression" dxfId="482" priority="11">
      <formula>$E571="Q"</formula>
    </cfRule>
  </conditionalFormatting>
  <conditionalFormatting sqref="C571:C582">
    <cfRule type="expression" dxfId="481" priority="6">
      <formula>$E571="R1"</formula>
    </cfRule>
    <cfRule type="expression" dxfId="480" priority="7">
      <formula>$E571="F"</formula>
    </cfRule>
    <cfRule type="expression" dxfId="479" priority="8">
      <formula>$E571="Q"</formula>
    </cfRule>
  </conditionalFormatting>
  <conditionalFormatting sqref="A583:D603">
    <cfRule type="expression" dxfId="478" priority="1">
      <formula>$E583="F"</formula>
    </cfRule>
    <cfRule type="expression" dxfId="477" priority="2">
      <formula>$E583="SF"</formula>
    </cfRule>
    <cfRule type="expression" dxfId="476" priority="3">
      <formula>$E583="QF"</formula>
    </cfRule>
    <cfRule type="expression" dxfId="475" priority="4">
      <formula>$E583="R16"</formula>
    </cfRule>
    <cfRule type="expression" dxfId="474" priority="5">
      <formula>$E583="R8"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5" activePane="bottomLeft" state="frozen"/>
      <selection pane="bottomLeft" activeCell="A367" sqref="A367:D368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2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343</v>
      </c>
      <c r="I2" s="3" t="s">
        <v>25</v>
      </c>
      <c r="J2" s="36">
        <v>1</v>
      </c>
      <c r="K2" s="3">
        <v>5</v>
      </c>
      <c r="L2" s="3">
        <v>3</v>
      </c>
      <c r="M2" s="3">
        <f>0</f>
        <v>0</v>
      </c>
      <c r="N2" s="3">
        <v>5</v>
      </c>
      <c r="O2" s="3">
        <f>0</f>
        <v>0</v>
      </c>
      <c r="P2" s="3">
        <v>5</v>
      </c>
      <c r="Q2" s="3">
        <v>5</v>
      </c>
      <c r="R2" s="3">
        <v>5</v>
      </c>
      <c r="S2" s="3">
        <f>0</f>
        <v>0</v>
      </c>
      <c r="T2" s="3">
        <v>3</v>
      </c>
      <c r="U2" s="3">
        <f>0</f>
        <v>0</v>
      </c>
      <c r="V2" s="3">
        <f>0</f>
        <v>0</v>
      </c>
      <c r="W2" s="3">
        <f>0</f>
        <v>0</v>
      </c>
      <c r="X2" s="112">
        <f>0</f>
        <v>0</v>
      </c>
      <c r="Y2" s="3">
        <v>31</v>
      </c>
      <c r="Z2" s="98">
        <v>2.3750000000000004E-2</v>
      </c>
      <c r="AA2" s="36">
        <v>52.631999999999998</v>
      </c>
      <c r="BA2" s="67"/>
    </row>
    <row r="3" spans="1:53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204</v>
      </c>
      <c r="F3" s="1" t="s">
        <v>204</v>
      </c>
      <c r="G3" s="3" t="s">
        <v>270</v>
      </c>
      <c r="H3" s="3" t="s">
        <v>256</v>
      </c>
      <c r="I3" s="3" t="s">
        <v>36</v>
      </c>
      <c r="J3" s="36">
        <v>2</v>
      </c>
      <c r="K3" s="3">
        <v>3</v>
      </c>
      <c r="L3" s="3">
        <f>0</f>
        <v>0</v>
      </c>
      <c r="M3" s="3">
        <v>2</v>
      </c>
      <c r="N3" s="3">
        <f>0</f>
        <v>0</v>
      </c>
      <c r="O3" s="3">
        <f>0</f>
        <v>0</v>
      </c>
      <c r="P3" s="3">
        <v>3</v>
      </c>
      <c r="Q3" s="3">
        <v>2</v>
      </c>
      <c r="R3" s="3">
        <v>3</v>
      </c>
      <c r="S3" s="3">
        <f>0</f>
        <v>0</v>
      </c>
      <c r="T3" s="3">
        <v>2</v>
      </c>
      <c r="U3" s="3">
        <v>2</v>
      </c>
      <c r="V3" s="3">
        <v>10</v>
      </c>
      <c r="W3" s="3">
        <f>0</f>
        <v>0</v>
      </c>
      <c r="X3" s="112">
        <f>0</f>
        <v>0</v>
      </c>
      <c r="Y3" s="3">
        <v>27</v>
      </c>
      <c r="Z3" s="98"/>
      <c r="AA3" s="36">
        <v>52.631999999999998</v>
      </c>
      <c r="BA3" s="67"/>
    </row>
    <row r="4" spans="1:53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6">
        <v>3</v>
      </c>
      <c r="K4" s="3">
        <f>0</f>
        <v>0</v>
      </c>
      <c r="L4" s="3">
        <v>2</v>
      </c>
      <c r="M4" s="3">
        <v>5</v>
      </c>
      <c r="N4" s="3">
        <v>1</v>
      </c>
      <c r="O4" s="3">
        <v>2</v>
      </c>
      <c r="P4" s="3">
        <f>0</f>
        <v>0</v>
      </c>
      <c r="Q4" s="3">
        <v>1</v>
      </c>
      <c r="R4" s="3">
        <f>0</f>
        <v>0</v>
      </c>
      <c r="S4" s="3">
        <v>3</v>
      </c>
      <c r="T4" s="3">
        <f>0</f>
        <v>0</v>
      </c>
      <c r="U4" s="3">
        <v>5</v>
      </c>
      <c r="V4" s="3">
        <v>4</v>
      </c>
      <c r="W4" s="3">
        <f>0</f>
        <v>0</v>
      </c>
      <c r="X4" s="112">
        <f>0</f>
        <v>0</v>
      </c>
      <c r="Y4" s="3">
        <v>23</v>
      </c>
      <c r="Z4" s="98"/>
      <c r="AA4" s="36">
        <v>52.631999999999998</v>
      </c>
      <c r="BA4" s="67"/>
    </row>
    <row r="5" spans="1:53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204</v>
      </c>
      <c r="F5" s="1" t="s">
        <v>204</v>
      </c>
      <c r="G5" s="3" t="s">
        <v>328</v>
      </c>
      <c r="H5" s="3" t="s">
        <v>239</v>
      </c>
      <c r="I5" s="3" t="s">
        <v>151</v>
      </c>
      <c r="J5" s="36">
        <v>4</v>
      </c>
      <c r="K5" s="3">
        <f>0</f>
        <v>0</v>
      </c>
      <c r="L5" s="3">
        <f>0</f>
        <v>0</v>
      </c>
      <c r="M5" s="3">
        <v>3</v>
      </c>
      <c r="N5" s="3">
        <v>3</v>
      </c>
      <c r="O5" s="3">
        <v>3</v>
      </c>
      <c r="P5" s="3">
        <f>0</f>
        <v>0</v>
      </c>
      <c r="Q5" s="3">
        <f>0</f>
        <v>0</v>
      </c>
      <c r="R5" s="3">
        <f>0</f>
        <v>0</v>
      </c>
      <c r="S5" s="3">
        <v>5</v>
      </c>
      <c r="T5" s="3">
        <f>0</f>
        <v>0</v>
      </c>
      <c r="U5" s="3">
        <v>1</v>
      </c>
      <c r="V5" s="3">
        <v>6</v>
      </c>
      <c r="W5" s="3">
        <f>0</f>
        <v>0</v>
      </c>
      <c r="X5" s="112">
        <f>0</f>
        <v>0</v>
      </c>
      <c r="Y5" s="3">
        <v>21</v>
      </c>
      <c r="Z5" s="98"/>
      <c r="AA5" s="36">
        <v>52.631999999999998</v>
      </c>
      <c r="BA5" s="67"/>
    </row>
    <row r="6" spans="1:53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204</v>
      </c>
      <c r="F6" s="1" t="s">
        <v>204</v>
      </c>
      <c r="G6" s="3" t="s">
        <v>416</v>
      </c>
      <c r="H6" s="3" t="s">
        <v>217</v>
      </c>
      <c r="I6" s="3" t="s">
        <v>29</v>
      </c>
      <c r="J6" s="36">
        <v>5</v>
      </c>
      <c r="K6" s="3">
        <v>2</v>
      </c>
      <c r="L6" s="3">
        <f>0</f>
        <v>0</v>
      </c>
      <c r="M6" s="3">
        <f>0</f>
        <v>0</v>
      </c>
      <c r="N6" s="3">
        <f>0</f>
        <v>0</v>
      </c>
      <c r="O6" s="3">
        <v>5</v>
      </c>
      <c r="P6" s="3">
        <f>0</f>
        <v>0</v>
      </c>
      <c r="Q6" s="3">
        <v>3</v>
      </c>
      <c r="R6" s="3">
        <f>0</f>
        <v>0</v>
      </c>
      <c r="S6" s="3">
        <f>0</f>
        <v>0</v>
      </c>
      <c r="T6" s="3">
        <v>1</v>
      </c>
      <c r="U6" s="3">
        <f>0</f>
        <v>0</v>
      </c>
      <c r="V6" s="3">
        <f>0</f>
        <v>0</v>
      </c>
      <c r="W6" s="3">
        <f>0</f>
        <v>0</v>
      </c>
      <c r="X6" s="112">
        <f>0</f>
        <v>0</v>
      </c>
      <c r="Y6" s="3">
        <v>11</v>
      </c>
      <c r="Z6" s="98"/>
      <c r="AA6" s="36">
        <v>52.631999999999998</v>
      </c>
      <c r="BA6" s="67"/>
    </row>
    <row r="7" spans="1:53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204</v>
      </c>
      <c r="F7" s="1" t="s">
        <v>204</v>
      </c>
      <c r="G7" s="3" t="s">
        <v>478</v>
      </c>
      <c r="H7" s="3" t="s">
        <v>389</v>
      </c>
      <c r="I7" s="3" t="s">
        <v>53</v>
      </c>
      <c r="J7" s="36">
        <v>6</v>
      </c>
      <c r="K7" s="3">
        <f>0</f>
        <v>0</v>
      </c>
      <c r="L7" s="3">
        <v>5</v>
      </c>
      <c r="M7" s="3">
        <f>0</f>
        <v>0</v>
      </c>
      <c r="N7" s="3">
        <v>2</v>
      </c>
      <c r="O7" s="3">
        <f>0</f>
        <v>0</v>
      </c>
      <c r="P7" s="3">
        <v>2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112">
        <f>0</f>
        <v>0</v>
      </c>
      <c r="Y7" s="3">
        <v>9</v>
      </c>
      <c r="Z7" s="98"/>
      <c r="AA7" s="36">
        <v>52.631999999999998</v>
      </c>
      <c r="BA7" s="67"/>
    </row>
    <row r="8" spans="1:53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204</v>
      </c>
      <c r="F8" s="1" t="s">
        <v>204</v>
      </c>
      <c r="G8" s="3" t="s">
        <v>258</v>
      </c>
      <c r="H8" s="3" t="s">
        <v>843</v>
      </c>
      <c r="I8" s="3" t="s">
        <v>51</v>
      </c>
      <c r="J8" s="36">
        <v>7</v>
      </c>
      <c r="K8" s="3">
        <f>0</f>
        <v>0</v>
      </c>
      <c r="L8" s="3">
        <f>0</f>
        <v>0</v>
      </c>
      <c r="M8" s="3">
        <v>1</v>
      </c>
      <c r="N8" s="3">
        <f>0</f>
        <v>0</v>
      </c>
      <c r="O8" s="3">
        <v>1</v>
      </c>
      <c r="P8" s="3">
        <v>1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f>0</f>
        <v>0</v>
      </c>
      <c r="V8" s="3">
        <v>2</v>
      </c>
      <c r="W8" s="3">
        <f>0</f>
        <v>0</v>
      </c>
      <c r="X8" s="112">
        <f>0</f>
        <v>0</v>
      </c>
      <c r="Y8" s="3">
        <v>6</v>
      </c>
      <c r="Z8" s="98"/>
      <c r="AA8" s="36">
        <v>52.631999999999998</v>
      </c>
      <c r="BA8" s="67"/>
    </row>
    <row r="9" spans="1:53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204</v>
      </c>
      <c r="F9" s="1" t="s">
        <v>204</v>
      </c>
      <c r="G9" s="3" t="s">
        <v>488</v>
      </c>
      <c r="H9" s="3" t="s">
        <v>231</v>
      </c>
      <c r="I9" s="3" t="s">
        <v>232</v>
      </c>
      <c r="J9" s="36">
        <v>8</v>
      </c>
      <c r="K9" s="3">
        <f>0</f>
        <v>0</v>
      </c>
      <c r="L9" s="3">
        <v>1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2</v>
      </c>
      <c r="S9" s="3">
        <f>0</f>
        <v>0</v>
      </c>
      <c r="T9" s="3">
        <f>0</f>
        <v>0</v>
      </c>
      <c r="U9" s="3">
        <v>3</v>
      </c>
      <c r="V9" s="3">
        <f>0</f>
        <v>0</v>
      </c>
      <c r="W9" s="3">
        <f>0</f>
        <v>0</v>
      </c>
      <c r="X9" s="112">
        <f>0</f>
        <v>0</v>
      </c>
      <c r="Y9" s="3">
        <v>6</v>
      </c>
      <c r="Z9" s="98"/>
      <c r="AA9" s="36">
        <v>52.631999999999998</v>
      </c>
      <c r="BA9" s="67"/>
    </row>
    <row r="10" spans="1:53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204</v>
      </c>
      <c r="F10" s="1" t="s">
        <v>204</v>
      </c>
      <c r="G10" s="3" t="s">
        <v>429</v>
      </c>
      <c r="H10" s="3" t="s">
        <v>431</v>
      </c>
      <c r="I10" s="3" t="s">
        <v>40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v>5</v>
      </c>
      <c r="U10" s="3">
        <f>0</f>
        <v>0</v>
      </c>
      <c r="V10" s="3">
        <f>0</f>
        <v>0</v>
      </c>
      <c r="W10" s="3">
        <f>0</f>
        <v>0</v>
      </c>
      <c r="X10" s="112">
        <f>0</f>
        <v>0</v>
      </c>
      <c r="Y10" s="3">
        <v>5</v>
      </c>
      <c r="Z10" s="98"/>
      <c r="AA10" s="36">
        <v>52.631999999999998</v>
      </c>
      <c r="BA10" s="67"/>
    </row>
    <row r="11" spans="1:53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204</v>
      </c>
      <c r="F11" s="1" t="s">
        <v>204</v>
      </c>
      <c r="G11" s="3" t="s">
        <v>267</v>
      </c>
      <c r="H11" s="3" t="s">
        <v>427</v>
      </c>
      <c r="I11" s="3" t="s">
        <v>56</v>
      </c>
      <c r="J11" s="36">
        <v>10</v>
      </c>
      <c r="K11" s="3">
        <v>1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v>2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12">
        <f>0</f>
        <v>0</v>
      </c>
      <c r="Y11" s="3">
        <v>3</v>
      </c>
      <c r="Z11" s="98"/>
      <c r="AA11" s="36">
        <v>52.631999999999998</v>
      </c>
      <c r="BA11" s="67"/>
    </row>
    <row r="12" spans="1:53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204</v>
      </c>
      <c r="F12" s="1" t="s">
        <v>204</v>
      </c>
      <c r="G12" s="3" t="s">
        <v>504</v>
      </c>
      <c r="H12" s="3" t="s">
        <v>591</v>
      </c>
      <c r="I12" s="3" t="s">
        <v>47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12">
        <f>0</f>
        <v>0</v>
      </c>
      <c r="Y12" s="3">
        <v>0</v>
      </c>
      <c r="Z12" s="98"/>
      <c r="AA12" s="36">
        <v>52.631999999999998</v>
      </c>
      <c r="BA12" s="67"/>
    </row>
    <row r="13" spans="1:53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204</v>
      </c>
      <c r="F13" s="1" t="s">
        <v>204</v>
      </c>
      <c r="G13" s="3" t="s">
        <v>302</v>
      </c>
      <c r="H13" s="3" t="s">
        <v>450</v>
      </c>
      <c r="I13" s="3" t="s">
        <v>264</v>
      </c>
      <c r="J13" s="36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12">
        <f>0</f>
        <v>0</v>
      </c>
      <c r="Y13" s="3">
        <v>0</v>
      </c>
      <c r="Z13" s="98"/>
      <c r="AA13" s="36">
        <v>52.631999999999998</v>
      </c>
      <c r="BA13" s="67"/>
    </row>
    <row r="14" spans="1:53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204</v>
      </c>
      <c r="F14" s="1" t="s">
        <v>204</v>
      </c>
      <c r="G14" s="3" t="s">
        <v>251</v>
      </c>
      <c r="H14" s="3" t="s">
        <v>474</v>
      </c>
      <c r="I14" s="3" t="s">
        <v>65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12">
        <v>20</v>
      </c>
      <c r="Y14" s="3">
        <v>-20</v>
      </c>
      <c r="Z14" s="98"/>
      <c r="AA14" s="36">
        <v>52.631999999999998</v>
      </c>
      <c r="BA14" s="67"/>
    </row>
    <row r="15" spans="1:53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204</v>
      </c>
      <c r="F15" s="1" t="s">
        <v>204</v>
      </c>
      <c r="G15" s="3" t="s">
        <v>841</v>
      </c>
      <c r="H15" s="3" t="s">
        <v>3857</v>
      </c>
      <c r="I15" s="3" t="s">
        <v>49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v>1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12">
        <v>40</v>
      </c>
      <c r="Y15" s="3">
        <v>-39</v>
      </c>
      <c r="Z15" s="98"/>
      <c r="AA15" s="36">
        <v>52.631999999999998</v>
      </c>
      <c r="BA15" s="67"/>
    </row>
    <row r="16" spans="1:53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204</v>
      </c>
      <c r="F16" s="1" t="s">
        <v>204</v>
      </c>
      <c r="G16" s="3" t="s">
        <v>446</v>
      </c>
      <c r="H16" s="3" t="s">
        <v>2331</v>
      </c>
      <c r="I16" s="3" t="s">
        <v>44</v>
      </c>
      <c r="J16" s="3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12">
        <v>60</v>
      </c>
      <c r="Y16" s="3" t="s">
        <v>308</v>
      </c>
      <c r="Z16" s="98"/>
      <c r="AA16" s="36">
        <v>52.631999999999998</v>
      </c>
      <c r="BA16" s="67"/>
    </row>
    <row r="17" spans="1:53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204</v>
      </c>
      <c r="F17" s="1" t="s">
        <v>204</v>
      </c>
      <c r="G17" s="3" t="s">
        <v>444</v>
      </c>
      <c r="H17" s="3" t="s">
        <v>445</v>
      </c>
      <c r="I17" s="3" t="s">
        <v>61</v>
      </c>
      <c r="J17" s="3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12">
        <v>60</v>
      </c>
      <c r="Y17" s="3" t="s">
        <v>308</v>
      </c>
      <c r="Z17" s="98"/>
      <c r="AA17" s="36">
        <v>52.631999999999998</v>
      </c>
      <c r="BA17" s="67"/>
    </row>
    <row r="18" spans="1:53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204</v>
      </c>
      <c r="F18" s="1" t="s">
        <v>204</v>
      </c>
      <c r="G18" s="3" t="s">
        <v>475</v>
      </c>
      <c r="H18" s="3" t="s">
        <v>263</v>
      </c>
      <c r="I18" s="3" t="s">
        <v>3842</v>
      </c>
      <c r="J18" s="3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12">
        <v>40</v>
      </c>
      <c r="Y18" s="3" t="s">
        <v>308</v>
      </c>
      <c r="Z18" s="98"/>
      <c r="AA18" s="36">
        <v>52.631999999999998</v>
      </c>
      <c r="BA18" s="67"/>
    </row>
    <row r="19" spans="1:53" x14ac:dyDescent="0.3">
      <c r="A19" s="4" t="s">
        <v>657</v>
      </c>
      <c r="B19" s="4">
        <v>2024</v>
      </c>
      <c r="C19" s="19">
        <v>45305</v>
      </c>
      <c r="D19" s="4" t="s">
        <v>3826</v>
      </c>
      <c r="E19" s="1" t="s">
        <v>204</v>
      </c>
      <c r="F19" s="1" t="s">
        <v>204</v>
      </c>
      <c r="G19" s="3" t="s">
        <v>422</v>
      </c>
      <c r="H19" s="3" t="s">
        <v>423</v>
      </c>
      <c r="I19" s="3" t="s">
        <v>17</v>
      </c>
      <c r="J19" s="36">
        <v>1</v>
      </c>
      <c r="K19" s="3">
        <v>2</v>
      </c>
      <c r="L19" s="3">
        <f>0</f>
        <v>0</v>
      </c>
      <c r="M19" s="3">
        <f>0</f>
        <v>0</v>
      </c>
      <c r="N19" s="3">
        <v>5</v>
      </c>
      <c r="O19" s="3">
        <v>1</v>
      </c>
      <c r="P19" s="3">
        <f>0</f>
        <v>0</v>
      </c>
      <c r="Q19" s="3">
        <f>0</f>
        <v>0</v>
      </c>
      <c r="R19" s="3">
        <v>5</v>
      </c>
      <c r="S19" s="3">
        <v>5</v>
      </c>
      <c r="T19" s="3">
        <v>3</v>
      </c>
      <c r="U19" s="3">
        <v>5</v>
      </c>
      <c r="V19" s="3">
        <v>4</v>
      </c>
      <c r="W19" s="3">
        <v>20</v>
      </c>
      <c r="X19" s="3">
        <f>0</f>
        <v>0</v>
      </c>
      <c r="Y19" s="3">
        <v>50</v>
      </c>
      <c r="Z19" s="98">
        <v>2.4513888888888887E-2</v>
      </c>
      <c r="AA19" s="36">
        <v>50.991999999999997</v>
      </c>
      <c r="BA19" s="67"/>
    </row>
    <row r="20" spans="1:53" x14ac:dyDescent="0.3">
      <c r="A20" s="4" t="s">
        <v>657</v>
      </c>
      <c r="B20" s="4">
        <v>2024</v>
      </c>
      <c r="C20" s="19">
        <v>45305</v>
      </c>
      <c r="D20" s="4" t="s">
        <v>3826</v>
      </c>
      <c r="E20" s="1" t="s">
        <v>204</v>
      </c>
      <c r="F20" s="1" t="s">
        <v>204</v>
      </c>
      <c r="G20" s="3" t="s">
        <v>258</v>
      </c>
      <c r="H20" s="3" t="s">
        <v>236</v>
      </c>
      <c r="I20" s="3" t="s">
        <v>51</v>
      </c>
      <c r="J20" s="36">
        <v>2</v>
      </c>
      <c r="K20" s="3">
        <v>3</v>
      </c>
      <c r="L20" s="3">
        <f>0</f>
        <v>0</v>
      </c>
      <c r="M20" s="3">
        <f>0</f>
        <v>0</v>
      </c>
      <c r="N20" s="3">
        <v>1</v>
      </c>
      <c r="O20" s="3">
        <f>0</f>
        <v>0</v>
      </c>
      <c r="P20" s="3">
        <v>3</v>
      </c>
      <c r="Q20" s="3">
        <v>3</v>
      </c>
      <c r="R20" s="3">
        <f>0</f>
        <v>0</v>
      </c>
      <c r="S20" s="3">
        <v>3</v>
      </c>
      <c r="T20" s="3">
        <v>5</v>
      </c>
      <c r="U20" s="3">
        <v>3</v>
      </c>
      <c r="V20" s="3">
        <f>0</f>
        <v>0</v>
      </c>
      <c r="W20" s="3">
        <v>20</v>
      </c>
      <c r="X20" s="3">
        <f>0</f>
        <v>0</v>
      </c>
      <c r="Y20" s="3">
        <v>41</v>
      </c>
      <c r="Z20" s="98"/>
      <c r="AA20" s="36">
        <v>50.991999999999997</v>
      </c>
      <c r="BA20" s="67"/>
    </row>
    <row r="21" spans="1:53" x14ac:dyDescent="0.3">
      <c r="A21" s="4" t="s">
        <v>657</v>
      </c>
      <c r="B21" s="4">
        <v>2024</v>
      </c>
      <c r="C21" s="19">
        <v>45305</v>
      </c>
      <c r="D21" s="4" t="s">
        <v>3826</v>
      </c>
      <c r="E21" s="1" t="s">
        <v>204</v>
      </c>
      <c r="F21" s="1" t="s">
        <v>204</v>
      </c>
      <c r="G21" s="3" t="s">
        <v>227</v>
      </c>
      <c r="H21" s="3" t="s">
        <v>316</v>
      </c>
      <c r="I21" s="3" t="s">
        <v>53</v>
      </c>
      <c r="J21" s="36">
        <v>3</v>
      </c>
      <c r="K21" s="3">
        <f>0</f>
        <v>0</v>
      </c>
      <c r="L21" s="3">
        <v>3</v>
      </c>
      <c r="M21" s="3">
        <v>1</v>
      </c>
      <c r="N21" s="3">
        <v>3</v>
      </c>
      <c r="O21" s="3">
        <v>3</v>
      </c>
      <c r="P21" s="3">
        <v>1</v>
      </c>
      <c r="Q21" s="3">
        <v>5</v>
      </c>
      <c r="R21" s="3">
        <v>1</v>
      </c>
      <c r="S21" s="3">
        <f>0</f>
        <v>0</v>
      </c>
      <c r="T21" s="3">
        <v>1</v>
      </c>
      <c r="U21" s="3">
        <f>0</f>
        <v>0</v>
      </c>
      <c r="V21" s="3">
        <v>10</v>
      </c>
      <c r="W21" s="3">
        <f>0</f>
        <v>0</v>
      </c>
      <c r="X21" s="3">
        <f>0</f>
        <v>0</v>
      </c>
      <c r="Y21" s="3">
        <v>28</v>
      </c>
      <c r="Z21" s="98"/>
      <c r="AA21" s="36">
        <v>50.991999999999997</v>
      </c>
      <c r="BA21" s="67"/>
    </row>
    <row r="22" spans="1:53" x14ac:dyDescent="0.3">
      <c r="A22" s="4" t="s">
        <v>657</v>
      </c>
      <c r="B22" s="4">
        <v>2024</v>
      </c>
      <c r="C22" s="19">
        <v>45305</v>
      </c>
      <c r="D22" s="4" t="s">
        <v>3826</v>
      </c>
      <c r="E22" s="1" t="s">
        <v>204</v>
      </c>
      <c r="F22" s="1" t="s">
        <v>204</v>
      </c>
      <c r="G22" s="3" t="s">
        <v>268</v>
      </c>
      <c r="H22" s="3" t="s">
        <v>470</v>
      </c>
      <c r="I22" s="3" t="s">
        <v>47</v>
      </c>
      <c r="J22" s="36">
        <v>4</v>
      </c>
      <c r="K22" s="3">
        <f>0</f>
        <v>0</v>
      </c>
      <c r="L22" s="3">
        <f>0</f>
        <v>0</v>
      </c>
      <c r="M22" s="3">
        <f>0</f>
        <v>0</v>
      </c>
      <c r="N22" s="3">
        <v>2</v>
      </c>
      <c r="O22" s="3">
        <f>0</f>
        <v>0</v>
      </c>
      <c r="P22" s="3">
        <v>5</v>
      </c>
      <c r="Q22" s="3">
        <v>2</v>
      </c>
      <c r="R22" s="3">
        <v>3</v>
      </c>
      <c r="S22" s="3">
        <v>2</v>
      </c>
      <c r="T22" s="3">
        <v>2</v>
      </c>
      <c r="U22" s="3">
        <v>2</v>
      </c>
      <c r="V22" s="3">
        <v>6</v>
      </c>
      <c r="W22" s="3">
        <f>0</f>
        <v>0</v>
      </c>
      <c r="X22" s="3">
        <f>0</f>
        <v>0</v>
      </c>
      <c r="Y22" s="3">
        <v>24</v>
      </c>
      <c r="Z22" s="98"/>
      <c r="AA22" s="36">
        <v>50.991999999999997</v>
      </c>
      <c r="BA22" s="67"/>
    </row>
    <row r="23" spans="1:53" x14ac:dyDescent="0.3">
      <c r="A23" s="4" t="s">
        <v>657</v>
      </c>
      <c r="B23" s="4">
        <v>2024</v>
      </c>
      <c r="C23" s="19">
        <v>45305</v>
      </c>
      <c r="D23" s="4" t="s">
        <v>3826</v>
      </c>
      <c r="E23" s="1" t="s">
        <v>204</v>
      </c>
      <c r="F23" s="1" t="s">
        <v>204</v>
      </c>
      <c r="G23" s="3" t="s">
        <v>462</v>
      </c>
      <c r="H23" s="3" t="s">
        <v>2540</v>
      </c>
      <c r="I23" s="3" t="s">
        <v>19</v>
      </c>
      <c r="J23" s="36">
        <v>5</v>
      </c>
      <c r="K23" s="3">
        <f>0</f>
        <v>0</v>
      </c>
      <c r="L23" s="3">
        <v>5</v>
      </c>
      <c r="M23" s="3">
        <v>3</v>
      </c>
      <c r="N23" s="3">
        <f>0</f>
        <v>0</v>
      </c>
      <c r="O23" s="3">
        <v>5</v>
      </c>
      <c r="P23" s="3">
        <f>0</f>
        <v>0</v>
      </c>
      <c r="Q23" s="3">
        <f>0</f>
        <v>0</v>
      </c>
      <c r="R23" s="3">
        <v>2</v>
      </c>
      <c r="S23" s="3">
        <f>0</f>
        <v>0</v>
      </c>
      <c r="T23" s="3">
        <f>0</f>
        <v>0</v>
      </c>
      <c r="U23" s="3">
        <v>1</v>
      </c>
      <c r="V23" s="3">
        <v>2</v>
      </c>
      <c r="W23" s="3">
        <f>0</f>
        <v>0</v>
      </c>
      <c r="X23" s="3">
        <f>0</f>
        <v>0</v>
      </c>
      <c r="Y23" s="3">
        <v>18</v>
      </c>
      <c r="Z23" s="98"/>
      <c r="AA23" s="36">
        <v>50.991999999999997</v>
      </c>
      <c r="BA23" s="67"/>
    </row>
    <row r="24" spans="1:53" x14ac:dyDescent="0.3">
      <c r="A24" s="4" t="s">
        <v>657</v>
      </c>
      <c r="B24" s="4">
        <v>2024</v>
      </c>
      <c r="C24" s="19">
        <v>45305</v>
      </c>
      <c r="D24" s="4" t="s">
        <v>3826</v>
      </c>
      <c r="E24" s="1" t="s">
        <v>204</v>
      </c>
      <c r="F24" s="1" t="s">
        <v>204</v>
      </c>
      <c r="G24" s="3" t="s">
        <v>426</v>
      </c>
      <c r="H24" s="3" t="s">
        <v>427</v>
      </c>
      <c r="I24" s="3" t="s">
        <v>56</v>
      </c>
      <c r="J24" s="36">
        <v>6</v>
      </c>
      <c r="K24" s="3">
        <f>0</f>
        <v>0</v>
      </c>
      <c r="L24" s="3">
        <f>0</f>
        <v>0</v>
      </c>
      <c r="M24" s="3">
        <v>5</v>
      </c>
      <c r="N24" s="3">
        <f>0</f>
        <v>0</v>
      </c>
      <c r="O24" s="3">
        <v>2</v>
      </c>
      <c r="P24" s="3">
        <v>2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98"/>
      <c r="AA24" s="36">
        <v>50.991999999999997</v>
      </c>
      <c r="BA24" s="67"/>
    </row>
    <row r="25" spans="1:53" x14ac:dyDescent="0.3">
      <c r="A25" s="4" t="s">
        <v>657</v>
      </c>
      <c r="B25" s="4">
        <v>2024</v>
      </c>
      <c r="C25" s="19">
        <v>45305</v>
      </c>
      <c r="D25" s="4" t="s">
        <v>3826</v>
      </c>
      <c r="E25" s="1" t="s">
        <v>204</v>
      </c>
      <c r="F25" s="1" t="s">
        <v>204</v>
      </c>
      <c r="G25" s="3" t="s">
        <v>459</v>
      </c>
      <c r="H25" s="3" t="s">
        <v>228</v>
      </c>
      <c r="I25" s="3" t="s">
        <v>15</v>
      </c>
      <c r="J25" s="36">
        <v>7</v>
      </c>
      <c r="K25" s="3">
        <f>0</f>
        <v>0</v>
      </c>
      <c r="L25" s="3">
        <v>1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v>1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98"/>
      <c r="AA25" s="36">
        <v>50.991999999999997</v>
      </c>
      <c r="BA25" s="67"/>
    </row>
    <row r="26" spans="1:53" x14ac:dyDescent="0.3">
      <c r="A26" s="4" t="s">
        <v>657</v>
      </c>
      <c r="B26" s="4">
        <v>2024</v>
      </c>
      <c r="C26" s="19">
        <v>45305</v>
      </c>
      <c r="D26" s="4" t="s">
        <v>3826</v>
      </c>
      <c r="E26" s="1" t="s">
        <v>204</v>
      </c>
      <c r="F26" s="1" t="s">
        <v>204</v>
      </c>
      <c r="G26" s="3" t="s">
        <v>1333</v>
      </c>
      <c r="H26" s="3" t="s">
        <v>2428</v>
      </c>
      <c r="I26" s="3" t="s">
        <v>238</v>
      </c>
      <c r="J26" s="36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0</v>
      </c>
      <c r="Z26" s="98"/>
      <c r="AA26" s="36">
        <v>50.991999999999997</v>
      </c>
      <c r="BA26" s="67"/>
    </row>
    <row r="27" spans="1:53" x14ac:dyDescent="0.3">
      <c r="A27" s="4" t="s">
        <v>657</v>
      </c>
      <c r="B27" s="4">
        <v>2024</v>
      </c>
      <c r="C27" s="19">
        <v>45305</v>
      </c>
      <c r="D27" s="4" t="s">
        <v>3826</v>
      </c>
      <c r="E27" s="1" t="s">
        <v>204</v>
      </c>
      <c r="F27" s="1" t="s">
        <v>204</v>
      </c>
      <c r="G27" s="3" t="s">
        <v>488</v>
      </c>
      <c r="H27" s="3" t="s">
        <v>853</v>
      </c>
      <c r="I27" s="3" t="s">
        <v>232</v>
      </c>
      <c r="J27" s="36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0</v>
      </c>
      <c r="Z27" s="98"/>
      <c r="AA27" s="36">
        <v>50.991999999999997</v>
      </c>
      <c r="BA27" s="67"/>
    </row>
    <row r="28" spans="1:53" x14ac:dyDescent="0.3">
      <c r="A28" s="4" t="s">
        <v>657</v>
      </c>
      <c r="B28" s="4">
        <v>2024</v>
      </c>
      <c r="C28" s="19">
        <v>45305</v>
      </c>
      <c r="D28" s="4" t="s">
        <v>3826</v>
      </c>
      <c r="E28" s="1" t="s">
        <v>204</v>
      </c>
      <c r="F28" s="1" t="s">
        <v>204</v>
      </c>
      <c r="G28" s="3" t="s">
        <v>283</v>
      </c>
      <c r="H28" s="3" t="s">
        <v>3831</v>
      </c>
      <c r="I28" s="3" t="s">
        <v>31</v>
      </c>
      <c r="J28" s="36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40</v>
      </c>
      <c r="Y28" s="3" t="s">
        <v>308</v>
      </c>
      <c r="Z28" s="98"/>
      <c r="AA28" s="36">
        <v>50.991999999999997</v>
      </c>
      <c r="BA28" s="67"/>
    </row>
    <row r="29" spans="1:53" x14ac:dyDescent="0.3">
      <c r="A29" s="4" t="s">
        <v>657</v>
      </c>
      <c r="B29" s="4">
        <v>2024</v>
      </c>
      <c r="C29" s="19">
        <v>45305</v>
      </c>
      <c r="D29" s="4" t="s">
        <v>3826</v>
      </c>
      <c r="E29" s="1" t="s">
        <v>204</v>
      </c>
      <c r="F29" s="1" t="s">
        <v>204</v>
      </c>
      <c r="G29" s="3" t="s">
        <v>343</v>
      </c>
      <c r="H29" s="3" t="s">
        <v>328</v>
      </c>
      <c r="I29" s="3" t="s">
        <v>25</v>
      </c>
      <c r="J29" s="36">
        <v>11</v>
      </c>
      <c r="K29" s="3">
        <v>5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 t="s">
        <v>308</v>
      </c>
      <c r="Z29" s="98"/>
      <c r="AA29" s="36">
        <v>50.991999999999997</v>
      </c>
      <c r="BA29" s="67"/>
    </row>
    <row r="30" spans="1:53" x14ac:dyDescent="0.3">
      <c r="A30" s="4" t="s">
        <v>657</v>
      </c>
      <c r="B30" s="4">
        <v>2024</v>
      </c>
      <c r="C30" s="19">
        <v>45305</v>
      </c>
      <c r="D30" s="4" t="s">
        <v>3826</v>
      </c>
      <c r="E30" s="1" t="s">
        <v>204</v>
      </c>
      <c r="F30" s="1" t="s">
        <v>204</v>
      </c>
      <c r="G30" s="3" t="s">
        <v>616</v>
      </c>
      <c r="H30" s="3" t="s">
        <v>3833</v>
      </c>
      <c r="I30" s="3" t="s">
        <v>49</v>
      </c>
      <c r="J30" s="36">
        <v>12</v>
      </c>
      <c r="K30" s="3">
        <v>1</v>
      </c>
      <c r="L30" s="3">
        <v>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 t="s">
        <v>308</v>
      </c>
      <c r="Z30" s="98"/>
      <c r="AA30" s="36">
        <v>50.991999999999997</v>
      </c>
      <c r="BA30" s="67"/>
    </row>
    <row r="31" spans="1:53" x14ac:dyDescent="0.3">
      <c r="A31" s="4" t="s">
        <v>657</v>
      </c>
      <c r="B31" s="4">
        <v>2024</v>
      </c>
      <c r="C31" s="19">
        <v>45305</v>
      </c>
      <c r="D31" s="4" t="s">
        <v>3826</v>
      </c>
      <c r="E31" s="1" t="s">
        <v>204</v>
      </c>
      <c r="F31" s="1" t="s">
        <v>204</v>
      </c>
      <c r="G31" s="3" t="s">
        <v>445</v>
      </c>
      <c r="H31" s="3" t="s">
        <v>444</v>
      </c>
      <c r="I31" s="3" t="s">
        <v>61</v>
      </c>
      <c r="J31" s="36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20</v>
      </c>
      <c r="Y31" s="3" t="s">
        <v>308</v>
      </c>
      <c r="Z31" s="98"/>
      <c r="AA31" s="36">
        <v>50.991999999999997</v>
      </c>
      <c r="BA31" s="67"/>
    </row>
    <row r="32" spans="1:53" x14ac:dyDescent="0.3">
      <c r="A32" s="3" t="s">
        <v>102</v>
      </c>
      <c r="B32" s="3">
        <v>2023</v>
      </c>
      <c r="C32" s="19">
        <v>45142</v>
      </c>
      <c r="D32" s="3" t="s">
        <v>13</v>
      </c>
      <c r="E32" s="4" t="s">
        <v>204</v>
      </c>
      <c r="F32" s="4" t="s">
        <v>204</v>
      </c>
      <c r="G32" s="3" t="s" cm="1">
        <v>328</v>
      </c>
      <c r="H32" s="3" t="s">
        <v>343</v>
      </c>
      <c r="I32" s="3" t="s">
        <v>25</v>
      </c>
      <c r="J32" s="36">
        <v>1</v>
      </c>
      <c r="K32" s="3">
        <f>0</f>
        <v>0</v>
      </c>
      <c r="L32" s="3">
        <f>0</f>
        <v>0</v>
      </c>
      <c r="M32" s="3">
        <v>5</v>
      </c>
      <c r="N32" s="3">
        <v>5</v>
      </c>
      <c r="O32" s="3">
        <v>3</v>
      </c>
      <c r="P32" s="3">
        <v>1</v>
      </c>
      <c r="Q32" s="3">
        <v>2</v>
      </c>
      <c r="R32" s="3">
        <v>5</v>
      </c>
      <c r="S32" s="3">
        <v>2</v>
      </c>
      <c r="T32" s="3">
        <v>2</v>
      </c>
      <c r="U32" s="3">
        <v>1</v>
      </c>
      <c r="V32" s="3">
        <v>2</v>
      </c>
      <c r="W32" s="3">
        <f>0</f>
        <v>0</v>
      </c>
      <c r="X32" s="3">
        <f>0</f>
        <v>0</v>
      </c>
      <c r="Y32" s="3">
        <v>28</v>
      </c>
      <c r="Z32" s="117">
        <v>2.4965277777777781E-2</v>
      </c>
      <c r="AA32" s="36">
        <v>50.07</v>
      </c>
      <c r="BA32" s="67"/>
    </row>
    <row r="33" spans="1:53" x14ac:dyDescent="0.3">
      <c r="A33" s="3" t="s">
        <v>102</v>
      </c>
      <c r="B33" s="3">
        <v>2023</v>
      </c>
      <c r="C33" s="19">
        <v>45142</v>
      </c>
      <c r="D33" s="3" t="s">
        <v>13</v>
      </c>
      <c r="E33" s="4" t="s">
        <v>204</v>
      </c>
      <c r="F33" s="4" t="s">
        <v>204</v>
      </c>
      <c r="G33" s="3" t="s" cm="1">
        <v>270</v>
      </c>
      <c r="H33" s="3" t="s">
        <v>256</v>
      </c>
      <c r="I33" s="3" t="s">
        <v>36</v>
      </c>
      <c r="J33" s="36">
        <v>2</v>
      </c>
      <c r="K33" s="3">
        <f>0</f>
        <v>0</v>
      </c>
      <c r="L33" s="3">
        <v>2</v>
      </c>
      <c r="M33" s="3">
        <f>0</f>
        <v>0</v>
      </c>
      <c r="N33" s="3">
        <v>3</v>
      </c>
      <c r="O33" s="3">
        <f>0</f>
        <v>0</v>
      </c>
      <c r="P33" s="3">
        <v>3</v>
      </c>
      <c r="Q33" s="3">
        <v>3</v>
      </c>
      <c r="R33" s="3">
        <v>3</v>
      </c>
      <c r="S33" s="3">
        <v>5</v>
      </c>
      <c r="T33" s="3">
        <f>0</f>
        <v>0</v>
      </c>
      <c r="U33" s="3">
        <f>0</f>
        <v>0</v>
      </c>
      <c r="V33" s="3">
        <v>6</v>
      </c>
      <c r="W33" s="3">
        <f>0</f>
        <v>0</v>
      </c>
      <c r="X33" s="3">
        <f>0</f>
        <v>0</v>
      </c>
      <c r="Y33" s="3">
        <v>25</v>
      </c>
      <c r="Z33" s="117">
        <v>2.4965277777777781E-2</v>
      </c>
      <c r="AA33" s="36">
        <v>50.07</v>
      </c>
      <c r="BA33" s="67"/>
    </row>
    <row r="34" spans="1:53" x14ac:dyDescent="0.3">
      <c r="A34" s="3" t="s">
        <v>102</v>
      </c>
      <c r="B34" s="3">
        <v>2023</v>
      </c>
      <c r="C34" s="19">
        <v>45142</v>
      </c>
      <c r="D34" s="3" t="s">
        <v>13</v>
      </c>
      <c r="E34" s="4" t="s">
        <v>204</v>
      </c>
      <c r="F34" s="4" t="s">
        <v>204</v>
      </c>
      <c r="G34" s="3" t="s" cm="1">
        <v>421</v>
      </c>
      <c r="H34" s="3" t="s">
        <v>215</v>
      </c>
      <c r="I34" s="3" t="s">
        <v>17</v>
      </c>
      <c r="J34" s="36">
        <v>3</v>
      </c>
      <c r="K34" s="3">
        <v>5</v>
      </c>
      <c r="L34" s="3">
        <v>1</v>
      </c>
      <c r="M34" s="3">
        <v>3</v>
      </c>
      <c r="N34" s="3">
        <f>0</f>
        <v>0</v>
      </c>
      <c r="O34" s="3">
        <v>1</v>
      </c>
      <c r="P34" s="3">
        <v>2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v>10</v>
      </c>
      <c r="W34" s="3">
        <f>0</f>
        <v>0</v>
      </c>
      <c r="X34" s="3">
        <f>0</f>
        <v>0</v>
      </c>
      <c r="Y34" s="3">
        <v>22</v>
      </c>
      <c r="Z34" s="117">
        <v>2.4965277777777801E-2</v>
      </c>
      <c r="AA34" s="36">
        <v>50.07</v>
      </c>
      <c r="BA34" s="67"/>
    </row>
    <row r="35" spans="1:53" x14ac:dyDescent="0.3">
      <c r="A35" s="3" t="s">
        <v>102</v>
      </c>
      <c r="B35" s="3">
        <v>2023</v>
      </c>
      <c r="C35" s="19">
        <v>45142</v>
      </c>
      <c r="D35" s="3" t="s">
        <v>13</v>
      </c>
      <c r="E35" s="4" t="s">
        <v>204</v>
      </c>
      <c r="F35" s="4" t="s">
        <v>204</v>
      </c>
      <c r="G35" s="3" t="s" cm="1">
        <v>268</v>
      </c>
      <c r="H35" s="3" t="s">
        <v>470</v>
      </c>
      <c r="I35" s="3" t="s">
        <v>47</v>
      </c>
      <c r="J35" s="36">
        <v>4</v>
      </c>
      <c r="K35" s="3">
        <v>3</v>
      </c>
      <c r="L35" s="3">
        <f>0</f>
        <v>0</v>
      </c>
      <c r="M35" s="3">
        <v>1</v>
      </c>
      <c r="N35" s="3">
        <f>0</f>
        <v>0</v>
      </c>
      <c r="O35" s="3">
        <f>0</f>
        <v>0</v>
      </c>
      <c r="P35" s="3">
        <f>0</f>
        <v>0</v>
      </c>
      <c r="Q35" s="3">
        <v>5</v>
      </c>
      <c r="R35" s="3">
        <v>2</v>
      </c>
      <c r="S35" s="3">
        <v>3</v>
      </c>
      <c r="T35" s="3">
        <v>3</v>
      </c>
      <c r="U35" s="3">
        <f>0</f>
        <v>0</v>
      </c>
      <c r="V35" s="3">
        <v>4</v>
      </c>
      <c r="W35" s="3">
        <f>0</f>
        <v>0</v>
      </c>
      <c r="X35" s="3">
        <f>0</f>
        <v>0</v>
      </c>
      <c r="Y35" s="3">
        <v>21</v>
      </c>
      <c r="Z35" s="117">
        <v>2.4965277777777801E-2</v>
      </c>
      <c r="AA35" s="36">
        <v>50.07</v>
      </c>
      <c r="BA35" s="67"/>
    </row>
    <row r="36" spans="1:53" x14ac:dyDescent="0.3">
      <c r="A36" s="3" t="s">
        <v>102</v>
      </c>
      <c r="B36" s="3">
        <v>2023</v>
      </c>
      <c r="C36" s="19">
        <v>45142</v>
      </c>
      <c r="D36" s="3" t="s">
        <v>13</v>
      </c>
      <c r="E36" s="4" t="s">
        <v>204</v>
      </c>
      <c r="F36" s="4" t="s">
        <v>204</v>
      </c>
      <c r="G36" s="3" t="s" cm="1">
        <v>389</v>
      </c>
      <c r="H36" s="3" t="s">
        <v>456</v>
      </c>
      <c r="I36" s="3" t="s">
        <v>53</v>
      </c>
      <c r="J36" s="36">
        <v>5</v>
      </c>
      <c r="K36" s="3">
        <f>0</f>
        <v>0</v>
      </c>
      <c r="L36" s="3">
        <f>0</f>
        <v>0</v>
      </c>
      <c r="M36" s="3">
        <v>2</v>
      </c>
      <c r="N36" s="3">
        <v>1</v>
      </c>
      <c r="O36" s="3">
        <f>0</f>
        <v>0</v>
      </c>
      <c r="P36" s="3">
        <v>5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v>5</v>
      </c>
      <c r="V36" s="3">
        <f>0</f>
        <v>0</v>
      </c>
      <c r="W36" s="3">
        <f>0</f>
        <v>0</v>
      </c>
      <c r="X36" s="3">
        <f>0</f>
        <v>0</v>
      </c>
      <c r="Y36" s="3">
        <v>14</v>
      </c>
      <c r="Z36" s="117">
        <v>2.4965277777777801E-2</v>
      </c>
      <c r="AA36" s="36">
        <v>50.07</v>
      </c>
      <c r="BA36" s="67"/>
    </row>
    <row r="37" spans="1:53" x14ac:dyDescent="0.3">
      <c r="A37" s="3" t="s">
        <v>102</v>
      </c>
      <c r="B37" s="3">
        <v>2023</v>
      </c>
      <c r="C37" s="19">
        <v>45142</v>
      </c>
      <c r="D37" s="3" t="s">
        <v>13</v>
      </c>
      <c r="E37" s="4" t="s">
        <v>204</v>
      </c>
      <c r="F37" s="4" t="s">
        <v>204</v>
      </c>
      <c r="G37" s="3" t="s" cm="1">
        <v>214</v>
      </c>
      <c r="H37" s="3" t="s">
        <v>271</v>
      </c>
      <c r="I37" s="3" t="s">
        <v>67</v>
      </c>
      <c r="J37" s="36">
        <v>6</v>
      </c>
      <c r="K37" s="3">
        <v>2</v>
      </c>
      <c r="L37" s="3">
        <v>3</v>
      </c>
      <c r="M37" s="3">
        <f>0</f>
        <v>0</v>
      </c>
      <c r="N37" s="3">
        <f>0</f>
        <v>0</v>
      </c>
      <c r="O37" s="3">
        <v>2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v>3</v>
      </c>
      <c r="V37" s="3">
        <f>0</f>
        <v>0</v>
      </c>
      <c r="W37" s="3">
        <f>0</f>
        <v>0</v>
      </c>
      <c r="X37" s="112">
        <f>0</f>
        <v>0</v>
      </c>
      <c r="Y37" s="3">
        <v>10</v>
      </c>
      <c r="Z37" s="117">
        <v>2.4965277777777801E-2</v>
      </c>
      <c r="AA37" s="36">
        <v>50.07</v>
      </c>
      <c r="BA37" s="67"/>
    </row>
    <row r="38" spans="1:53" x14ac:dyDescent="0.3">
      <c r="A38" s="3" t="s">
        <v>102</v>
      </c>
      <c r="B38" s="3">
        <v>2023</v>
      </c>
      <c r="C38" s="19">
        <v>45142</v>
      </c>
      <c r="D38" s="3" t="s">
        <v>13</v>
      </c>
      <c r="E38" s="4" t="s">
        <v>204</v>
      </c>
      <c r="F38" s="4" t="s">
        <v>204</v>
      </c>
      <c r="G38" s="3" t="s" cm="1">
        <v>274</v>
      </c>
      <c r="H38" s="3" t="s">
        <v>416</v>
      </c>
      <c r="I38" s="3" t="s">
        <v>29</v>
      </c>
      <c r="J38" s="36">
        <v>7</v>
      </c>
      <c r="K38" s="3">
        <f>0</f>
        <v>0</v>
      </c>
      <c r="L38" s="3">
        <v>5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112">
        <f>0</f>
        <v>0</v>
      </c>
      <c r="Y38" s="3">
        <v>10</v>
      </c>
      <c r="Z38" s="117">
        <v>2.4965277777777801E-2</v>
      </c>
      <c r="AA38" s="36">
        <v>50.07</v>
      </c>
      <c r="BA38" s="67"/>
    </row>
    <row r="39" spans="1:53" x14ac:dyDescent="0.3">
      <c r="A39" s="3" t="s">
        <v>102</v>
      </c>
      <c r="B39" s="3">
        <v>2023</v>
      </c>
      <c r="C39" s="19">
        <v>45142</v>
      </c>
      <c r="D39" s="3" t="s">
        <v>13</v>
      </c>
      <c r="E39" s="4" t="s">
        <v>204</v>
      </c>
      <c r="F39" s="4" t="s">
        <v>204</v>
      </c>
      <c r="G39" s="3" t="s" cm="1">
        <v>221</v>
      </c>
      <c r="H39" s="3" t="s">
        <v>430</v>
      </c>
      <c r="I39" s="3" t="s">
        <v>40</v>
      </c>
      <c r="J39" s="36">
        <v>8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5</v>
      </c>
      <c r="U39" s="3">
        <f>0</f>
        <v>0</v>
      </c>
      <c r="V39" s="3">
        <f>0</f>
        <v>0</v>
      </c>
      <c r="W39" s="3">
        <f>0</f>
        <v>0</v>
      </c>
      <c r="X39" s="112">
        <f>0</f>
        <v>0</v>
      </c>
      <c r="Y39" s="3">
        <v>5</v>
      </c>
      <c r="Z39" s="117">
        <v>2.4965277777777801E-2</v>
      </c>
      <c r="AA39" s="36">
        <v>50.07</v>
      </c>
      <c r="BA39" s="67"/>
    </row>
    <row r="40" spans="1:53" x14ac:dyDescent="0.3">
      <c r="A40" s="3" t="s">
        <v>102</v>
      </c>
      <c r="B40" s="3">
        <v>2023</v>
      </c>
      <c r="C40" s="19">
        <v>45142</v>
      </c>
      <c r="D40" s="3" t="s">
        <v>13</v>
      </c>
      <c r="E40" s="4" t="s">
        <v>204</v>
      </c>
      <c r="F40" s="4" t="s">
        <v>204</v>
      </c>
      <c r="G40" s="3" t="s" cm="1">
        <v>237</v>
      </c>
      <c r="H40" s="3" t="s">
        <v>1333</v>
      </c>
      <c r="I40" s="3" t="s">
        <v>238</v>
      </c>
      <c r="J40" s="36">
        <v>9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v>2</v>
      </c>
      <c r="V40" s="3">
        <f>0</f>
        <v>0</v>
      </c>
      <c r="W40" s="3">
        <f>0</f>
        <v>0</v>
      </c>
      <c r="X40" s="112">
        <f>0</f>
        <v>0</v>
      </c>
      <c r="Y40" s="3">
        <v>2</v>
      </c>
      <c r="Z40" s="117">
        <v>2.4965277777777801E-2</v>
      </c>
      <c r="AA40" s="36">
        <v>50.07</v>
      </c>
      <c r="BA40" s="67"/>
    </row>
    <row r="41" spans="1:53" x14ac:dyDescent="0.3">
      <c r="A41" s="3" t="s">
        <v>102</v>
      </c>
      <c r="B41" s="3">
        <v>2023</v>
      </c>
      <c r="C41" s="19">
        <v>45142</v>
      </c>
      <c r="D41" s="3" t="s">
        <v>13</v>
      </c>
      <c r="E41" s="4" t="s">
        <v>204</v>
      </c>
      <c r="F41" s="4" t="s">
        <v>204</v>
      </c>
      <c r="G41" s="3" t="s" cm="1">
        <v>462</v>
      </c>
      <c r="H41" s="3" t="s">
        <v>218</v>
      </c>
      <c r="I41" s="3" t="s">
        <v>19</v>
      </c>
      <c r="J41" s="36">
        <v>10</v>
      </c>
      <c r="K41" s="3">
        <f>0</f>
        <v>0</v>
      </c>
      <c r="L41" s="3">
        <f>0</f>
        <v>0</v>
      </c>
      <c r="M41" s="3">
        <f>0</f>
        <v>0</v>
      </c>
      <c r="N41" s="3">
        <v>2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12">
        <f>0</f>
        <v>0</v>
      </c>
      <c r="Y41" s="3">
        <v>2</v>
      </c>
      <c r="Z41" s="117">
        <v>2.4965277777777801E-2</v>
      </c>
      <c r="AA41" s="36">
        <v>50.07</v>
      </c>
      <c r="BA41" s="67"/>
    </row>
    <row r="42" spans="1:53" x14ac:dyDescent="0.3">
      <c r="A42" s="3" t="s">
        <v>102</v>
      </c>
      <c r="B42" s="3">
        <v>2023</v>
      </c>
      <c r="C42" s="19">
        <v>45142</v>
      </c>
      <c r="D42" s="3" t="s">
        <v>13</v>
      </c>
      <c r="E42" s="4" t="s">
        <v>204</v>
      </c>
      <c r="F42" s="4" t="s">
        <v>204</v>
      </c>
      <c r="G42" s="3" t="s" cm="1">
        <v>228</v>
      </c>
      <c r="H42" s="3" t="s">
        <v>459</v>
      </c>
      <c r="I42" s="3" t="s">
        <v>15</v>
      </c>
      <c r="J42" s="36">
        <v>11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v>1</v>
      </c>
      <c r="U42" s="3">
        <f>0</f>
        <v>0</v>
      </c>
      <c r="V42" s="3">
        <f>0</f>
        <v>0</v>
      </c>
      <c r="W42" s="3">
        <f>0</f>
        <v>0</v>
      </c>
      <c r="X42" s="112">
        <v>20</v>
      </c>
      <c r="Y42" s="3">
        <v>-18</v>
      </c>
      <c r="Z42" s="117">
        <v>2.4965277777777801E-2</v>
      </c>
      <c r="AA42" s="36">
        <v>50.07</v>
      </c>
      <c r="BA42" s="67"/>
    </row>
    <row r="43" spans="1:53" x14ac:dyDescent="0.3">
      <c r="A43" s="3" t="s">
        <v>102</v>
      </c>
      <c r="B43" s="3">
        <v>2023</v>
      </c>
      <c r="C43" s="19">
        <v>45142</v>
      </c>
      <c r="D43" s="3" t="s">
        <v>13</v>
      </c>
      <c r="E43" s="4" t="s">
        <v>204</v>
      </c>
      <c r="F43" s="4" t="s">
        <v>204</v>
      </c>
      <c r="G43" s="3" t="s" cm="1">
        <v>291</v>
      </c>
      <c r="H43" s="3" t="s">
        <v>427</v>
      </c>
      <c r="I43" s="3" t="s">
        <v>56</v>
      </c>
      <c r="J43" s="36">
        <v>12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1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12">
        <v>20</v>
      </c>
      <c r="Y43" s="3">
        <v>-18</v>
      </c>
      <c r="Z43" s="117">
        <v>2.4965277777777801E-2</v>
      </c>
      <c r="AA43" s="36">
        <v>50.07</v>
      </c>
      <c r="BA43" s="67"/>
    </row>
    <row r="44" spans="1:53" x14ac:dyDescent="0.3">
      <c r="A44" s="3" t="s">
        <v>102</v>
      </c>
      <c r="B44" s="3">
        <v>2023</v>
      </c>
      <c r="C44" s="19">
        <v>45142</v>
      </c>
      <c r="D44" s="3" t="s">
        <v>13</v>
      </c>
      <c r="E44" s="4" t="s">
        <v>204</v>
      </c>
      <c r="F44" s="4" t="s">
        <v>204</v>
      </c>
      <c r="G44" s="3" t="s" cm="1">
        <v>258</v>
      </c>
      <c r="H44" s="3" t="s">
        <v>843</v>
      </c>
      <c r="I44" s="3" t="s">
        <v>51</v>
      </c>
      <c r="J44" s="36">
        <v>13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12">
        <v>20</v>
      </c>
      <c r="Y44" s="3">
        <v>-20</v>
      </c>
      <c r="Z44" s="117">
        <v>2.4965277777777801E-2</v>
      </c>
      <c r="AA44" s="36">
        <v>50.07</v>
      </c>
      <c r="BA44" s="67"/>
    </row>
    <row r="45" spans="1:53" x14ac:dyDescent="0.3">
      <c r="A45" s="3" t="s">
        <v>102</v>
      </c>
      <c r="B45" s="3">
        <v>2023</v>
      </c>
      <c r="C45" s="19">
        <v>45142</v>
      </c>
      <c r="D45" s="3" t="s">
        <v>13</v>
      </c>
      <c r="E45" s="4" t="s">
        <v>204</v>
      </c>
      <c r="F45" s="4" t="s">
        <v>204</v>
      </c>
      <c r="G45" s="3" t="s" cm="1">
        <v>231</v>
      </c>
      <c r="H45" s="3" t="s">
        <v>488</v>
      </c>
      <c r="I45" s="3" t="s">
        <v>232</v>
      </c>
      <c r="J45" s="36">
        <v>14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12">
        <v>40</v>
      </c>
      <c r="Y45" s="3">
        <v>-40</v>
      </c>
      <c r="Z45" s="117">
        <v>2.4965277777777801E-2</v>
      </c>
      <c r="AA45" s="36">
        <v>50.07</v>
      </c>
      <c r="BA45" s="67"/>
    </row>
    <row r="46" spans="1:53" x14ac:dyDescent="0.3">
      <c r="A46" s="3" t="s">
        <v>102</v>
      </c>
      <c r="B46" s="3">
        <v>2023</v>
      </c>
      <c r="C46" s="19">
        <v>45142</v>
      </c>
      <c r="D46" s="3" t="s">
        <v>13</v>
      </c>
      <c r="E46" s="4" t="s">
        <v>204</v>
      </c>
      <c r="F46" s="4" t="s">
        <v>204</v>
      </c>
      <c r="G46" s="3" t="s">
        <v>2329</v>
      </c>
      <c r="H46" s="3" t="s">
        <v>616</v>
      </c>
      <c r="I46" s="3" t="s">
        <v>49</v>
      </c>
      <c r="J46" s="36">
        <v>15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12">
        <v>40</v>
      </c>
      <c r="Y46" s="3">
        <v>-40</v>
      </c>
      <c r="Z46" s="117">
        <v>2.4965277777777801E-2</v>
      </c>
      <c r="AA46" s="36">
        <v>50.07</v>
      </c>
      <c r="BA46" s="67"/>
    </row>
    <row r="47" spans="1:53" x14ac:dyDescent="0.3">
      <c r="A47" s="3" t="s">
        <v>102</v>
      </c>
      <c r="B47" s="3">
        <v>2023</v>
      </c>
      <c r="C47" s="19">
        <v>45142</v>
      </c>
      <c r="D47" s="3" t="s">
        <v>13</v>
      </c>
      <c r="E47" s="4" t="s">
        <v>204</v>
      </c>
      <c r="F47" s="4" t="s">
        <v>204</v>
      </c>
      <c r="G47" s="3" t="s" cm="1">
        <v>450</v>
      </c>
      <c r="H47" s="3" t="s">
        <v>263</v>
      </c>
      <c r="I47" s="3" t="s">
        <v>264</v>
      </c>
      <c r="J47" s="36">
        <v>16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12">
        <v>40</v>
      </c>
      <c r="Y47" s="3" t="s">
        <v>308</v>
      </c>
      <c r="Z47" s="117">
        <v>2.4965277777777801E-2</v>
      </c>
      <c r="AA47" s="36">
        <v>50.07</v>
      </c>
      <c r="BA47" s="67"/>
    </row>
    <row r="48" spans="1:53" x14ac:dyDescent="0.3">
      <c r="A48" s="3" t="s">
        <v>102</v>
      </c>
      <c r="B48" s="3">
        <v>2023</v>
      </c>
      <c r="C48" s="19">
        <v>45142</v>
      </c>
      <c r="D48" s="3" t="s">
        <v>13</v>
      </c>
      <c r="E48" s="4" t="s">
        <v>204</v>
      </c>
      <c r="F48" s="4" t="s">
        <v>204</v>
      </c>
      <c r="G48" s="3" t="s" cm="1">
        <v>448</v>
      </c>
      <c r="H48" s="3" t="s">
        <v>2331</v>
      </c>
      <c r="I48" s="3" t="s">
        <v>44</v>
      </c>
      <c r="J48" s="36">
        <v>17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12">
        <v>40</v>
      </c>
      <c r="Y48" s="3" t="s">
        <v>308</v>
      </c>
      <c r="Z48" s="117">
        <v>2.4965277777777801E-2</v>
      </c>
      <c r="AA48" s="36">
        <v>50.07</v>
      </c>
      <c r="BA48" s="67"/>
    </row>
    <row r="49" spans="1:53" x14ac:dyDescent="0.3">
      <c r="A49" s="3" t="s">
        <v>102</v>
      </c>
      <c r="B49" s="3">
        <v>2023</v>
      </c>
      <c r="C49" s="19">
        <v>45142</v>
      </c>
      <c r="D49" s="3" t="s">
        <v>13</v>
      </c>
      <c r="E49" s="4" t="s">
        <v>204</v>
      </c>
      <c r="F49" s="4" t="s">
        <v>204</v>
      </c>
      <c r="G49" s="3" t="s" cm="1">
        <v>251</v>
      </c>
      <c r="H49" s="3" t="s">
        <v>348</v>
      </c>
      <c r="I49" s="3" t="s">
        <v>65</v>
      </c>
      <c r="J49" s="36">
        <v>18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12">
        <v>20</v>
      </c>
      <c r="Y49" s="3" t="s">
        <v>308</v>
      </c>
      <c r="Z49" s="117">
        <v>2.4965277777777801E-2</v>
      </c>
      <c r="AA49" s="36">
        <v>50.07</v>
      </c>
      <c r="BA49" s="67"/>
    </row>
    <row r="50" spans="1:53" x14ac:dyDescent="0.3">
      <c r="A50" s="4" t="s">
        <v>93</v>
      </c>
      <c r="B50" s="4">
        <v>2023</v>
      </c>
      <c r="C50" s="5">
        <v>45037</v>
      </c>
      <c r="D50" s="4" t="s">
        <v>72</v>
      </c>
      <c r="E50" s="1" t="s">
        <v>204</v>
      </c>
      <c r="F50" s="1" t="s">
        <v>204</v>
      </c>
      <c r="G50" s="3" t="s">
        <v>531</v>
      </c>
      <c r="H50" s="3" t="s">
        <v>236</v>
      </c>
      <c r="I50" s="3" t="s">
        <v>51</v>
      </c>
      <c r="J50" s="36">
        <v>1</v>
      </c>
      <c r="K50" s="3">
        <v>1</v>
      </c>
      <c r="L50" s="3">
        <v>5</v>
      </c>
      <c r="M50" s="3">
        <v>3</v>
      </c>
      <c r="N50" s="3">
        <v>0</v>
      </c>
      <c r="O50" s="3">
        <v>5</v>
      </c>
      <c r="P50" s="3">
        <v>0</v>
      </c>
      <c r="Q50" s="3">
        <v>0</v>
      </c>
      <c r="R50" s="3">
        <v>3</v>
      </c>
      <c r="S50" s="3">
        <v>3</v>
      </c>
      <c r="T50" s="3">
        <v>5</v>
      </c>
      <c r="U50" s="3">
        <v>2</v>
      </c>
      <c r="V50" s="3">
        <v>6</v>
      </c>
      <c r="W50" s="3">
        <v>20</v>
      </c>
      <c r="X50" s="112">
        <v>0</v>
      </c>
      <c r="Y50" s="3">
        <v>53</v>
      </c>
      <c r="Z50" s="117">
        <v>2.4664351851851851E-2</v>
      </c>
      <c r="AA50" s="36">
        <v>50.68</v>
      </c>
      <c r="BA50" s="67"/>
    </row>
    <row r="51" spans="1:53" x14ac:dyDescent="0.3">
      <c r="A51" s="4" t="s">
        <v>93</v>
      </c>
      <c r="B51" s="4">
        <v>2023</v>
      </c>
      <c r="C51" s="5">
        <v>45037</v>
      </c>
      <c r="D51" s="4" t="s">
        <v>72</v>
      </c>
      <c r="E51" s="1" t="s">
        <v>204</v>
      </c>
      <c r="F51" s="1" t="s">
        <v>204</v>
      </c>
      <c r="G51" s="3" t="s">
        <v>269</v>
      </c>
      <c r="H51" s="3" t="s">
        <v>328</v>
      </c>
      <c r="I51" s="3" t="s">
        <v>25</v>
      </c>
      <c r="J51" s="36">
        <v>2</v>
      </c>
      <c r="K51" s="3">
        <v>5</v>
      </c>
      <c r="L51" s="3">
        <v>0</v>
      </c>
      <c r="M51" s="3">
        <v>2</v>
      </c>
      <c r="N51" s="3">
        <v>3</v>
      </c>
      <c r="O51" s="3">
        <v>3</v>
      </c>
      <c r="P51" s="3">
        <v>0</v>
      </c>
      <c r="Q51" s="3">
        <v>0</v>
      </c>
      <c r="R51" s="3">
        <v>0</v>
      </c>
      <c r="S51" s="3">
        <v>5</v>
      </c>
      <c r="T51" s="3">
        <v>1</v>
      </c>
      <c r="U51" s="3">
        <v>3</v>
      </c>
      <c r="V51" s="3">
        <v>2</v>
      </c>
      <c r="W51" s="3">
        <v>20</v>
      </c>
      <c r="X51" s="112">
        <v>0</v>
      </c>
      <c r="Y51" s="3">
        <v>44</v>
      </c>
      <c r="Z51" s="117">
        <v>2.4664351851851851E-2</v>
      </c>
      <c r="AA51" s="36">
        <v>50.68</v>
      </c>
      <c r="BA51" s="67"/>
    </row>
    <row r="52" spans="1:53" x14ac:dyDescent="0.3">
      <c r="A52" s="4" t="s">
        <v>93</v>
      </c>
      <c r="B52" s="4">
        <v>2023</v>
      </c>
      <c r="C52" s="5">
        <v>45037</v>
      </c>
      <c r="D52" s="4" t="s">
        <v>72</v>
      </c>
      <c r="E52" s="1" t="s">
        <v>204</v>
      </c>
      <c r="F52" s="1" t="s">
        <v>204</v>
      </c>
      <c r="G52" s="3" t="s">
        <v>227</v>
      </c>
      <c r="H52" s="3" t="s">
        <v>389</v>
      </c>
      <c r="I52" s="3" t="s">
        <v>53</v>
      </c>
      <c r="J52" s="36">
        <v>3</v>
      </c>
      <c r="K52" s="3">
        <v>0</v>
      </c>
      <c r="L52" s="3">
        <v>3</v>
      </c>
      <c r="M52" s="3">
        <v>5</v>
      </c>
      <c r="N52" s="3">
        <v>0</v>
      </c>
      <c r="O52" s="3">
        <v>0</v>
      </c>
      <c r="P52" s="3">
        <v>5</v>
      </c>
      <c r="Q52" s="3">
        <v>5</v>
      </c>
      <c r="R52" s="3">
        <v>0</v>
      </c>
      <c r="S52" s="3">
        <v>2</v>
      </c>
      <c r="T52" s="3">
        <v>0</v>
      </c>
      <c r="U52" s="3">
        <v>1</v>
      </c>
      <c r="V52" s="3">
        <v>0</v>
      </c>
      <c r="W52" s="3">
        <v>20</v>
      </c>
      <c r="X52" s="112">
        <v>0</v>
      </c>
      <c r="Y52" s="3">
        <v>41</v>
      </c>
      <c r="Z52" s="117">
        <v>2.4664351851851899E-2</v>
      </c>
      <c r="AA52" s="36">
        <v>50.68</v>
      </c>
      <c r="BA52" s="67"/>
    </row>
    <row r="53" spans="1:53" x14ac:dyDescent="0.3">
      <c r="A53" s="4" t="s">
        <v>93</v>
      </c>
      <c r="B53" s="4">
        <v>2023</v>
      </c>
      <c r="C53" s="5">
        <v>45037</v>
      </c>
      <c r="D53" s="4" t="s">
        <v>72</v>
      </c>
      <c r="E53" s="1" t="s">
        <v>204</v>
      </c>
      <c r="F53" s="1" t="s">
        <v>204</v>
      </c>
      <c r="G53" s="3" t="s">
        <v>218</v>
      </c>
      <c r="H53" s="3" t="s">
        <v>461</v>
      </c>
      <c r="I53" s="3" t="s">
        <v>19</v>
      </c>
      <c r="J53" s="36">
        <v>4</v>
      </c>
      <c r="K53" s="3">
        <v>2</v>
      </c>
      <c r="L53" s="3">
        <v>2</v>
      </c>
      <c r="M53" s="3">
        <v>1</v>
      </c>
      <c r="N53" s="3">
        <v>5</v>
      </c>
      <c r="O53" s="3">
        <v>0</v>
      </c>
      <c r="P53" s="3">
        <v>3</v>
      </c>
      <c r="Q53" s="3">
        <v>1</v>
      </c>
      <c r="R53" s="3">
        <v>5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112">
        <v>0</v>
      </c>
      <c r="Y53" s="3">
        <v>19</v>
      </c>
      <c r="Z53" s="117">
        <v>2.4664351851851899E-2</v>
      </c>
      <c r="AA53" s="36">
        <v>50.68</v>
      </c>
      <c r="BA53" s="67"/>
    </row>
    <row r="54" spans="1:53" x14ac:dyDescent="0.3">
      <c r="A54" s="4" t="s">
        <v>93</v>
      </c>
      <c r="B54" s="4">
        <v>2023</v>
      </c>
      <c r="C54" s="5">
        <v>45037</v>
      </c>
      <c r="D54" s="4" t="s">
        <v>72</v>
      </c>
      <c r="E54" s="1" t="s">
        <v>204</v>
      </c>
      <c r="F54" s="1" t="s">
        <v>204</v>
      </c>
      <c r="G54" s="3" t="s">
        <v>228</v>
      </c>
      <c r="H54" s="3" t="s">
        <v>459</v>
      </c>
      <c r="I54" s="3" t="s">
        <v>15</v>
      </c>
      <c r="J54" s="36">
        <v>5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3</v>
      </c>
      <c r="R54" s="3">
        <v>0</v>
      </c>
      <c r="S54" s="3">
        <v>0</v>
      </c>
      <c r="T54" s="3">
        <v>3</v>
      </c>
      <c r="U54" s="3">
        <v>0</v>
      </c>
      <c r="V54" s="3">
        <v>10</v>
      </c>
      <c r="W54" s="3">
        <v>0</v>
      </c>
      <c r="X54" s="112">
        <v>0</v>
      </c>
      <c r="Y54" s="3">
        <v>16</v>
      </c>
      <c r="Z54" s="117">
        <v>2.4664351851851899E-2</v>
      </c>
      <c r="AA54" s="36">
        <v>50.68</v>
      </c>
      <c r="BA54" s="67"/>
    </row>
    <row r="55" spans="1:53" x14ac:dyDescent="0.3">
      <c r="A55" s="4" t="s">
        <v>93</v>
      </c>
      <c r="B55" s="4">
        <v>2023</v>
      </c>
      <c r="C55" s="5">
        <v>45037</v>
      </c>
      <c r="D55" s="4" t="s">
        <v>72</v>
      </c>
      <c r="E55" s="1" t="s">
        <v>204</v>
      </c>
      <c r="F55" s="1" t="s">
        <v>204</v>
      </c>
      <c r="G55" s="3" t="s">
        <v>214</v>
      </c>
      <c r="H55" s="3" t="s">
        <v>271</v>
      </c>
      <c r="I55" s="3" t="s">
        <v>67</v>
      </c>
      <c r="J55" s="36">
        <v>6</v>
      </c>
      <c r="K55" s="3">
        <v>3</v>
      </c>
      <c r="L55" s="3">
        <v>0</v>
      </c>
      <c r="M55" s="3">
        <v>0</v>
      </c>
      <c r="N55" s="3">
        <v>0</v>
      </c>
      <c r="O55" s="3">
        <v>2</v>
      </c>
      <c r="P55" s="3">
        <v>0</v>
      </c>
      <c r="Q55" s="3">
        <v>0</v>
      </c>
      <c r="R55" s="3">
        <v>1</v>
      </c>
      <c r="S55" s="3">
        <v>0</v>
      </c>
      <c r="T55" s="3">
        <v>2</v>
      </c>
      <c r="U55" s="3">
        <v>0</v>
      </c>
      <c r="V55" s="3">
        <v>4</v>
      </c>
      <c r="W55" s="3">
        <v>0</v>
      </c>
      <c r="X55" s="112">
        <v>0</v>
      </c>
      <c r="Y55" s="3">
        <v>12</v>
      </c>
      <c r="Z55" s="117">
        <v>2.4664351851851899E-2</v>
      </c>
      <c r="AA55" s="36">
        <v>50.68</v>
      </c>
      <c r="BA55" s="67"/>
    </row>
    <row r="56" spans="1:53" x14ac:dyDescent="0.3">
      <c r="A56" s="4" t="s">
        <v>93</v>
      </c>
      <c r="B56" s="4">
        <v>2023</v>
      </c>
      <c r="C56" s="5">
        <v>45037</v>
      </c>
      <c r="D56" s="4" t="s">
        <v>72</v>
      </c>
      <c r="E56" s="1" t="s">
        <v>204</v>
      </c>
      <c r="F56" s="1" t="s">
        <v>204</v>
      </c>
      <c r="G56" s="3" t="s">
        <v>268</v>
      </c>
      <c r="H56" s="3" t="s">
        <v>470</v>
      </c>
      <c r="I56" s="3" t="s">
        <v>47</v>
      </c>
      <c r="J56" s="36">
        <v>7</v>
      </c>
      <c r="K56" s="3">
        <v>0</v>
      </c>
      <c r="L56" s="3">
        <v>1</v>
      </c>
      <c r="M56" s="3">
        <v>0</v>
      </c>
      <c r="N56" s="3">
        <v>2</v>
      </c>
      <c r="O56" s="3">
        <v>0</v>
      </c>
      <c r="P56" s="3">
        <v>1</v>
      </c>
      <c r="Q56" s="3">
        <v>0</v>
      </c>
      <c r="R56" s="3">
        <v>2</v>
      </c>
      <c r="S56" s="3">
        <v>1</v>
      </c>
      <c r="T56" s="3">
        <v>0</v>
      </c>
      <c r="U56" s="3">
        <v>5</v>
      </c>
      <c r="V56" s="3">
        <v>0</v>
      </c>
      <c r="W56" s="3">
        <v>0</v>
      </c>
      <c r="X56" s="112">
        <v>0</v>
      </c>
      <c r="Y56" s="3">
        <v>12</v>
      </c>
      <c r="Z56" s="117">
        <v>2.4664351851851899E-2</v>
      </c>
      <c r="AA56" s="36">
        <v>50.68</v>
      </c>
      <c r="BA56" s="67"/>
    </row>
    <row r="57" spans="1:53" x14ac:dyDescent="0.3">
      <c r="A57" s="4" t="s">
        <v>93</v>
      </c>
      <c r="B57" s="4">
        <v>2023</v>
      </c>
      <c r="C57" s="5">
        <v>45037</v>
      </c>
      <c r="D57" s="4" t="s">
        <v>72</v>
      </c>
      <c r="E57" s="1" t="s">
        <v>204</v>
      </c>
      <c r="F57" s="1" t="s">
        <v>204</v>
      </c>
      <c r="G57" s="3" t="s">
        <v>431</v>
      </c>
      <c r="H57" s="3" t="s">
        <v>430</v>
      </c>
      <c r="I57" s="3" t="s">
        <v>97</v>
      </c>
      <c r="J57" s="36">
        <v>8</v>
      </c>
      <c r="K57" s="3">
        <v>0</v>
      </c>
      <c r="L57" s="3">
        <v>0</v>
      </c>
      <c r="M57" s="3">
        <v>0</v>
      </c>
      <c r="N57" s="3">
        <v>0</v>
      </c>
      <c r="O57" s="3">
        <v>1</v>
      </c>
      <c r="P57" s="3">
        <v>0</v>
      </c>
      <c r="Q57" s="3">
        <v>2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112">
        <v>0</v>
      </c>
      <c r="Y57" s="3">
        <v>3</v>
      </c>
      <c r="Z57" s="117">
        <v>2.4664351851851899E-2</v>
      </c>
      <c r="AA57" s="36">
        <v>50.68</v>
      </c>
      <c r="BA57" s="67"/>
    </row>
    <row r="58" spans="1:53" x14ac:dyDescent="0.3">
      <c r="A58" s="4" t="s">
        <v>93</v>
      </c>
      <c r="B58" s="4">
        <v>2023</v>
      </c>
      <c r="C58" s="5">
        <v>45037</v>
      </c>
      <c r="D58" s="4" t="s">
        <v>72</v>
      </c>
      <c r="E58" s="1" t="s">
        <v>204</v>
      </c>
      <c r="F58" s="1" t="s">
        <v>204</v>
      </c>
      <c r="G58" s="3" t="s">
        <v>291</v>
      </c>
      <c r="H58" s="3" t="s">
        <v>427</v>
      </c>
      <c r="I58" s="3" t="s">
        <v>56</v>
      </c>
      <c r="J58" s="36">
        <v>9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2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112">
        <v>0</v>
      </c>
      <c r="Y58" s="3">
        <v>2</v>
      </c>
      <c r="Z58" s="117">
        <v>2.4664351851851899E-2</v>
      </c>
      <c r="AA58" s="36">
        <v>50.68</v>
      </c>
      <c r="BA58" s="67"/>
    </row>
    <row r="59" spans="1:53" x14ac:dyDescent="0.3">
      <c r="A59" s="4" t="s">
        <v>93</v>
      </c>
      <c r="B59" s="4">
        <v>2023</v>
      </c>
      <c r="C59" s="5">
        <v>45037</v>
      </c>
      <c r="D59" s="4" t="s">
        <v>72</v>
      </c>
      <c r="E59" s="1" t="s">
        <v>204</v>
      </c>
      <c r="F59" s="1" t="s">
        <v>204</v>
      </c>
      <c r="G59" s="3" t="s">
        <v>231</v>
      </c>
      <c r="H59" s="3" t="s">
        <v>853</v>
      </c>
      <c r="I59" s="3" t="s">
        <v>232</v>
      </c>
      <c r="J59" s="36">
        <v>10</v>
      </c>
      <c r="K59" s="3">
        <v>0</v>
      </c>
      <c r="L59" s="3">
        <v>0</v>
      </c>
      <c r="M59" s="3">
        <v>0</v>
      </c>
      <c r="N59" s="3">
        <v>1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112">
        <v>0</v>
      </c>
      <c r="Y59" s="3">
        <v>1</v>
      </c>
      <c r="Z59" s="117">
        <v>2.4664351851851899E-2</v>
      </c>
      <c r="AA59" s="36">
        <v>50.68</v>
      </c>
      <c r="BA59" s="67"/>
    </row>
    <row r="60" spans="1:53" x14ac:dyDescent="0.3">
      <c r="A60" s="4" t="s">
        <v>93</v>
      </c>
      <c r="B60" s="4">
        <v>2023</v>
      </c>
      <c r="C60" s="5">
        <v>45037</v>
      </c>
      <c r="D60" s="4" t="s">
        <v>72</v>
      </c>
      <c r="E60" s="1" t="s">
        <v>204</v>
      </c>
      <c r="F60" s="1" t="s">
        <v>204</v>
      </c>
      <c r="G60" s="3" t="s">
        <v>229</v>
      </c>
      <c r="H60" s="3" t="s">
        <v>444</v>
      </c>
      <c r="I60" s="3" t="s">
        <v>61</v>
      </c>
      <c r="J60" s="36">
        <v>11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112">
        <v>0</v>
      </c>
      <c r="Y60" s="3">
        <v>0</v>
      </c>
      <c r="Z60" s="117">
        <v>2.4664351851851899E-2</v>
      </c>
      <c r="AA60" s="36">
        <v>50.68</v>
      </c>
      <c r="BA60" s="67"/>
    </row>
    <row r="61" spans="1:53" x14ac:dyDescent="0.3">
      <c r="A61" s="4" t="s">
        <v>93</v>
      </c>
      <c r="B61" s="4">
        <v>2023</v>
      </c>
      <c r="C61" s="5">
        <v>45037</v>
      </c>
      <c r="D61" s="4" t="s">
        <v>72</v>
      </c>
      <c r="E61" s="1" t="s">
        <v>204</v>
      </c>
      <c r="F61" s="1" t="s">
        <v>204</v>
      </c>
      <c r="G61" s="3" t="s">
        <v>251</v>
      </c>
      <c r="H61" s="3" t="s">
        <v>348</v>
      </c>
      <c r="I61" s="3" t="s">
        <v>65</v>
      </c>
      <c r="J61" s="36">
        <v>12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112">
        <v>20</v>
      </c>
      <c r="Y61" s="3">
        <v>-20</v>
      </c>
      <c r="Z61" s="117">
        <v>2.4664351851851899E-2</v>
      </c>
      <c r="AA61" s="36">
        <v>50.68</v>
      </c>
      <c r="BA61" s="67"/>
    </row>
    <row r="62" spans="1:53" x14ac:dyDescent="0.3">
      <c r="A62" s="4" t="s">
        <v>93</v>
      </c>
      <c r="B62" s="4">
        <v>2023</v>
      </c>
      <c r="C62" s="5">
        <v>45037</v>
      </c>
      <c r="D62" s="4" t="s">
        <v>72</v>
      </c>
      <c r="E62" s="1" t="s">
        <v>204</v>
      </c>
      <c r="F62" s="1" t="s">
        <v>204</v>
      </c>
      <c r="G62" s="3" t="s">
        <v>601</v>
      </c>
      <c r="H62" s="3" t="s">
        <v>2329</v>
      </c>
      <c r="I62" s="3" t="s">
        <v>49</v>
      </c>
      <c r="J62" s="36">
        <v>13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112">
        <v>20</v>
      </c>
      <c r="Y62" s="3" t="s">
        <v>308</v>
      </c>
      <c r="Z62" s="117">
        <v>2.4664351851851899E-2</v>
      </c>
      <c r="AA62" s="36">
        <v>50.68</v>
      </c>
      <c r="BA62" s="67"/>
    </row>
    <row r="63" spans="1:53" x14ac:dyDescent="0.3">
      <c r="A63" s="4" t="s">
        <v>93</v>
      </c>
      <c r="B63" s="4">
        <v>2023</v>
      </c>
      <c r="C63" s="5">
        <v>45037</v>
      </c>
      <c r="D63" s="4" t="s">
        <v>72</v>
      </c>
      <c r="E63" s="1" t="s">
        <v>204</v>
      </c>
      <c r="F63" s="1" t="s">
        <v>204</v>
      </c>
      <c r="G63" s="3" t="s">
        <v>458</v>
      </c>
      <c r="H63" s="3" t="s">
        <v>1890</v>
      </c>
      <c r="I63" s="3" t="s">
        <v>36</v>
      </c>
      <c r="J63" s="36">
        <v>14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112">
        <v>20</v>
      </c>
      <c r="Y63" s="3" t="s">
        <v>308</v>
      </c>
      <c r="Z63" s="117">
        <v>2.4664351851851899E-2</v>
      </c>
      <c r="AA63" s="36">
        <v>50.68</v>
      </c>
      <c r="BA63" s="67"/>
    </row>
    <row r="64" spans="1:53" x14ac:dyDescent="0.3">
      <c r="A64" s="4" t="s">
        <v>93</v>
      </c>
      <c r="B64" s="4">
        <v>2023</v>
      </c>
      <c r="C64" s="5">
        <v>45037</v>
      </c>
      <c r="D64" s="4" t="s">
        <v>72</v>
      </c>
      <c r="E64" s="1" t="s">
        <v>204</v>
      </c>
      <c r="F64" s="1" t="s">
        <v>204</v>
      </c>
      <c r="G64" s="3" t="s">
        <v>244</v>
      </c>
      <c r="H64" s="3" t="s">
        <v>552</v>
      </c>
      <c r="I64" s="3" t="s">
        <v>38</v>
      </c>
      <c r="J64" s="36">
        <v>15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112">
        <v>40</v>
      </c>
      <c r="Y64" s="3" t="s">
        <v>308</v>
      </c>
      <c r="Z64" s="117">
        <v>2.4664351851851899E-2</v>
      </c>
      <c r="AA64" s="36">
        <v>50.68</v>
      </c>
      <c r="BA64" s="67"/>
    </row>
    <row r="65" spans="1:53" x14ac:dyDescent="0.3">
      <c r="A65" s="4" t="s">
        <v>93</v>
      </c>
      <c r="B65" s="4">
        <v>2023</v>
      </c>
      <c r="C65" s="5">
        <v>45037</v>
      </c>
      <c r="D65" s="4" t="s">
        <v>72</v>
      </c>
      <c r="E65" s="1" t="s">
        <v>204</v>
      </c>
      <c r="F65" s="1" t="s">
        <v>204</v>
      </c>
      <c r="G65" s="3" t="s">
        <v>263</v>
      </c>
      <c r="H65" s="3" t="s">
        <v>450</v>
      </c>
      <c r="I65" s="3" t="s">
        <v>264</v>
      </c>
      <c r="J65" s="36">
        <v>16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112">
        <v>40</v>
      </c>
      <c r="Y65" s="3" t="s">
        <v>308</v>
      </c>
      <c r="Z65" s="117">
        <v>2.4664351851851899E-2</v>
      </c>
      <c r="AA65" s="36">
        <v>50.68</v>
      </c>
      <c r="BA65" s="67"/>
    </row>
    <row r="66" spans="1:53" x14ac:dyDescent="0.3">
      <c r="A66" s="4" t="s">
        <v>93</v>
      </c>
      <c r="B66" s="4">
        <v>2023</v>
      </c>
      <c r="C66" s="5">
        <v>45037</v>
      </c>
      <c r="D66" s="4" t="s">
        <v>72</v>
      </c>
      <c r="E66" s="1" t="s">
        <v>204</v>
      </c>
      <c r="F66" s="1" t="s">
        <v>204</v>
      </c>
      <c r="G66" s="3" t="s">
        <v>253</v>
      </c>
      <c r="H66" s="3" t="s">
        <v>593</v>
      </c>
      <c r="I66" s="3" t="s">
        <v>254</v>
      </c>
      <c r="J66" s="36">
        <v>17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112">
        <v>20</v>
      </c>
      <c r="Y66" s="3" t="s">
        <v>308</v>
      </c>
      <c r="Z66" s="117">
        <v>2.4664351851851899E-2</v>
      </c>
      <c r="AA66" s="36">
        <v>50.68</v>
      </c>
      <c r="BA66" s="67"/>
    </row>
    <row r="67" spans="1:53" x14ac:dyDescent="0.3">
      <c r="A67" s="4" t="s">
        <v>93</v>
      </c>
      <c r="B67" s="4">
        <v>2023</v>
      </c>
      <c r="C67" s="5">
        <v>45037</v>
      </c>
      <c r="D67" s="4" t="s">
        <v>72</v>
      </c>
      <c r="E67" s="1" t="s">
        <v>204</v>
      </c>
      <c r="F67" s="1" t="s">
        <v>204</v>
      </c>
      <c r="G67" s="3" t="s">
        <v>221</v>
      </c>
      <c r="H67" s="3" t="s">
        <v>429</v>
      </c>
      <c r="I67" s="3" t="s">
        <v>40</v>
      </c>
      <c r="J67" s="36">
        <v>18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112">
        <v>0</v>
      </c>
      <c r="Y67" s="3" t="s">
        <v>308</v>
      </c>
      <c r="Z67" s="117">
        <v>2.4664351851851899E-2</v>
      </c>
      <c r="AA67" s="36">
        <v>50.68</v>
      </c>
      <c r="BA67" s="67"/>
    </row>
    <row r="68" spans="1:53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215</v>
      </c>
      <c r="H68" s="4" t="s">
        <v>422</v>
      </c>
      <c r="I68" s="4" t="s">
        <v>17</v>
      </c>
      <c r="J68" s="4">
        <v>1</v>
      </c>
      <c r="K68" s="36">
        <v>5</v>
      </c>
      <c r="L68" s="36">
        <v>5</v>
      </c>
      <c r="M68" s="36">
        <v>0</v>
      </c>
      <c r="N68" s="36">
        <v>1</v>
      </c>
      <c r="O68" s="36">
        <v>2</v>
      </c>
      <c r="P68" s="36">
        <v>1</v>
      </c>
      <c r="Q68" s="36">
        <v>5</v>
      </c>
      <c r="R68" s="36">
        <v>0</v>
      </c>
      <c r="S68" s="36">
        <v>5</v>
      </c>
      <c r="T68" s="36">
        <v>2</v>
      </c>
      <c r="U68" s="36">
        <v>3</v>
      </c>
      <c r="V68" s="36">
        <v>6</v>
      </c>
      <c r="W68" s="36">
        <v>0</v>
      </c>
      <c r="X68" s="97">
        <v>0</v>
      </c>
      <c r="Y68" s="36">
        <v>35</v>
      </c>
      <c r="Z68" s="98">
        <v>1.471527777777778</v>
      </c>
      <c r="AA68" s="36">
        <v>50.966999999999999</v>
      </c>
      <c r="BA68" s="67"/>
    </row>
    <row r="69" spans="1:53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237</v>
      </c>
      <c r="H69" s="4" t="s">
        <v>325</v>
      </c>
      <c r="I69" s="4" t="s">
        <v>238</v>
      </c>
      <c r="J69" s="4">
        <v>2</v>
      </c>
      <c r="K69" s="36">
        <v>3</v>
      </c>
      <c r="L69" s="36">
        <v>0</v>
      </c>
      <c r="M69" s="36">
        <v>5</v>
      </c>
      <c r="N69" s="36">
        <v>3</v>
      </c>
      <c r="O69" s="36">
        <v>0</v>
      </c>
      <c r="P69" s="36">
        <v>5</v>
      </c>
      <c r="Q69" s="36">
        <v>0</v>
      </c>
      <c r="R69" s="36">
        <v>2</v>
      </c>
      <c r="S69" s="36">
        <v>3</v>
      </c>
      <c r="T69" s="36">
        <v>3</v>
      </c>
      <c r="U69" s="36">
        <v>0</v>
      </c>
      <c r="V69" s="36">
        <v>10</v>
      </c>
      <c r="W69" s="36">
        <v>0</v>
      </c>
      <c r="X69" s="97">
        <v>0</v>
      </c>
      <c r="Y69" s="36">
        <v>34</v>
      </c>
      <c r="Z69" s="98"/>
      <c r="AA69" s="36">
        <v>50.966999999999999</v>
      </c>
      <c r="BA69" s="67"/>
    </row>
    <row r="70" spans="1:53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416</v>
      </c>
      <c r="H70" s="4" t="s">
        <v>274</v>
      </c>
      <c r="I70" s="4" t="s">
        <v>29</v>
      </c>
      <c r="J70" s="4">
        <v>3</v>
      </c>
      <c r="K70" s="36">
        <v>0</v>
      </c>
      <c r="L70" s="36">
        <v>2</v>
      </c>
      <c r="M70" s="36">
        <v>3</v>
      </c>
      <c r="N70" s="36">
        <v>0</v>
      </c>
      <c r="O70" s="36">
        <v>5</v>
      </c>
      <c r="P70" s="36">
        <v>0</v>
      </c>
      <c r="Q70" s="36">
        <v>1</v>
      </c>
      <c r="R70" s="36">
        <v>5</v>
      </c>
      <c r="S70" s="36">
        <v>0</v>
      </c>
      <c r="T70" s="36">
        <v>5</v>
      </c>
      <c r="U70" s="36">
        <v>1</v>
      </c>
      <c r="V70" s="36">
        <v>2</v>
      </c>
      <c r="W70" s="36">
        <v>0</v>
      </c>
      <c r="X70" s="97">
        <v>0</v>
      </c>
      <c r="Y70" s="36">
        <v>24</v>
      </c>
      <c r="Z70" s="98"/>
      <c r="AA70" s="36">
        <v>50.966999999999999</v>
      </c>
      <c r="BA70" s="67"/>
    </row>
    <row r="71" spans="1:53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497</v>
      </c>
      <c r="H71" s="4" t="s">
        <v>239</v>
      </c>
      <c r="I71" s="4" t="s">
        <v>25</v>
      </c>
      <c r="J71" s="4">
        <v>4</v>
      </c>
      <c r="K71" s="36">
        <v>1</v>
      </c>
      <c r="L71" s="36">
        <v>0</v>
      </c>
      <c r="M71" s="36">
        <v>2</v>
      </c>
      <c r="N71" s="36">
        <v>2</v>
      </c>
      <c r="O71" s="36">
        <v>0</v>
      </c>
      <c r="P71" s="36">
        <v>3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4</v>
      </c>
      <c r="W71" s="36">
        <v>0</v>
      </c>
      <c r="X71" s="97">
        <v>0</v>
      </c>
      <c r="Y71" s="36">
        <v>12</v>
      </c>
      <c r="Z71" s="98"/>
      <c r="AA71" s="36">
        <v>50.966999999999999</v>
      </c>
      <c r="BA71" s="67"/>
    </row>
    <row r="72" spans="1:53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462</v>
      </c>
      <c r="H72" s="4" t="s">
        <v>218</v>
      </c>
      <c r="I72" s="4" t="s">
        <v>19</v>
      </c>
      <c r="J72" s="4">
        <v>5</v>
      </c>
      <c r="K72" s="36">
        <v>0</v>
      </c>
      <c r="L72" s="36">
        <v>0</v>
      </c>
      <c r="M72" s="36">
        <v>1</v>
      </c>
      <c r="N72" s="36">
        <v>0</v>
      </c>
      <c r="O72" s="36">
        <v>3</v>
      </c>
      <c r="P72" s="36">
        <v>2</v>
      </c>
      <c r="Q72" s="36">
        <v>0</v>
      </c>
      <c r="R72" s="36">
        <v>3</v>
      </c>
      <c r="S72" s="36">
        <v>0</v>
      </c>
      <c r="T72" s="36">
        <v>1</v>
      </c>
      <c r="U72" s="36">
        <v>0</v>
      </c>
      <c r="V72" s="36">
        <v>0</v>
      </c>
      <c r="W72" s="36">
        <v>0</v>
      </c>
      <c r="X72" s="97">
        <v>0</v>
      </c>
      <c r="Y72" s="36">
        <v>10</v>
      </c>
      <c r="Z72" s="98"/>
      <c r="AA72" s="36">
        <v>50.966999999999999</v>
      </c>
      <c r="BA72" s="67"/>
    </row>
    <row r="73" spans="1:53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228</v>
      </c>
      <c r="H73" s="4" t="s">
        <v>459</v>
      </c>
      <c r="I73" s="4" t="s">
        <v>15</v>
      </c>
      <c r="J73" s="4">
        <v>6</v>
      </c>
      <c r="K73" s="36">
        <v>0</v>
      </c>
      <c r="L73" s="36">
        <v>0</v>
      </c>
      <c r="M73" s="36">
        <v>0</v>
      </c>
      <c r="N73" s="36">
        <v>5</v>
      </c>
      <c r="O73" s="36">
        <v>0</v>
      </c>
      <c r="P73" s="36">
        <v>0</v>
      </c>
      <c r="Q73" s="36">
        <v>3</v>
      </c>
      <c r="R73" s="36">
        <v>0</v>
      </c>
      <c r="S73" s="36">
        <v>1</v>
      </c>
      <c r="T73" s="36">
        <v>0</v>
      </c>
      <c r="U73" s="36">
        <v>0</v>
      </c>
      <c r="V73" s="36">
        <v>0</v>
      </c>
      <c r="W73" s="36">
        <v>0</v>
      </c>
      <c r="X73" s="97">
        <v>0</v>
      </c>
      <c r="Y73" s="36">
        <v>9</v>
      </c>
      <c r="Z73" s="98"/>
      <c r="AA73" s="36">
        <v>50.966999999999999</v>
      </c>
      <c r="BA73" s="67"/>
    </row>
    <row r="74" spans="1:53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426</v>
      </c>
      <c r="H74" s="4" t="s">
        <v>427</v>
      </c>
      <c r="I74" s="4" t="s">
        <v>56</v>
      </c>
      <c r="J74" s="4">
        <v>7</v>
      </c>
      <c r="K74" s="36">
        <v>2</v>
      </c>
      <c r="L74" s="36">
        <v>1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2</v>
      </c>
      <c r="T74" s="36">
        <v>0</v>
      </c>
      <c r="U74" s="36">
        <v>2</v>
      </c>
      <c r="V74" s="36">
        <v>0</v>
      </c>
      <c r="W74" s="36">
        <v>0</v>
      </c>
      <c r="X74" s="97">
        <v>0</v>
      </c>
      <c r="Y74" s="36">
        <v>7</v>
      </c>
      <c r="Z74" s="98"/>
      <c r="AA74" s="36">
        <v>50.966999999999999</v>
      </c>
      <c r="BA74" s="67"/>
    </row>
    <row r="75" spans="1:53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231</v>
      </c>
      <c r="I75" s="4" t="s">
        <v>232</v>
      </c>
      <c r="J75" s="4">
        <v>8</v>
      </c>
      <c r="K75" s="36">
        <v>0</v>
      </c>
      <c r="L75" s="36">
        <v>0</v>
      </c>
      <c r="M75" s="36">
        <v>0</v>
      </c>
      <c r="N75" s="36">
        <v>0</v>
      </c>
      <c r="O75" s="36">
        <v>1</v>
      </c>
      <c r="P75" s="36">
        <v>0</v>
      </c>
      <c r="Q75" s="36">
        <v>0</v>
      </c>
      <c r="R75" s="36">
        <v>1</v>
      </c>
      <c r="S75" s="36">
        <v>0</v>
      </c>
      <c r="T75" s="36">
        <v>0</v>
      </c>
      <c r="U75" s="36">
        <v>5</v>
      </c>
      <c r="V75" s="36">
        <v>0</v>
      </c>
      <c r="W75" s="36">
        <v>0</v>
      </c>
      <c r="X75" s="97">
        <v>0</v>
      </c>
      <c r="Y75" s="36">
        <v>7</v>
      </c>
      <c r="Z75" s="98"/>
      <c r="AA75" s="36">
        <v>50.966999999999999</v>
      </c>
      <c r="BA75" s="67"/>
    </row>
    <row r="76" spans="1:53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258</v>
      </c>
      <c r="H76" s="4" t="s">
        <v>843</v>
      </c>
      <c r="I76" s="4" t="s">
        <v>51</v>
      </c>
      <c r="J76" s="4">
        <v>9</v>
      </c>
      <c r="K76" s="36">
        <v>0</v>
      </c>
      <c r="L76" s="36">
        <v>3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97">
        <v>0</v>
      </c>
      <c r="Y76" s="36">
        <v>3</v>
      </c>
      <c r="Z76" s="98"/>
      <c r="AA76" s="36">
        <v>50.966999999999999</v>
      </c>
      <c r="BA76" s="67"/>
    </row>
    <row r="77" spans="1:53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592</v>
      </c>
      <c r="H77" s="4" t="s">
        <v>850</v>
      </c>
      <c r="I77" s="4" t="s">
        <v>53</v>
      </c>
      <c r="J77" s="4">
        <v>10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2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97">
        <v>0</v>
      </c>
      <c r="Y77" s="36">
        <v>2</v>
      </c>
      <c r="Z77" s="98"/>
      <c r="AA77" s="36">
        <v>50.966999999999999</v>
      </c>
      <c r="BA77" s="67"/>
    </row>
    <row r="78" spans="1:53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470</v>
      </c>
      <c r="H78" s="4" t="s">
        <v>591</v>
      </c>
      <c r="I78" s="4" t="s">
        <v>47</v>
      </c>
      <c r="J78" s="4">
        <v>11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97">
        <v>0</v>
      </c>
      <c r="Y78" s="36">
        <v>0</v>
      </c>
      <c r="Z78" s="98"/>
      <c r="AA78" s="36">
        <v>50.966999999999999</v>
      </c>
      <c r="BA78" s="67"/>
    </row>
    <row r="79" spans="1:53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">
        <v>12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97">
        <v>0</v>
      </c>
      <c r="Y79" s="36">
        <v>0</v>
      </c>
      <c r="Z79" s="98"/>
      <c r="AA79" s="36">
        <v>50.966999999999999</v>
      </c>
      <c r="BA79" s="67"/>
    </row>
    <row r="80" spans="1:53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229</v>
      </c>
      <c r="H80" s="4" t="s">
        <v>444</v>
      </c>
      <c r="I80" s="4" t="s">
        <v>61</v>
      </c>
      <c r="J80" s="4">
        <v>13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97">
        <v>0</v>
      </c>
      <c r="Y80" s="36">
        <v>0</v>
      </c>
      <c r="Z80" s="98"/>
      <c r="AA80" s="36">
        <v>50.966999999999999</v>
      </c>
      <c r="BA80" s="67"/>
    </row>
    <row r="81" spans="1:53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2329</v>
      </c>
      <c r="H81" s="4" t="s">
        <v>841</v>
      </c>
      <c r="I81" s="4" t="s">
        <v>49</v>
      </c>
      <c r="J81" s="4">
        <v>14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97">
        <v>20</v>
      </c>
      <c r="Y81" s="36">
        <v>-20</v>
      </c>
      <c r="Z81" s="98"/>
      <c r="AA81" s="36">
        <v>50.966999999999999</v>
      </c>
      <c r="BA81" s="67"/>
    </row>
    <row r="82" spans="1:53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216</v>
      </c>
      <c r="H82" s="4" t="s">
        <v>397</v>
      </c>
      <c r="I82" s="4" t="s">
        <v>27</v>
      </c>
      <c r="J82" s="4">
        <v>15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97">
        <v>20</v>
      </c>
      <c r="Y82" s="36" t="s">
        <v>308</v>
      </c>
      <c r="Z82" s="98"/>
      <c r="AA82" s="36">
        <v>50.966999999999999</v>
      </c>
      <c r="BA82" s="67"/>
    </row>
    <row r="83" spans="1:53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241</v>
      </c>
      <c r="H83" s="4" t="s">
        <v>446</v>
      </c>
      <c r="I83" s="4" t="s">
        <v>44</v>
      </c>
      <c r="J83" s="4">
        <v>16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97">
        <v>20</v>
      </c>
      <c r="Y83" s="36" t="s">
        <v>308</v>
      </c>
      <c r="Z83" s="98"/>
      <c r="AA83" s="36">
        <v>50.966999999999999</v>
      </c>
      <c r="BA83" s="67"/>
    </row>
    <row r="84" spans="1:53" x14ac:dyDescent="0.3">
      <c r="A84" s="1" t="s">
        <v>415</v>
      </c>
      <c r="B84" s="1">
        <v>2023</v>
      </c>
      <c r="C84" s="2">
        <v>44982</v>
      </c>
      <c r="D84" s="1" t="s">
        <v>72</v>
      </c>
      <c r="E84" s="1" t="s">
        <v>204</v>
      </c>
      <c r="F84" s="1" t="s">
        <v>204</v>
      </c>
      <c r="G84" s="1" t="s">
        <v>237</v>
      </c>
      <c r="H84" s="1" t="s">
        <v>325</v>
      </c>
      <c r="I84" s="1" t="s">
        <v>238</v>
      </c>
      <c r="J84" s="36">
        <v>1</v>
      </c>
      <c r="K84" s="36">
        <v>1</v>
      </c>
      <c r="L84" s="36">
        <v>5</v>
      </c>
      <c r="M84" s="36">
        <v>0</v>
      </c>
      <c r="N84" s="36">
        <v>1</v>
      </c>
      <c r="O84" s="36">
        <v>5</v>
      </c>
      <c r="P84" s="36">
        <v>0</v>
      </c>
      <c r="Q84" s="36">
        <v>2</v>
      </c>
      <c r="R84" s="36">
        <v>2</v>
      </c>
      <c r="S84" s="36">
        <v>3</v>
      </c>
      <c r="T84" s="36">
        <v>3</v>
      </c>
      <c r="U84" s="36">
        <v>0</v>
      </c>
      <c r="V84" s="36">
        <v>0</v>
      </c>
      <c r="W84" s="36">
        <v>20</v>
      </c>
      <c r="X84" s="97">
        <v>0</v>
      </c>
      <c r="Y84" s="36">
        <v>42</v>
      </c>
      <c r="Z84" s="67">
        <v>1.4215277777777777</v>
      </c>
      <c r="AA84" s="36">
        <v>52.76</v>
      </c>
      <c r="BA84" s="67"/>
    </row>
    <row r="85" spans="1:53" x14ac:dyDescent="0.3">
      <c r="A85" s="1" t="s">
        <v>415</v>
      </c>
      <c r="B85" s="1">
        <v>2023</v>
      </c>
      <c r="C85" s="2">
        <v>44982</v>
      </c>
      <c r="D85" s="1" t="s">
        <v>72</v>
      </c>
      <c r="E85" s="1" t="s">
        <v>204</v>
      </c>
      <c r="F85" s="1" t="s">
        <v>204</v>
      </c>
      <c r="G85" s="1" t="s">
        <v>422</v>
      </c>
      <c r="H85" s="1" t="s">
        <v>423</v>
      </c>
      <c r="I85" s="1" t="s">
        <v>17</v>
      </c>
      <c r="J85" s="36">
        <v>2</v>
      </c>
      <c r="K85" s="36">
        <v>5</v>
      </c>
      <c r="L85" s="36">
        <v>3</v>
      </c>
      <c r="M85" s="36">
        <v>5</v>
      </c>
      <c r="N85" s="36">
        <v>2</v>
      </c>
      <c r="O85" s="36">
        <v>0</v>
      </c>
      <c r="P85" s="36">
        <v>0</v>
      </c>
      <c r="Q85" s="36">
        <v>1</v>
      </c>
      <c r="R85" s="36">
        <v>5</v>
      </c>
      <c r="S85" s="36">
        <v>2</v>
      </c>
      <c r="T85" s="36">
        <v>1</v>
      </c>
      <c r="U85" s="36">
        <v>2</v>
      </c>
      <c r="V85" s="36">
        <v>6</v>
      </c>
      <c r="W85" s="36">
        <v>0</v>
      </c>
      <c r="X85" s="97">
        <v>0</v>
      </c>
      <c r="Y85" s="36">
        <v>32</v>
      </c>
      <c r="Z85" s="67"/>
      <c r="AA85" s="36">
        <v>52.76</v>
      </c>
      <c r="BA85" s="67"/>
    </row>
    <row r="86" spans="1:53" x14ac:dyDescent="0.3">
      <c r="A86" s="1" t="s">
        <v>415</v>
      </c>
      <c r="B86" s="1">
        <v>2023</v>
      </c>
      <c r="C86" s="2">
        <v>44982</v>
      </c>
      <c r="D86" s="1" t="s">
        <v>72</v>
      </c>
      <c r="E86" s="1" t="s">
        <v>204</v>
      </c>
      <c r="F86" s="1" t="s">
        <v>204</v>
      </c>
      <c r="G86" s="1" t="s">
        <v>389</v>
      </c>
      <c r="H86" s="1" t="s">
        <v>434</v>
      </c>
      <c r="I86" s="1" t="s">
        <v>53</v>
      </c>
      <c r="J86" s="36">
        <v>3</v>
      </c>
      <c r="K86" s="36">
        <v>0</v>
      </c>
      <c r="L86" s="36">
        <v>0</v>
      </c>
      <c r="M86" s="36">
        <v>2</v>
      </c>
      <c r="N86" s="36">
        <v>0</v>
      </c>
      <c r="O86" s="36">
        <v>2</v>
      </c>
      <c r="P86" s="36">
        <v>2</v>
      </c>
      <c r="Q86" s="36">
        <v>0</v>
      </c>
      <c r="R86" s="36">
        <v>0</v>
      </c>
      <c r="S86" s="36">
        <v>5</v>
      </c>
      <c r="T86" s="36">
        <v>0</v>
      </c>
      <c r="U86" s="36">
        <v>5</v>
      </c>
      <c r="V86" s="36">
        <v>10</v>
      </c>
      <c r="W86" s="36">
        <v>0</v>
      </c>
      <c r="X86" s="97">
        <v>0</v>
      </c>
      <c r="Y86" s="36">
        <v>26</v>
      </c>
      <c r="Z86" s="67"/>
      <c r="AA86" s="36">
        <v>52.76</v>
      </c>
      <c r="BA86" s="67"/>
    </row>
    <row r="87" spans="1:53" x14ac:dyDescent="0.3">
      <c r="A87" s="1" t="s">
        <v>415</v>
      </c>
      <c r="B87" s="1">
        <v>2023</v>
      </c>
      <c r="C87" s="2">
        <v>44982</v>
      </c>
      <c r="D87" s="1" t="s">
        <v>72</v>
      </c>
      <c r="E87" s="1" t="s">
        <v>204</v>
      </c>
      <c r="F87" s="1" t="s">
        <v>204</v>
      </c>
      <c r="G87" s="1" t="s">
        <v>217</v>
      </c>
      <c r="H87" s="1" t="s">
        <v>416</v>
      </c>
      <c r="I87" s="1" t="s">
        <v>29</v>
      </c>
      <c r="J87" s="36">
        <v>4</v>
      </c>
      <c r="K87" s="36">
        <v>0</v>
      </c>
      <c r="L87" s="36">
        <v>2</v>
      </c>
      <c r="M87" s="36">
        <v>1</v>
      </c>
      <c r="N87" s="36">
        <v>5</v>
      </c>
      <c r="O87" s="36">
        <v>1</v>
      </c>
      <c r="P87" s="36">
        <v>5</v>
      </c>
      <c r="Q87" s="36">
        <v>0</v>
      </c>
      <c r="R87" s="36">
        <v>1</v>
      </c>
      <c r="S87" s="36">
        <v>1</v>
      </c>
      <c r="T87" s="36">
        <v>0</v>
      </c>
      <c r="U87" s="36">
        <v>3</v>
      </c>
      <c r="V87" s="36">
        <v>4</v>
      </c>
      <c r="W87" s="36">
        <v>0</v>
      </c>
      <c r="X87" s="97">
        <v>0</v>
      </c>
      <c r="Y87" s="36">
        <v>23</v>
      </c>
      <c r="Z87" s="67"/>
      <c r="AA87" s="36">
        <v>52.76</v>
      </c>
      <c r="BA87" s="67"/>
    </row>
    <row r="88" spans="1:53" x14ac:dyDescent="0.3">
      <c r="A88" s="1" t="s">
        <v>415</v>
      </c>
      <c r="B88" s="1">
        <v>2023</v>
      </c>
      <c r="C88" s="2">
        <v>44982</v>
      </c>
      <c r="D88" s="1" t="s">
        <v>72</v>
      </c>
      <c r="E88" s="1" t="s">
        <v>204</v>
      </c>
      <c r="F88" s="1" t="s">
        <v>204</v>
      </c>
      <c r="G88" s="1" t="s">
        <v>328</v>
      </c>
      <c r="H88" s="1" t="s">
        <v>239</v>
      </c>
      <c r="I88" s="1" t="s">
        <v>25</v>
      </c>
      <c r="J88" s="36">
        <v>5</v>
      </c>
      <c r="K88" s="36">
        <v>0</v>
      </c>
      <c r="L88" s="36">
        <v>1</v>
      </c>
      <c r="M88" s="36">
        <v>3</v>
      </c>
      <c r="N88" s="36">
        <v>0</v>
      </c>
      <c r="O88" s="36">
        <v>3</v>
      </c>
      <c r="P88" s="36">
        <v>1</v>
      </c>
      <c r="Q88" s="36">
        <v>3</v>
      </c>
      <c r="R88" s="36">
        <v>0</v>
      </c>
      <c r="S88" s="36">
        <v>0</v>
      </c>
      <c r="T88" s="36">
        <v>5</v>
      </c>
      <c r="U88" s="36">
        <v>0</v>
      </c>
      <c r="V88" s="36">
        <v>0</v>
      </c>
      <c r="W88" s="36">
        <v>0</v>
      </c>
      <c r="X88" s="97">
        <v>0</v>
      </c>
      <c r="Y88" s="36">
        <v>16</v>
      </c>
      <c r="Z88" s="67"/>
      <c r="AA88" s="36">
        <v>52.76</v>
      </c>
      <c r="BA88" s="67"/>
    </row>
    <row r="89" spans="1:53" x14ac:dyDescent="0.3">
      <c r="A89" s="1" t="s">
        <v>415</v>
      </c>
      <c r="B89" s="1">
        <v>2023</v>
      </c>
      <c r="C89" s="2">
        <v>44982</v>
      </c>
      <c r="D89" s="1" t="s">
        <v>72</v>
      </c>
      <c r="E89" s="1" t="s">
        <v>204</v>
      </c>
      <c r="F89" s="1" t="s">
        <v>204</v>
      </c>
      <c r="G89" s="1" t="s">
        <v>270</v>
      </c>
      <c r="H89" s="1" t="s">
        <v>256</v>
      </c>
      <c r="I89" s="1" t="s">
        <v>36</v>
      </c>
      <c r="J89" s="36">
        <v>6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3</v>
      </c>
      <c r="Q89" s="36">
        <v>5</v>
      </c>
      <c r="R89" s="36">
        <v>3</v>
      </c>
      <c r="S89" s="36">
        <v>0</v>
      </c>
      <c r="T89" s="36">
        <v>0</v>
      </c>
      <c r="U89" s="36">
        <v>1</v>
      </c>
      <c r="V89" s="36">
        <v>0</v>
      </c>
      <c r="W89" s="36">
        <v>0</v>
      </c>
      <c r="X89" s="97">
        <v>0</v>
      </c>
      <c r="Y89" s="36">
        <v>12</v>
      </c>
      <c r="Z89" s="67"/>
      <c r="AA89" s="36">
        <v>52.76</v>
      </c>
      <c r="BA89" s="67"/>
    </row>
    <row r="90" spans="1:53" x14ac:dyDescent="0.3">
      <c r="A90" s="1" t="s">
        <v>415</v>
      </c>
      <c r="B90" s="1">
        <v>2023</v>
      </c>
      <c r="C90" s="2">
        <v>44982</v>
      </c>
      <c r="D90" s="1" t="s">
        <v>72</v>
      </c>
      <c r="E90" s="1" t="s">
        <v>204</v>
      </c>
      <c r="F90" s="1" t="s">
        <v>204</v>
      </c>
      <c r="G90" s="1" t="s">
        <v>488</v>
      </c>
      <c r="H90" s="1" t="s">
        <v>231</v>
      </c>
      <c r="I90" s="1" t="s">
        <v>232</v>
      </c>
      <c r="J90" s="36">
        <v>7</v>
      </c>
      <c r="K90" s="36">
        <v>3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2</v>
      </c>
      <c r="U90" s="36">
        <v>0</v>
      </c>
      <c r="V90" s="36">
        <v>0</v>
      </c>
      <c r="W90" s="36">
        <v>0</v>
      </c>
      <c r="X90" s="97">
        <v>0</v>
      </c>
      <c r="Y90" s="36">
        <v>5</v>
      </c>
      <c r="Z90" s="67"/>
      <c r="AA90" s="36">
        <v>52.76</v>
      </c>
      <c r="BA90" s="67"/>
    </row>
    <row r="91" spans="1:53" x14ac:dyDescent="0.3">
      <c r="A91" s="1" t="s">
        <v>415</v>
      </c>
      <c r="B91" s="1">
        <v>2023</v>
      </c>
      <c r="C91" s="2">
        <v>44982</v>
      </c>
      <c r="D91" s="1" t="s">
        <v>72</v>
      </c>
      <c r="E91" s="1" t="s">
        <v>204</v>
      </c>
      <c r="F91" s="1" t="s">
        <v>204</v>
      </c>
      <c r="G91" s="1" t="s">
        <v>437</v>
      </c>
      <c r="H91" s="1" t="s">
        <v>271</v>
      </c>
      <c r="I91" s="1" t="s">
        <v>67</v>
      </c>
      <c r="J91" s="36">
        <v>8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2</v>
      </c>
      <c r="W91" s="36">
        <v>0</v>
      </c>
      <c r="X91" s="97">
        <v>0</v>
      </c>
      <c r="Y91" s="36">
        <v>2</v>
      </c>
      <c r="Z91" s="67"/>
      <c r="AA91" s="36">
        <v>52.76</v>
      </c>
      <c r="BA91" s="67"/>
    </row>
    <row r="92" spans="1:53" x14ac:dyDescent="0.3">
      <c r="A92" s="1" t="s">
        <v>415</v>
      </c>
      <c r="B92" s="1">
        <v>2023</v>
      </c>
      <c r="C92" s="2">
        <v>44982</v>
      </c>
      <c r="D92" s="1" t="s">
        <v>72</v>
      </c>
      <c r="E92" s="1" t="s">
        <v>204</v>
      </c>
      <c r="F92" s="1" t="s">
        <v>204</v>
      </c>
      <c r="G92" s="1" t="s">
        <v>426</v>
      </c>
      <c r="H92" s="1" t="s">
        <v>427</v>
      </c>
      <c r="I92" s="1" t="s">
        <v>56</v>
      </c>
      <c r="J92" s="36">
        <v>9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97">
        <v>0</v>
      </c>
      <c r="Y92" s="36">
        <v>0</v>
      </c>
      <c r="Z92" s="67"/>
      <c r="AA92" s="36">
        <v>52.76</v>
      </c>
      <c r="BA92" s="67"/>
    </row>
    <row r="93" spans="1:53" x14ac:dyDescent="0.3">
      <c r="A93" s="1" t="s">
        <v>415</v>
      </c>
      <c r="B93" s="1">
        <v>2023</v>
      </c>
      <c r="C93" s="2">
        <v>44982</v>
      </c>
      <c r="D93" s="1" t="s">
        <v>72</v>
      </c>
      <c r="E93" s="1" t="s">
        <v>204</v>
      </c>
      <c r="F93" s="1" t="s">
        <v>204</v>
      </c>
      <c r="G93" s="1" t="s">
        <v>320</v>
      </c>
      <c r="H93" s="1" t="s">
        <v>431</v>
      </c>
      <c r="I93" s="1" t="s">
        <v>97</v>
      </c>
      <c r="J93" s="36">
        <v>10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97">
        <v>0</v>
      </c>
      <c r="Y93" s="36">
        <v>0</v>
      </c>
      <c r="Z93" s="67"/>
      <c r="AA93" s="36">
        <v>52.76</v>
      </c>
      <c r="BA93" s="67"/>
    </row>
    <row r="94" spans="1:53" x14ac:dyDescent="0.3">
      <c r="A94" s="1" t="s">
        <v>415</v>
      </c>
      <c r="B94" s="1">
        <v>2023</v>
      </c>
      <c r="C94" s="2">
        <v>44982</v>
      </c>
      <c r="D94" s="1" t="s">
        <v>72</v>
      </c>
      <c r="E94" s="1" t="s">
        <v>204</v>
      </c>
      <c r="F94" s="1" t="s">
        <v>204</v>
      </c>
      <c r="G94" s="1" t="s">
        <v>229</v>
      </c>
      <c r="H94" s="1" t="s">
        <v>444</v>
      </c>
      <c r="I94" s="1" t="s">
        <v>61</v>
      </c>
      <c r="J94" s="36">
        <v>11</v>
      </c>
      <c r="K94" s="36">
        <v>2</v>
      </c>
      <c r="L94" s="36">
        <v>0</v>
      </c>
      <c r="M94" s="36">
        <v>0</v>
      </c>
      <c r="N94" s="36">
        <v>3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97">
        <v>20</v>
      </c>
      <c r="Y94" s="36">
        <v>-15</v>
      </c>
      <c r="Z94" s="67"/>
      <c r="AA94" s="36">
        <v>52.76</v>
      </c>
      <c r="BA94" s="67"/>
    </row>
    <row r="95" spans="1:53" x14ac:dyDescent="0.3">
      <c r="A95" s="1" t="s">
        <v>415</v>
      </c>
      <c r="B95" s="1">
        <v>2023</v>
      </c>
      <c r="C95" s="2">
        <v>44982</v>
      </c>
      <c r="D95" s="1" t="s">
        <v>72</v>
      </c>
      <c r="E95" s="1" t="s">
        <v>204</v>
      </c>
      <c r="F95" s="1" t="s">
        <v>204</v>
      </c>
      <c r="G95" s="1" t="s">
        <v>251</v>
      </c>
      <c r="H95" s="1" t="s">
        <v>348</v>
      </c>
      <c r="I95" s="1" t="s">
        <v>65</v>
      </c>
      <c r="J95" s="36">
        <v>12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97">
        <v>20</v>
      </c>
      <c r="Y95" s="36">
        <v>-20</v>
      </c>
      <c r="Z95" s="67"/>
      <c r="AA95" s="36">
        <v>52.76</v>
      </c>
      <c r="BA95" s="67"/>
    </row>
    <row r="96" spans="1:53" x14ac:dyDescent="0.3">
      <c r="A96" s="1" t="s">
        <v>415</v>
      </c>
      <c r="B96" s="1">
        <v>2023</v>
      </c>
      <c r="C96" s="2">
        <v>44982</v>
      </c>
      <c r="D96" s="1" t="s">
        <v>72</v>
      </c>
      <c r="E96" s="1" t="s">
        <v>204</v>
      </c>
      <c r="F96" s="1" t="s">
        <v>204</v>
      </c>
      <c r="G96" s="1" t="s">
        <v>432</v>
      </c>
      <c r="H96" s="1" t="s">
        <v>397</v>
      </c>
      <c r="I96" s="1" t="s">
        <v>27</v>
      </c>
      <c r="J96" s="36">
        <v>13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97">
        <v>20</v>
      </c>
      <c r="Y96" s="36">
        <v>-20</v>
      </c>
      <c r="Z96" s="67"/>
      <c r="AA96" s="36">
        <v>52.76</v>
      </c>
      <c r="BA96" s="67"/>
    </row>
    <row r="97" spans="1:53" x14ac:dyDescent="0.3">
      <c r="A97" s="1" t="s">
        <v>415</v>
      </c>
      <c r="B97" s="1">
        <v>2023</v>
      </c>
      <c r="C97" s="2">
        <v>44982</v>
      </c>
      <c r="D97" s="1" t="s">
        <v>72</v>
      </c>
      <c r="E97" s="1" t="s">
        <v>204</v>
      </c>
      <c r="F97" s="1" t="s">
        <v>204</v>
      </c>
      <c r="G97" s="1" t="s">
        <v>241</v>
      </c>
      <c r="H97" s="1" t="s">
        <v>446</v>
      </c>
      <c r="I97" s="1" t="s">
        <v>44</v>
      </c>
      <c r="J97" s="36">
        <v>14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97">
        <v>40</v>
      </c>
      <c r="Y97" s="36">
        <v>-40</v>
      </c>
      <c r="Z97" s="67"/>
      <c r="AA97" s="36">
        <v>52.76</v>
      </c>
      <c r="BA97" s="67"/>
    </row>
    <row r="98" spans="1:53" x14ac:dyDescent="0.3">
      <c r="A98" s="1" t="s">
        <v>415</v>
      </c>
      <c r="B98" s="1">
        <v>2023</v>
      </c>
      <c r="C98" s="2">
        <v>44982</v>
      </c>
      <c r="D98" s="1" t="s">
        <v>72</v>
      </c>
      <c r="E98" s="1" t="s">
        <v>204</v>
      </c>
      <c r="F98" s="1" t="s">
        <v>204</v>
      </c>
      <c r="G98" s="1" t="s">
        <v>263</v>
      </c>
      <c r="H98" s="1" t="s">
        <v>450</v>
      </c>
      <c r="I98" s="1" t="s">
        <v>264</v>
      </c>
      <c r="J98" s="36" t="s">
        <v>308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97">
        <v>40</v>
      </c>
      <c r="Y98" s="36" t="s">
        <v>308</v>
      </c>
      <c r="Z98" s="67"/>
      <c r="AA98" s="36">
        <v>52.76</v>
      </c>
      <c r="BA98" s="67"/>
    </row>
    <row r="99" spans="1:53" x14ac:dyDescent="0.3">
      <c r="A99" s="1" t="s">
        <v>415</v>
      </c>
      <c r="B99" s="1">
        <v>2023</v>
      </c>
      <c r="C99" s="2">
        <v>44982</v>
      </c>
      <c r="D99" s="1" t="s">
        <v>72</v>
      </c>
      <c r="E99" s="1" t="s">
        <v>204</v>
      </c>
      <c r="F99" s="1" t="s">
        <v>204</v>
      </c>
      <c r="G99" s="1" t="s">
        <v>310</v>
      </c>
      <c r="H99" s="1" t="s">
        <v>835</v>
      </c>
      <c r="I99" s="1" t="s">
        <v>158</v>
      </c>
      <c r="J99" s="36" t="s">
        <v>308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97">
        <v>20</v>
      </c>
      <c r="Y99" s="36" t="s">
        <v>308</v>
      </c>
      <c r="Z99" s="67"/>
      <c r="AA99" s="36">
        <v>52.76</v>
      </c>
      <c r="BA99" s="67"/>
    </row>
    <row r="100" spans="1:53" x14ac:dyDescent="0.3">
      <c r="A100" s="1" t="s">
        <v>415</v>
      </c>
      <c r="B100" s="1">
        <v>2023</v>
      </c>
      <c r="C100" s="2">
        <v>44982</v>
      </c>
      <c r="D100" s="1" t="s">
        <v>72</v>
      </c>
      <c r="E100" s="1" t="s">
        <v>204</v>
      </c>
      <c r="F100" s="1" t="s">
        <v>204</v>
      </c>
      <c r="G100" s="1" t="s">
        <v>429</v>
      </c>
      <c r="H100" s="1" t="s">
        <v>221</v>
      </c>
      <c r="I100" s="1" t="s">
        <v>40</v>
      </c>
      <c r="J100" s="36" t="s">
        <v>308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97">
        <v>0</v>
      </c>
      <c r="Y100" s="36" t="s">
        <v>308</v>
      </c>
      <c r="Z100" s="67"/>
      <c r="AA100" s="36">
        <v>52.76</v>
      </c>
      <c r="BA100" s="67"/>
    </row>
    <row r="101" spans="1:53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204</v>
      </c>
      <c r="F101" s="4" t="s">
        <v>204</v>
      </c>
      <c r="G101" s="4" t="s">
        <v>531</v>
      </c>
      <c r="H101" s="4" t="s">
        <v>236</v>
      </c>
      <c r="I101" s="4" t="s">
        <v>51</v>
      </c>
      <c r="J101" s="36">
        <v>1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5</v>
      </c>
      <c r="T101" s="36">
        <v>5</v>
      </c>
      <c r="U101" s="36">
        <v>0</v>
      </c>
      <c r="V101" s="36">
        <v>2</v>
      </c>
      <c r="W101" s="36">
        <v>20</v>
      </c>
      <c r="X101" s="97">
        <v>0</v>
      </c>
      <c r="Y101" s="36">
        <v>32</v>
      </c>
      <c r="Z101" s="67">
        <v>1.4076388888888889</v>
      </c>
      <c r="AA101" s="36">
        <v>53.28</v>
      </c>
      <c r="BA101" s="67"/>
    </row>
    <row r="102" spans="1:53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204</v>
      </c>
      <c r="F102" s="4" t="s">
        <v>204</v>
      </c>
      <c r="G102" s="4" t="s">
        <v>215</v>
      </c>
      <c r="H102" s="4" t="s">
        <v>422</v>
      </c>
      <c r="I102" s="4" t="s">
        <v>17</v>
      </c>
      <c r="J102" s="36">
        <v>2</v>
      </c>
      <c r="K102" s="36">
        <v>3</v>
      </c>
      <c r="L102" s="36">
        <v>0</v>
      </c>
      <c r="M102" s="36">
        <v>5</v>
      </c>
      <c r="N102" s="36">
        <v>3</v>
      </c>
      <c r="O102" s="36">
        <v>5</v>
      </c>
      <c r="P102" s="36">
        <v>1</v>
      </c>
      <c r="Q102" s="36">
        <v>0</v>
      </c>
      <c r="R102" s="36">
        <v>0</v>
      </c>
      <c r="S102" s="36">
        <v>3</v>
      </c>
      <c r="T102" s="36">
        <v>3</v>
      </c>
      <c r="U102" s="36">
        <v>2</v>
      </c>
      <c r="V102" s="36">
        <v>6</v>
      </c>
      <c r="W102" s="36">
        <v>0</v>
      </c>
      <c r="X102" s="97">
        <v>0</v>
      </c>
      <c r="Y102" s="36">
        <v>31</v>
      </c>
      <c r="Z102" s="67"/>
      <c r="AA102" s="36">
        <v>53.28</v>
      </c>
      <c r="BA102" s="67"/>
    </row>
    <row r="103" spans="1:53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204</v>
      </c>
      <c r="F103" s="4" t="s">
        <v>204</v>
      </c>
      <c r="G103" s="4" t="s">
        <v>237</v>
      </c>
      <c r="H103" s="4" t="s">
        <v>325</v>
      </c>
      <c r="I103" s="4" t="s">
        <v>238</v>
      </c>
      <c r="J103" s="36">
        <v>3</v>
      </c>
      <c r="K103" s="36">
        <v>0</v>
      </c>
      <c r="L103" s="36">
        <v>3</v>
      </c>
      <c r="M103" s="36">
        <v>0</v>
      </c>
      <c r="N103" s="36">
        <v>5</v>
      </c>
      <c r="O103" s="36">
        <v>1</v>
      </c>
      <c r="P103" s="36">
        <v>0</v>
      </c>
      <c r="Q103" s="36">
        <v>1</v>
      </c>
      <c r="R103" s="36">
        <v>2</v>
      </c>
      <c r="S103" s="36">
        <v>1</v>
      </c>
      <c r="T103" s="36">
        <v>0</v>
      </c>
      <c r="U103" s="36">
        <v>0</v>
      </c>
      <c r="V103" s="36">
        <v>10</v>
      </c>
      <c r="W103" s="36">
        <v>0</v>
      </c>
      <c r="X103" s="97">
        <v>0</v>
      </c>
      <c r="Y103" s="36">
        <v>23</v>
      </c>
      <c r="Z103" s="67"/>
      <c r="AA103" s="36">
        <v>53.28</v>
      </c>
      <c r="BA103" s="67"/>
    </row>
    <row r="104" spans="1:53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204</v>
      </c>
      <c r="F104" s="4" t="s">
        <v>204</v>
      </c>
      <c r="G104" s="4" t="s">
        <v>270</v>
      </c>
      <c r="H104" s="4" t="s">
        <v>256</v>
      </c>
      <c r="I104" s="4" t="s">
        <v>36</v>
      </c>
      <c r="J104" s="36">
        <v>4</v>
      </c>
      <c r="K104" s="36">
        <v>5</v>
      </c>
      <c r="L104" s="36">
        <v>0</v>
      </c>
      <c r="M104" s="36">
        <v>3</v>
      </c>
      <c r="N104" s="36">
        <v>0</v>
      </c>
      <c r="O104" s="36">
        <v>0</v>
      </c>
      <c r="P104" s="36">
        <v>2</v>
      </c>
      <c r="Q104" s="36">
        <v>2</v>
      </c>
      <c r="R104" s="36">
        <v>0</v>
      </c>
      <c r="S104" s="36">
        <v>0</v>
      </c>
      <c r="T104" s="36">
        <v>2</v>
      </c>
      <c r="U104" s="36">
        <v>5</v>
      </c>
      <c r="V104" s="36">
        <v>0</v>
      </c>
      <c r="W104" s="36">
        <v>0</v>
      </c>
      <c r="X104" s="97">
        <v>0</v>
      </c>
      <c r="Y104" s="36">
        <v>19</v>
      </c>
      <c r="Z104" s="67"/>
      <c r="AA104" s="36">
        <v>53.28</v>
      </c>
      <c r="BA104" s="67"/>
    </row>
    <row r="105" spans="1:53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204</v>
      </c>
      <c r="F105" s="4" t="s">
        <v>204</v>
      </c>
      <c r="G105" s="4" t="s">
        <v>328</v>
      </c>
      <c r="H105" s="4" t="s">
        <v>309</v>
      </c>
      <c r="I105" s="4" t="s">
        <v>25</v>
      </c>
      <c r="J105" s="36">
        <v>5</v>
      </c>
      <c r="K105" s="36">
        <v>0</v>
      </c>
      <c r="L105" s="36">
        <v>5</v>
      </c>
      <c r="M105" s="36">
        <v>1</v>
      </c>
      <c r="N105" s="36">
        <v>0</v>
      </c>
      <c r="O105" s="36">
        <v>2</v>
      </c>
      <c r="P105" s="36">
        <v>0</v>
      </c>
      <c r="Q105" s="36">
        <v>3</v>
      </c>
      <c r="R105" s="36">
        <v>3</v>
      </c>
      <c r="S105" s="36">
        <v>2</v>
      </c>
      <c r="T105" s="36">
        <v>0</v>
      </c>
      <c r="U105" s="36">
        <v>1</v>
      </c>
      <c r="V105" s="36">
        <v>0</v>
      </c>
      <c r="W105" s="36">
        <v>0</v>
      </c>
      <c r="X105" s="97">
        <v>0</v>
      </c>
      <c r="Y105" s="36">
        <v>17</v>
      </c>
      <c r="Z105" s="67"/>
      <c r="AA105" s="36">
        <v>53.28</v>
      </c>
      <c r="BA105" s="67"/>
    </row>
    <row r="106" spans="1:53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204</v>
      </c>
      <c r="F106" s="4" t="s">
        <v>204</v>
      </c>
      <c r="G106" s="4" t="s">
        <v>218</v>
      </c>
      <c r="H106" s="4" t="s">
        <v>462</v>
      </c>
      <c r="I106" s="4" t="s">
        <v>19</v>
      </c>
      <c r="J106" s="36">
        <v>6</v>
      </c>
      <c r="K106" s="36">
        <v>0</v>
      </c>
      <c r="L106" s="36">
        <v>0</v>
      </c>
      <c r="M106" s="36">
        <v>0</v>
      </c>
      <c r="N106" s="36">
        <v>0</v>
      </c>
      <c r="O106" s="36">
        <v>3</v>
      </c>
      <c r="P106" s="36">
        <v>3</v>
      </c>
      <c r="Q106" s="36">
        <v>0</v>
      </c>
      <c r="R106" s="36">
        <v>5</v>
      </c>
      <c r="S106" s="36">
        <v>0</v>
      </c>
      <c r="T106" s="36">
        <v>0</v>
      </c>
      <c r="U106" s="36">
        <v>0</v>
      </c>
      <c r="V106" s="36">
        <v>4</v>
      </c>
      <c r="W106" s="36">
        <v>0</v>
      </c>
      <c r="X106" s="97">
        <v>0</v>
      </c>
      <c r="Y106" s="36">
        <v>15</v>
      </c>
      <c r="Z106" s="67"/>
      <c r="AA106" s="36">
        <v>53.28</v>
      </c>
      <c r="BA106" s="67"/>
    </row>
    <row r="107" spans="1:53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204</v>
      </c>
      <c r="F107" s="4" t="s">
        <v>204</v>
      </c>
      <c r="G107" s="4" t="s">
        <v>272</v>
      </c>
      <c r="H107" s="4" t="s">
        <v>456</v>
      </c>
      <c r="I107" s="4" t="s">
        <v>53</v>
      </c>
      <c r="J107" s="36">
        <v>7</v>
      </c>
      <c r="K107" s="36">
        <v>1</v>
      </c>
      <c r="L107" s="36">
        <v>0</v>
      </c>
      <c r="M107" s="36">
        <v>0</v>
      </c>
      <c r="N107" s="36">
        <v>1</v>
      </c>
      <c r="O107" s="36">
        <v>0</v>
      </c>
      <c r="P107" s="36">
        <v>0</v>
      </c>
      <c r="Q107" s="36">
        <v>5</v>
      </c>
      <c r="R107" s="36">
        <v>0</v>
      </c>
      <c r="S107" s="36">
        <v>0</v>
      </c>
      <c r="T107" s="36">
        <v>1</v>
      </c>
      <c r="U107" s="36">
        <v>3</v>
      </c>
      <c r="V107" s="36">
        <v>0</v>
      </c>
      <c r="W107" s="36">
        <v>0</v>
      </c>
      <c r="X107" s="97">
        <v>0</v>
      </c>
      <c r="Y107" s="36">
        <v>11</v>
      </c>
      <c r="Z107" s="67"/>
      <c r="AA107" s="36">
        <v>53.28</v>
      </c>
      <c r="BA107" s="67"/>
    </row>
    <row r="108" spans="1:53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204</v>
      </c>
      <c r="F108" s="4" t="s">
        <v>204</v>
      </c>
      <c r="G108" s="4" t="s">
        <v>217</v>
      </c>
      <c r="H108" s="4" t="s">
        <v>274</v>
      </c>
      <c r="I108" s="4" t="s">
        <v>29</v>
      </c>
      <c r="J108" s="36">
        <v>8</v>
      </c>
      <c r="K108" s="36">
        <v>2</v>
      </c>
      <c r="L108" s="36">
        <v>1</v>
      </c>
      <c r="M108" s="36">
        <v>2</v>
      </c>
      <c r="N108" s="36">
        <v>2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7">
        <v>0</v>
      </c>
      <c r="Y108" s="36">
        <v>7</v>
      </c>
      <c r="Z108" s="67"/>
      <c r="AA108" s="36">
        <v>53.28</v>
      </c>
      <c r="BA108" s="67"/>
    </row>
    <row r="109" spans="1:53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204</v>
      </c>
      <c r="F109" s="4" t="s">
        <v>204</v>
      </c>
      <c r="G109" s="4" t="s">
        <v>271</v>
      </c>
      <c r="H109" s="4" t="s">
        <v>464</v>
      </c>
      <c r="I109" s="4" t="s">
        <v>67</v>
      </c>
      <c r="J109" s="36">
        <v>9</v>
      </c>
      <c r="K109" s="36">
        <v>0</v>
      </c>
      <c r="L109" s="36">
        <v>2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7">
        <v>0</v>
      </c>
      <c r="Y109" s="36">
        <v>2</v>
      </c>
      <c r="Z109" s="67"/>
      <c r="AA109" s="36">
        <v>53.28</v>
      </c>
      <c r="BA109" s="67"/>
    </row>
    <row r="110" spans="1:53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204</v>
      </c>
      <c r="F110" s="4" t="s">
        <v>204</v>
      </c>
      <c r="G110" s="4" t="s">
        <v>290</v>
      </c>
      <c r="H110" s="4" t="s">
        <v>231</v>
      </c>
      <c r="I110" s="4" t="s">
        <v>232</v>
      </c>
      <c r="J110" s="36">
        <v>10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1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7">
        <v>0</v>
      </c>
      <c r="Y110" s="36">
        <v>1</v>
      </c>
      <c r="Z110" s="67"/>
      <c r="AA110" s="36">
        <v>53.28</v>
      </c>
      <c r="BA110" s="67"/>
    </row>
    <row r="111" spans="1:53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204</v>
      </c>
      <c r="F111" s="4" t="s">
        <v>204</v>
      </c>
      <c r="G111" s="4" t="s">
        <v>440</v>
      </c>
      <c r="H111" s="4" t="s">
        <v>228</v>
      </c>
      <c r="I111" s="4" t="s">
        <v>15</v>
      </c>
      <c r="J111" s="36">
        <v>11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5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7">
        <v>20</v>
      </c>
      <c r="Y111" s="36">
        <v>-15</v>
      </c>
      <c r="Z111" s="67"/>
      <c r="AA111" s="36">
        <v>53.28</v>
      </c>
      <c r="BA111" s="67"/>
    </row>
    <row r="112" spans="1:53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204</v>
      </c>
      <c r="F112" s="4" t="s">
        <v>204</v>
      </c>
      <c r="G112" s="4" t="s">
        <v>216</v>
      </c>
      <c r="H112" s="4" t="s">
        <v>463</v>
      </c>
      <c r="I112" s="4" t="s">
        <v>27</v>
      </c>
      <c r="J112" s="36">
        <v>12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7">
        <v>20</v>
      </c>
      <c r="Y112" s="36">
        <v>-20</v>
      </c>
      <c r="Z112" s="67"/>
      <c r="AA112" s="36">
        <v>53.28</v>
      </c>
      <c r="BA112" s="67"/>
    </row>
    <row r="113" spans="1:53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204</v>
      </c>
      <c r="F113" s="4" t="s">
        <v>204</v>
      </c>
      <c r="G113" s="4" t="s">
        <v>267</v>
      </c>
      <c r="H113" s="4" t="s">
        <v>427</v>
      </c>
      <c r="I113" s="4" t="s">
        <v>56</v>
      </c>
      <c r="J113" s="36">
        <v>13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7">
        <v>40</v>
      </c>
      <c r="Y113" s="36">
        <v>-40</v>
      </c>
      <c r="Z113" s="67"/>
      <c r="AA113" s="36">
        <v>53.28</v>
      </c>
      <c r="BA113" s="67"/>
    </row>
    <row r="114" spans="1:53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204</v>
      </c>
      <c r="F114" s="4" t="s">
        <v>204</v>
      </c>
      <c r="G114" s="4" t="s">
        <v>470</v>
      </c>
      <c r="H114" s="4" t="s">
        <v>591</v>
      </c>
      <c r="I114" s="4" t="s">
        <v>47</v>
      </c>
      <c r="J114" s="36">
        <v>14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7">
        <v>40</v>
      </c>
      <c r="Y114" s="36" t="s">
        <v>308</v>
      </c>
      <c r="Z114" s="67"/>
      <c r="AA114" s="36">
        <v>53.28</v>
      </c>
      <c r="BA114" s="67"/>
    </row>
    <row r="115" spans="1:53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204</v>
      </c>
      <c r="F115" s="4" t="s">
        <v>204</v>
      </c>
      <c r="G115" s="4" t="s">
        <v>139</v>
      </c>
      <c r="H115" s="4" t="s">
        <v>444</v>
      </c>
      <c r="I115" s="4" t="s">
        <v>61</v>
      </c>
      <c r="J115" s="36">
        <v>15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7">
        <v>20</v>
      </c>
      <c r="Y115" s="36" t="s">
        <v>308</v>
      </c>
      <c r="Z115" s="67"/>
      <c r="AA115" s="36">
        <v>53.28</v>
      </c>
      <c r="BA115" s="67"/>
    </row>
    <row r="116" spans="1:53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204</v>
      </c>
      <c r="F116" s="4" t="s">
        <v>204</v>
      </c>
      <c r="G116" s="4" t="s">
        <v>221</v>
      </c>
      <c r="H116" s="4" t="s">
        <v>430</v>
      </c>
      <c r="I116" s="4" t="s">
        <v>40</v>
      </c>
      <c r="J116" s="36">
        <v>16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97">
        <v>40</v>
      </c>
      <c r="Y116" s="36" t="s">
        <v>308</v>
      </c>
      <c r="Z116" s="67"/>
      <c r="AA116" s="36">
        <v>53.28</v>
      </c>
      <c r="BA116" s="67"/>
    </row>
    <row r="117" spans="1:53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204</v>
      </c>
      <c r="F117" s="4" t="s">
        <v>204</v>
      </c>
      <c r="G117" s="4" t="s">
        <v>251</v>
      </c>
      <c r="H117" s="4" t="s">
        <v>473</v>
      </c>
      <c r="I117" s="4" t="s">
        <v>65</v>
      </c>
      <c r="J117" s="36">
        <v>17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97">
        <v>0</v>
      </c>
      <c r="Y117" s="36">
        <v>0</v>
      </c>
      <c r="Z117" s="67"/>
      <c r="AA117" s="36">
        <v>53.28</v>
      </c>
      <c r="BA117" s="67"/>
    </row>
    <row r="118" spans="1:53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204</v>
      </c>
      <c r="F118" s="4" t="s">
        <v>204</v>
      </c>
      <c r="G118" s="4" t="s">
        <v>475</v>
      </c>
      <c r="H118" s="4" t="s">
        <v>450</v>
      </c>
      <c r="I118" s="18" t="s">
        <v>264</v>
      </c>
      <c r="J118" s="36">
        <v>18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97">
        <v>40</v>
      </c>
      <c r="Y118" s="36" t="s">
        <v>308</v>
      </c>
      <c r="Z118" s="67"/>
      <c r="AA118" s="36">
        <v>53.28</v>
      </c>
      <c r="BA118" s="67"/>
    </row>
    <row r="119" spans="1:53" x14ac:dyDescent="0.3">
      <c r="A119" s="1" t="s">
        <v>71</v>
      </c>
      <c r="B119" s="1">
        <v>2022</v>
      </c>
      <c r="C119" s="2">
        <v>44752</v>
      </c>
      <c r="D119" s="1" t="s">
        <v>72</v>
      </c>
      <c r="E119" s="1" t="s">
        <v>204</v>
      </c>
      <c r="F119" s="1" t="s">
        <v>204</v>
      </c>
      <c r="G119" s="1" t="s">
        <v>437</v>
      </c>
      <c r="H119" s="1" t="s">
        <v>214</v>
      </c>
      <c r="I119" s="96" t="s">
        <v>67</v>
      </c>
      <c r="J119" s="36">
        <v>1</v>
      </c>
      <c r="K119" s="36">
        <v>5</v>
      </c>
      <c r="L119" s="36">
        <v>3</v>
      </c>
      <c r="M119" s="36">
        <v>3</v>
      </c>
      <c r="N119" s="36">
        <v>0</v>
      </c>
      <c r="O119" s="36">
        <v>5</v>
      </c>
      <c r="P119" s="36">
        <v>5</v>
      </c>
      <c r="Q119" s="36">
        <v>5</v>
      </c>
      <c r="R119" s="36">
        <v>5</v>
      </c>
      <c r="S119" s="36">
        <v>3</v>
      </c>
      <c r="T119" s="36">
        <v>5</v>
      </c>
      <c r="U119" s="36">
        <v>5</v>
      </c>
      <c r="V119" s="36">
        <v>4</v>
      </c>
      <c r="W119" s="36">
        <v>0</v>
      </c>
      <c r="X119" s="97">
        <v>0</v>
      </c>
      <c r="Y119" s="36">
        <v>48</v>
      </c>
      <c r="Z119" s="67">
        <v>1.5506944444444446</v>
      </c>
      <c r="AA119" s="36">
        <v>48.365000000000002</v>
      </c>
      <c r="BA119" s="67"/>
    </row>
    <row r="120" spans="1:53" x14ac:dyDescent="0.3">
      <c r="A120" s="1" t="s">
        <v>71</v>
      </c>
      <c r="B120" s="1">
        <v>2022</v>
      </c>
      <c r="C120" s="2">
        <v>44752</v>
      </c>
      <c r="D120" s="1" t="s">
        <v>72</v>
      </c>
      <c r="E120" s="1" t="s">
        <v>204</v>
      </c>
      <c r="F120" s="1" t="s">
        <v>204</v>
      </c>
      <c r="G120" s="1" t="s">
        <v>592</v>
      </c>
      <c r="H120" s="1" t="s">
        <v>298</v>
      </c>
      <c r="I120" s="96" t="s">
        <v>53</v>
      </c>
      <c r="J120" s="36">
        <v>2</v>
      </c>
      <c r="K120" s="36">
        <v>3</v>
      </c>
      <c r="L120" s="36">
        <v>5</v>
      </c>
      <c r="M120" s="36">
        <v>1</v>
      </c>
      <c r="N120" s="36">
        <v>2</v>
      </c>
      <c r="O120" s="36">
        <v>3</v>
      </c>
      <c r="P120" s="36">
        <v>2</v>
      </c>
      <c r="Q120" s="36">
        <v>3</v>
      </c>
      <c r="R120" s="36">
        <v>3</v>
      </c>
      <c r="S120" s="36">
        <v>0</v>
      </c>
      <c r="T120" s="36">
        <v>3</v>
      </c>
      <c r="U120" s="36">
        <v>0</v>
      </c>
      <c r="V120" s="36">
        <v>10</v>
      </c>
      <c r="W120" s="36">
        <v>0</v>
      </c>
      <c r="X120" s="97">
        <v>0</v>
      </c>
      <c r="Y120" s="36">
        <v>35</v>
      </c>
      <c r="Z120" s="67"/>
      <c r="AA120" s="36">
        <v>48.365000000000002</v>
      </c>
      <c r="BA120" s="67"/>
    </row>
    <row r="121" spans="1:53" x14ac:dyDescent="0.3">
      <c r="A121" s="1" t="s">
        <v>71</v>
      </c>
      <c r="B121" s="1">
        <v>2022</v>
      </c>
      <c r="C121" s="2">
        <v>44752</v>
      </c>
      <c r="D121" s="1" t="s">
        <v>72</v>
      </c>
      <c r="E121" s="1" t="s">
        <v>204</v>
      </c>
      <c r="F121" s="1" t="s">
        <v>204</v>
      </c>
      <c r="G121" s="1" t="s">
        <v>217</v>
      </c>
      <c r="H121" s="1" t="s">
        <v>484</v>
      </c>
      <c r="I121" s="96" t="s">
        <v>29</v>
      </c>
      <c r="J121" s="36">
        <v>3</v>
      </c>
      <c r="K121" s="36">
        <v>2</v>
      </c>
      <c r="L121" s="36">
        <v>0</v>
      </c>
      <c r="M121" s="36">
        <v>5</v>
      </c>
      <c r="N121" s="36">
        <v>3</v>
      </c>
      <c r="O121" s="36">
        <v>2</v>
      </c>
      <c r="P121" s="36">
        <v>3</v>
      </c>
      <c r="Q121" s="36">
        <v>2</v>
      </c>
      <c r="R121" s="36">
        <v>2</v>
      </c>
      <c r="S121" s="36">
        <v>0</v>
      </c>
      <c r="T121" s="36">
        <v>2</v>
      </c>
      <c r="U121" s="36">
        <v>2</v>
      </c>
      <c r="V121" s="36">
        <v>6</v>
      </c>
      <c r="W121" s="36">
        <v>0</v>
      </c>
      <c r="X121" s="97">
        <v>0</v>
      </c>
      <c r="Y121" s="36">
        <v>29</v>
      </c>
      <c r="Z121" s="67"/>
      <c r="AA121" s="36">
        <v>48.365000000000002</v>
      </c>
      <c r="BA121" s="67"/>
    </row>
    <row r="122" spans="1:53" x14ac:dyDescent="0.3">
      <c r="A122" s="1" t="s">
        <v>71</v>
      </c>
      <c r="B122" s="1">
        <v>2022</v>
      </c>
      <c r="C122" s="2">
        <v>44752</v>
      </c>
      <c r="D122" s="1" t="s">
        <v>72</v>
      </c>
      <c r="E122" s="1" t="s">
        <v>204</v>
      </c>
      <c r="F122" s="1" t="s">
        <v>204</v>
      </c>
      <c r="G122" s="1" t="s">
        <v>250</v>
      </c>
      <c r="H122" s="1" t="s">
        <v>482</v>
      </c>
      <c r="I122" s="96" t="s">
        <v>21</v>
      </c>
      <c r="J122" s="36">
        <v>4</v>
      </c>
      <c r="K122" s="36">
        <v>0</v>
      </c>
      <c r="L122" s="36">
        <v>1</v>
      </c>
      <c r="M122" s="36">
        <v>0</v>
      </c>
      <c r="N122" s="36">
        <v>1</v>
      </c>
      <c r="O122" s="36">
        <v>0</v>
      </c>
      <c r="P122" s="36">
        <v>0</v>
      </c>
      <c r="Q122" s="36">
        <v>1</v>
      </c>
      <c r="R122" s="36">
        <v>0</v>
      </c>
      <c r="S122" s="36">
        <v>1</v>
      </c>
      <c r="T122" s="36">
        <v>1</v>
      </c>
      <c r="U122" s="36">
        <v>3</v>
      </c>
      <c r="V122" s="36">
        <v>0</v>
      </c>
      <c r="W122" s="36">
        <v>0</v>
      </c>
      <c r="X122" s="97">
        <v>0</v>
      </c>
      <c r="Y122" s="36">
        <v>8</v>
      </c>
      <c r="Z122" s="67"/>
      <c r="AA122" s="36">
        <v>48.365000000000002</v>
      </c>
      <c r="BA122" s="67"/>
    </row>
    <row r="123" spans="1:53" x14ac:dyDescent="0.3">
      <c r="A123" s="1" t="s">
        <v>71</v>
      </c>
      <c r="B123" s="1">
        <v>2022</v>
      </c>
      <c r="C123" s="2">
        <v>44752</v>
      </c>
      <c r="D123" s="1" t="s">
        <v>72</v>
      </c>
      <c r="E123" s="1" t="s">
        <v>204</v>
      </c>
      <c r="F123" s="1" t="s">
        <v>204</v>
      </c>
      <c r="G123" s="1" t="s">
        <v>241</v>
      </c>
      <c r="H123" s="1" t="s">
        <v>446</v>
      </c>
      <c r="I123" s="96" t="s">
        <v>44</v>
      </c>
      <c r="J123" s="36">
        <v>5</v>
      </c>
      <c r="K123" s="36">
        <v>0</v>
      </c>
      <c r="L123" s="36">
        <v>0</v>
      </c>
      <c r="M123" s="36">
        <v>0</v>
      </c>
      <c r="N123" s="36">
        <v>5</v>
      </c>
      <c r="O123" s="36">
        <v>1</v>
      </c>
      <c r="P123" s="36">
        <v>1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7">
        <v>0</v>
      </c>
      <c r="Y123" s="36">
        <v>7</v>
      </c>
      <c r="Z123" s="67"/>
      <c r="AA123" s="36">
        <v>48.365000000000002</v>
      </c>
      <c r="BA123" s="67"/>
    </row>
    <row r="124" spans="1:53" x14ac:dyDescent="0.3">
      <c r="A124" s="1" t="s">
        <v>71</v>
      </c>
      <c r="B124" s="1">
        <v>2022</v>
      </c>
      <c r="C124" s="2">
        <v>44752</v>
      </c>
      <c r="D124" s="1" t="s">
        <v>72</v>
      </c>
      <c r="E124" s="1" t="s">
        <v>204</v>
      </c>
      <c r="F124" s="1" t="s">
        <v>204</v>
      </c>
      <c r="G124" s="1" t="s">
        <v>348</v>
      </c>
      <c r="H124" s="1" t="s">
        <v>340</v>
      </c>
      <c r="I124" s="96" t="s">
        <v>65</v>
      </c>
      <c r="J124" s="36">
        <v>6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5</v>
      </c>
      <c r="T124" s="36">
        <v>0</v>
      </c>
      <c r="U124" s="36">
        <v>0</v>
      </c>
      <c r="V124" s="36">
        <v>0</v>
      </c>
      <c r="W124" s="36">
        <v>0</v>
      </c>
      <c r="X124" s="97">
        <v>0</v>
      </c>
      <c r="Y124" s="36">
        <v>5</v>
      </c>
      <c r="Z124" s="67"/>
      <c r="AA124" s="36">
        <v>48.365000000000002</v>
      </c>
      <c r="BA124" s="67"/>
    </row>
    <row r="125" spans="1:53" x14ac:dyDescent="0.3">
      <c r="A125" s="1" t="s">
        <v>71</v>
      </c>
      <c r="B125" s="1">
        <v>2022</v>
      </c>
      <c r="C125" s="2">
        <v>44752</v>
      </c>
      <c r="D125" s="1" t="s">
        <v>72</v>
      </c>
      <c r="E125" s="1" t="s">
        <v>204</v>
      </c>
      <c r="F125" s="1" t="s">
        <v>204</v>
      </c>
      <c r="G125" s="1" t="s">
        <v>253</v>
      </c>
      <c r="H125" s="1" t="s">
        <v>593</v>
      </c>
      <c r="I125" s="96" t="s">
        <v>254</v>
      </c>
      <c r="J125" s="36">
        <v>7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2</v>
      </c>
      <c r="T125" s="36">
        <v>0</v>
      </c>
      <c r="U125" s="36">
        <v>0</v>
      </c>
      <c r="V125" s="36">
        <v>0</v>
      </c>
      <c r="W125" s="36">
        <v>0</v>
      </c>
      <c r="X125" s="97">
        <v>0</v>
      </c>
      <c r="Y125" s="36">
        <v>2</v>
      </c>
      <c r="Z125" s="67"/>
      <c r="AA125" s="36">
        <v>48.365000000000002</v>
      </c>
      <c r="BA125" s="67"/>
    </row>
    <row r="126" spans="1:53" x14ac:dyDescent="0.3">
      <c r="A126" s="1" t="s">
        <v>71</v>
      </c>
      <c r="B126" s="1">
        <v>2022</v>
      </c>
      <c r="C126" s="2">
        <v>44752</v>
      </c>
      <c r="D126" s="1" t="s">
        <v>72</v>
      </c>
      <c r="E126" s="1" t="s">
        <v>204</v>
      </c>
      <c r="F126" s="1" t="s">
        <v>204</v>
      </c>
      <c r="G126" s="1" t="s">
        <v>244</v>
      </c>
      <c r="H126" s="1" t="s">
        <v>552</v>
      </c>
      <c r="I126" s="96" t="s">
        <v>38</v>
      </c>
      <c r="J126" s="36">
        <v>8</v>
      </c>
      <c r="K126" s="36">
        <v>1</v>
      </c>
      <c r="L126" s="36">
        <v>2</v>
      </c>
      <c r="M126" s="36">
        <v>2</v>
      </c>
      <c r="N126" s="36">
        <v>0</v>
      </c>
      <c r="O126" s="36">
        <v>0</v>
      </c>
      <c r="P126" s="36">
        <v>0</v>
      </c>
      <c r="Q126" s="36">
        <v>0</v>
      </c>
      <c r="R126" s="36">
        <v>1</v>
      </c>
      <c r="S126" s="36">
        <v>0</v>
      </c>
      <c r="T126" s="36">
        <v>0</v>
      </c>
      <c r="U126" s="36">
        <v>1</v>
      </c>
      <c r="V126" s="36">
        <v>2</v>
      </c>
      <c r="W126" s="36">
        <v>0</v>
      </c>
      <c r="X126" s="97">
        <v>20</v>
      </c>
      <c r="Y126" s="36">
        <v>-11</v>
      </c>
      <c r="Z126" s="67"/>
      <c r="AA126" s="36">
        <v>48.365000000000002</v>
      </c>
      <c r="BA126" s="67"/>
    </row>
    <row r="127" spans="1:53" x14ac:dyDescent="0.3">
      <c r="A127" s="4" t="s">
        <v>93</v>
      </c>
      <c r="B127" s="4">
        <v>2022</v>
      </c>
      <c r="C127" s="5">
        <v>44696</v>
      </c>
      <c r="D127" s="4" t="s">
        <v>72</v>
      </c>
      <c r="E127" s="4" t="s">
        <v>204</v>
      </c>
      <c r="F127" s="4" t="s">
        <v>204</v>
      </c>
      <c r="G127" s="4" t="s">
        <v>227</v>
      </c>
      <c r="H127" s="4" t="s">
        <v>456</v>
      </c>
      <c r="I127" s="18" t="s">
        <v>53</v>
      </c>
      <c r="J127" s="36">
        <v>1</v>
      </c>
      <c r="K127" s="36">
        <v>5</v>
      </c>
      <c r="L127" s="36">
        <v>5</v>
      </c>
      <c r="M127" s="36">
        <v>5</v>
      </c>
      <c r="N127" s="36">
        <v>2</v>
      </c>
      <c r="O127" s="36">
        <v>0</v>
      </c>
      <c r="P127" s="36">
        <v>2</v>
      </c>
      <c r="Q127" s="36">
        <v>0</v>
      </c>
      <c r="R127" s="36">
        <v>2</v>
      </c>
      <c r="S127" s="36">
        <v>5</v>
      </c>
      <c r="T127" s="36">
        <v>5</v>
      </c>
      <c r="U127" s="36">
        <v>3</v>
      </c>
      <c r="V127" s="36">
        <v>0</v>
      </c>
      <c r="W127" s="36">
        <v>20</v>
      </c>
      <c r="X127" s="97">
        <v>0</v>
      </c>
      <c r="Y127" s="36">
        <v>54</v>
      </c>
      <c r="Z127" s="67">
        <v>1.4555555555555555</v>
      </c>
      <c r="AA127" s="36">
        <v>51.527000000000001</v>
      </c>
      <c r="BA127" s="67"/>
    </row>
    <row r="128" spans="1:53" x14ac:dyDescent="0.3">
      <c r="A128" s="4" t="s">
        <v>93</v>
      </c>
      <c r="B128" s="4">
        <v>2022</v>
      </c>
      <c r="C128" s="5">
        <v>44696</v>
      </c>
      <c r="D128" s="4" t="s">
        <v>72</v>
      </c>
      <c r="E128" s="4" t="s">
        <v>204</v>
      </c>
      <c r="F128" s="4" t="s">
        <v>204</v>
      </c>
      <c r="G128" s="4" t="s">
        <v>256</v>
      </c>
      <c r="H128" s="4" t="s">
        <v>458</v>
      </c>
      <c r="I128" s="18" t="s">
        <v>36</v>
      </c>
      <c r="J128" s="36">
        <v>2</v>
      </c>
      <c r="K128" s="36">
        <v>0</v>
      </c>
      <c r="L128" s="36">
        <v>0</v>
      </c>
      <c r="M128" s="36">
        <v>0</v>
      </c>
      <c r="N128" s="36">
        <v>0</v>
      </c>
      <c r="O128" s="36">
        <v>5</v>
      </c>
      <c r="P128" s="36">
        <v>5</v>
      </c>
      <c r="Q128" s="36">
        <v>3</v>
      </c>
      <c r="R128" s="36">
        <v>0</v>
      </c>
      <c r="S128" s="36">
        <v>1</v>
      </c>
      <c r="T128" s="36">
        <v>0</v>
      </c>
      <c r="U128" s="36">
        <v>5</v>
      </c>
      <c r="V128" s="36">
        <v>6</v>
      </c>
      <c r="W128" s="36">
        <v>20</v>
      </c>
      <c r="X128" s="97">
        <v>0</v>
      </c>
      <c r="Y128" s="36">
        <v>45</v>
      </c>
      <c r="Z128" s="67"/>
      <c r="AA128" s="36">
        <v>51.527000000000001</v>
      </c>
      <c r="BA128" s="67"/>
    </row>
    <row r="129" spans="1:53" x14ac:dyDescent="0.3">
      <c r="A129" s="4" t="s">
        <v>93</v>
      </c>
      <c r="B129" s="4">
        <v>2022</v>
      </c>
      <c r="C129" s="5">
        <v>44696</v>
      </c>
      <c r="D129" s="4" t="s">
        <v>72</v>
      </c>
      <c r="E129" s="4" t="s">
        <v>204</v>
      </c>
      <c r="F129" s="4" t="s">
        <v>204</v>
      </c>
      <c r="G129" s="4" t="s">
        <v>267</v>
      </c>
      <c r="H129" s="4" t="s">
        <v>427</v>
      </c>
      <c r="I129" s="18" t="s">
        <v>56</v>
      </c>
      <c r="J129" s="36">
        <v>3</v>
      </c>
      <c r="K129" s="36">
        <v>1</v>
      </c>
      <c r="L129" s="36">
        <v>0</v>
      </c>
      <c r="M129" s="36">
        <v>0</v>
      </c>
      <c r="N129" s="36">
        <v>3</v>
      </c>
      <c r="O129" s="36">
        <v>0</v>
      </c>
      <c r="P129" s="36">
        <v>0</v>
      </c>
      <c r="Q129" s="36">
        <v>0</v>
      </c>
      <c r="R129" s="36">
        <v>1</v>
      </c>
      <c r="S129" s="36">
        <v>3</v>
      </c>
      <c r="T129" s="36">
        <v>1</v>
      </c>
      <c r="U129" s="36">
        <v>0</v>
      </c>
      <c r="V129" s="36">
        <v>0</v>
      </c>
      <c r="W129" s="36">
        <v>20</v>
      </c>
      <c r="X129" s="97">
        <v>0</v>
      </c>
      <c r="Y129" s="36">
        <v>29</v>
      </c>
      <c r="Z129" s="67"/>
      <c r="AA129" s="36">
        <v>51.527000000000001</v>
      </c>
      <c r="BA129" s="67"/>
    </row>
    <row r="130" spans="1:53" x14ac:dyDescent="0.3">
      <c r="A130" s="4" t="s">
        <v>93</v>
      </c>
      <c r="B130" s="4">
        <v>2022</v>
      </c>
      <c r="C130" s="5">
        <v>44696</v>
      </c>
      <c r="D130" s="4" t="s">
        <v>72</v>
      </c>
      <c r="E130" s="4" t="s">
        <v>204</v>
      </c>
      <c r="F130" s="4" t="s">
        <v>204</v>
      </c>
      <c r="G130" s="4" t="s">
        <v>221</v>
      </c>
      <c r="H130" s="4" t="s">
        <v>430</v>
      </c>
      <c r="I130" s="18" t="s">
        <v>40</v>
      </c>
      <c r="J130" s="36">
        <v>4</v>
      </c>
      <c r="K130" s="36">
        <v>0</v>
      </c>
      <c r="L130" s="36">
        <v>1</v>
      </c>
      <c r="M130" s="36">
        <v>0</v>
      </c>
      <c r="N130" s="36">
        <v>5</v>
      </c>
      <c r="O130" s="36">
        <v>3</v>
      </c>
      <c r="P130" s="36">
        <v>0</v>
      </c>
      <c r="Q130" s="36">
        <v>2</v>
      </c>
      <c r="R130" s="36">
        <v>0</v>
      </c>
      <c r="S130" s="36">
        <v>0</v>
      </c>
      <c r="T130" s="36">
        <v>0</v>
      </c>
      <c r="U130" s="36">
        <v>1</v>
      </c>
      <c r="V130" s="36">
        <v>10</v>
      </c>
      <c r="W130" s="36">
        <v>0</v>
      </c>
      <c r="X130" s="97">
        <v>0</v>
      </c>
      <c r="Y130" s="36">
        <v>22</v>
      </c>
      <c r="Z130" s="67"/>
      <c r="AA130" s="36">
        <v>51.527000000000001</v>
      </c>
      <c r="BA130" s="67"/>
    </row>
    <row r="131" spans="1:53" x14ac:dyDescent="0.3">
      <c r="A131" s="4" t="s">
        <v>93</v>
      </c>
      <c r="B131" s="4">
        <v>2022</v>
      </c>
      <c r="C131" s="5">
        <v>44696</v>
      </c>
      <c r="D131" s="4" t="s">
        <v>72</v>
      </c>
      <c r="E131" s="4" t="s">
        <v>204</v>
      </c>
      <c r="F131" s="4" t="s">
        <v>204</v>
      </c>
      <c r="G131" s="4" t="s">
        <v>440</v>
      </c>
      <c r="H131" s="4" t="s">
        <v>228</v>
      </c>
      <c r="I131" s="18" t="s">
        <v>15</v>
      </c>
      <c r="J131" s="36">
        <v>5</v>
      </c>
      <c r="K131" s="36">
        <v>2</v>
      </c>
      <c r="L131" s="36">
        <v>0</v>
      </c>
      <c r="M131" s="36">
        <v>2</v>
      </c>
      <c r="N131" s="36">
        <v>0</v>
      </c>
      <c r="O131" s="36">
        <v>0</v>
      </c>
      <c r="P131" s="36">
        <v>3</v>
      </c>
      <c r="Q131" s="36">
        <v>0</v>
      </c>
      <c r="R131" s="36">
        <v>0</v>
      </c>
      <c r="S131" s="36">
        <v>2</v>
      </c>
      <c r="T131" s="36">
        <v>0</v>
      </c>
      <c r="U131" s="36">
        <v>0</v>
      </c>
      <c r="V131" s="36">
        <v>4</v>
      </c>
      <c r="W131" s="36">
        <v>0</v>
      </c>
      <c r="X131" s="97">
        <v>0</v>
      </c>
      <c r="Y131" s="36">
        <v>13</v>
      </c>
      <c r="Z131" s="67"/>
      <c r="AA131" s="36">
        <v>51.527000000000001</v>
      </c>
      <c r="BA131" s="67"/>
    </row>
    <row r="132" spans="1:53" x14ac:dyDescent="0.3">
      <c r="A132" s="4" t="s">
        <v>93</v>
      </c>
      <c r="B132" s="4">
        <v>2022</v>
      </c>
      <c r="C132" s="5">
        <v>44696</v>
      </c>
      <c r="D132" s="4" t="s">
        <v>72</v>
      </c>
      <c r="E132" s="4" t="s">
        <v>204</v>
      </c>
      <c r="F132" s="4" t="s">
        <v>204</v>
      </c>
      <c r="G132" s="4" t="s">
        <v>271</v>
      </c>
      <c r="H132" s="4" t="s">
        <v>464</v>
      </c>
      <c r="I132" s="18" t="s">
        <v>67</v>
      </c>
      <c r="J132" s="36">
        <v>6</v>
      </c>
      <c r="K132" s="36">
        <v>3</v>
      </c>
      <c r="L132" s="36">
        <v>2</v>
      </c>
      <c r="M132" s="36">
        <v>3</v>
      </c>
      <c r="N132" s="36">
        <v>0</v>
      </c>
      <c r="O132" s="36">
        <v>0</v>
      </c>
      <c r="P132" s="36">
        <v>1</v>
      </c>
      <c r="Q132" s="36">
        <v>1</v>
      </c>
      <c r="R132" s="36">
        <v>0</v>
      </c>
      <c r="S132" s="36">
        <v>0</v>
      </c>
      <c r="T132" s="36">
        <v>0</v>
      </c>
      <c r="U132" s="36">
        <v>2</v>
      </c>
      <c r="V132" s="36">
        <v>0</v>
      </c>
      <c r="W132" s="36">
        <v>0</v>
      </c>
      <c r="X132" s="97">
        <v>0</v>
      </c>
      <c r="Y132" s="36">
        <v>12</v>
      </c>
      <c r="Z132" s="67"/>
      <c r="AA132" s="36">
        <v>51.527000000000001</v>
      </c>
      <c r="BA132" s="67"/>
    </row>
    <row r="133" spans="1:53" x14ac:dyDescent="0.3">
      <c r="A133" s="4" t="s">
        <v>93</v>
      </c>
      <c r="B133" s="4">
        <v>2022</v>
      </c>
      <c r="C133" s="5">
        <v>44696</v>
      </c>
      <c r="D133" s="4" t="s">
        <v>72</v>
      </c>
      <c r="E133" s="4" t="s">
        <v>204</v>
      </c>
      <c r="F133" s="4" t="s">
        <v>204</v>
      </c>
      <c r="G133" s="4" t="s">
        <v>290</v>
      </c>
      <c r="H133" s="4" t="s">
        <v>488</v>
      </c>
      <c r="I133" s="18" t="s">
        <v>232</v>
      </c>
      <c r="J133" s="36">
        <v>7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5</v>
      </c>
      <c r="R133" s="36">
        <v>3</v>
      </c>
      <c r="S133" s="36">
        <v>0</v>
      </c>
      <c r="T133" s="36">
        <v>3</v>
      </c>
      <c r="U133" s="36">
        <v>0</v>
      </c>
      <c r="V133" s="36">
        <v>0</v>
      </c>
      <c r="W133" s="36">
        <v>0</v>
      </c>
      <c r="X133" s="97">
        <v>0</v>
      </c>
      <c r="Y133" s="36">
        <v>11</v>
      </c>
      <c r="Z133" s="67"/>
      <c r="AA133" s="36">
        <v>51.527000000000001</v>
      </c>
      <c r="BA133" s="67"/>
    </row>
    <row r="134" spans="1:53" x14ac:dyDescent="0.3">
      <c r="A134" s="4" t="s">
        <v>93</v>
      </c>
      <c r="B134" s="4">
        <v>2022</v>
      </c>
      <c r="C134" s="5">
        <v>44696</v>
      </c>
      <c r="D134" s="4" t="s">
        <v>72</v>
      </c>
      <c r="E134" s="4" t="s">
        <v>204</v>
      </c>
      <c r="F134" s="4" t="s">
        <v>204</v>
      </c>
      <c r="G134" s="4" t="s">
        <v>259</v>
      </c>
      <c r="H134" s="4" t="s">
        <v>239</v>
      </c>
      <c r="I134" s="18" t="s">
        <v>25</v>
      </c>
      <c r="J134" s="36">
        <v>8</v>
      </c>
      <c r="K134" s="36">
        <v>0</v>
      </c>
      <c r="L134" s="36">
        <v>3</v>
      </c>
      <c r="M134" s="36">
        <v>1</v>
      </c>
      <c r="N134" s="36">
        <v>0</v>
      </c>
      <c r="O134" s="36">
        <v>1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97">
        <v>0</v>
      </c>
      <c r="Y134" s="36">
        <v>5</v>
      </c>
      <c r="Z134" s="67"/>
      <c r="AA134" s="36">
        <v>51.527000000000001</v>
      </c>
      <c r="BA134" s="67"/>
    </row>
    <row r="135" spans="1:53" x14ac:dyDescent="0.3">
      <c r="A135" s="4" t="s">
        <v>93</v>
      </c>
      <c r="B135" s="4">
        <v>2022</v>
      </c>
      <c r="C135" s="5">
        <v>44696</v>
      </c>
      <c r="D135" s="4" t="s">
        <v>72</v>
      </c>
      <c r="E135" s="4" t="s">
        <v>204</v>
      </c>
      <c r="F135" s="4" t="s">
        <v>204</v>
      </c>
      <c r="G135" s="4" t="s">
        <v>139</v>
      </c>
      <c r="H135" s="4" t="s">
        <v>444</v>
      </c>
      <c r="I135" s="18" t="s">
        <v>61</v>
      </c>
      <c r="J135" s="36">
        <v>9</v>
      </c>
      <c r="K135" s="36">
        <v>0</v>
      </c>
      <c r="L135" s="36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2</v>
      </c>
      <c r="U135" s="36">
        <v>0</v>
      </c>
      <c r="V135" s="36">
        <v>2</v>
      </c>
      <c r="W135" s="36">
        <v>0</v>
      </c>
      <c r="X135" s="97">
        <v>0</v>
      </c>
      <c r="Y135" s="36">
        <v>4</v>
      </c>
      <c r="Z135" s="67"/>
      <c r="AA135" s="36">
        <v>51.527000000000001</v>
      </c>
      <c r="BA135" s="67"/>
    </row>
    <row r="136" spans="1:53" x14ac:dyDescent="0.3">
      <c r="A136" s="4" t="s">
        <v>93</v>
      </c>
      <c r="B136" s="4">
        <v>2022</v>
      </c>
      <c r="C136" s="5">
        <v>44696</v>
      </c>
      <c r="D136" s="4" t="s">
        <v>72</v>
      </c>
      <c r="E136" s="4" t="s">
        <v>204</v>
      </c>
      <c r="F136" s="4" t="s">
        <v>204</v>
      </c>
      <c r="G136" s="4" t="s">
        <v>258</v>
      </c>
      <c r="H136" s="4" t="s">
        <v>594</v>
      </c>
      <c r="I136" s="18" t="s">
        <v>51</v>
      </c>
      <c r="J136" s="36">
        <v>10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97">
        <v>0</v>
      </c>
      <c r="Y136" s="36">
        <v>0</v>
      </c>
      <c r="Z136" s="67"/>
      <c r="AA136" s="36">
        <v>51.527000000000001</v>
      </c>
      <c r="BA136" s="67"/>
    </row>
    <row r="137" spans="1:53" x14ac:dyDescent="0.3">
      <c r="A137" s="4" t="s">
        <v>93</v>
      </c>
      <c r="B137" s="4">
        <v>2022</v>
      </c>
      <c r="C137" s="5">
        <v>44696</v>
      </c>
      <c r="D137" s="4" t="s">
        <v>72</v>
      </c>
      <c r="E137" s="4" t="s">
        <v>204</v>
      </c>
      <c r="F137" s="4" t="s">
        <v>204</v>
      </c>
      <c r="G137" s="4" t="s">
        <v>463</v>
      </c>
      <c r="H137" s="4" t="s">
        <v>397</v>
      </c>
      <c r="I137" s="18" t="s">
        <v>27</v>
      </c>
      <c r="J137" s="36">
        <v>11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97">
        <v>0</v>
      </c>
      <c r="Y137" s="36">
        <v>0</v>
      </c>
      <c r="Z137" s="67"/>
      <c r="AA137" s="36">
        <v>51.527000000000001</v>
      </c>
      <c r="BA137" s="67"/>
    </row>
    <row r="138" spans="1:53" x14ac:dyDescent="0.3">
      <c r="A138" s="4" t="s">
        <v>93</v>
      </c>
      <c r="B138" s="4">
        <v>2022</v>
      </c>
      <c r="C138" s="5">
        <v>44696</v>
      </c>
      <c r="D138" s="4" t="s">
        <v>72</v>
      </c>
      <c r="E138" s="4" t="s">
        <v>204</v>
      </c>
      <c r="F138" s="4" t="s">
        <v>204</v>
      </c>
      <c r="G138" s="4" t="s">
        <v>446</v>
      </c>
      <c r="H138" s="4" t="s">
        <v>241</v>
      </c>
      <c r="I138" s="18" t="s">
        <v>44</v>
      </c>
      <c r="J138" s="36">
        <v>12</v>
      </c>
      <c r="K138" s="36">
        <v>0</v>
      </c>
      <c r="L138" s="36">
        <v>0</v>
      </c>
      <c r="M138" s="36">
        <v>0</v>
      </c>
      <c r="N138" s="36">
        <v>1</v>
      </c>
      <c r="O138" s="36">
        <v>2</v>
      </c>
      <c r="P138" s="36">
        <v>0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97">
        <v>20</v>
      </c>
      <c r="Y138" s="36">
        <v>-12</v>
      </c>
      <c r="Z138" s="67"/>
      <c r="AA138" s="36">
        <v>51.527000000000001</v>
      </c>
      <c r="BA138" s="67"/>
    </row>
    <row r="139" spans="1:53" x14ac:dyDescent="0.3">
      <c r="A139" s="4" t="s">
        <v>93</v>
      </c>
      <c r="B139" s="4">
        <v>2022</v>
      </c>
      <c r="C139" s="5">
        <v>44696</v>
      </c>
      <c r="D139" s="4" t="s">
        <v>72</v>
      </c>
      <c r="E139" s="4" t="s">
        <v>204</v>
      </c>
      <c r="F139" s="4" t="s">
        <v>204</v>
      </c>
      <c r="G139" s="4" t="s">
        <v>552</v>
      </c>
      <c r="H139" s="4" t="s">
        <v>244</v>
      </c>
      <c r="I139" s="18" t="s">
        <v>38</v>
      </c>
      <c r="J139" s="36">
        <v>13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7">
        <v>20</v>
      </c>
      <c r="Y139" s="36">
        <v>-20</v>
      </c>
      <c r="Z139" s="67"/>
      <c r="AA139" s="36">
        <v>51.527000000000001</v>
      </c>
      <c r="BA139" s="67"/>
    </row>
    <row r="140" spans="1:53" x14ac:dyDescent="0.3">
      <c r="A140" s="4" t="s">
        <v>93</v>
      </c>
      <c r="B140" s="4">
        <v>2022</v>
      </c>
      <c r="C140" s="5">
        <v>44696</v>
      </c>
      <c r="D140" s="4" t="s">
        <v>72</v>
      </c>
      <c r="E140" s="4" t="s">
        <v>204</v>
      </c>
      <c r="F140" s="4" t="s">
        <v>204</v>
      </c>
      <c r="G140" s="4" t="s">
        <v>595</v>
      </c>
      <c r="H140" s="4" t="s">
        <v>2329</v>
      </c>
      <c r="I140" s="18" t="s">
        <v>49</v>
      </c>
      <c r="J140" s="36">
        <v>14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7">
        <v>20</v>
      </c>
      <c r="Y140" s="36">
        <v>-20</v>
      </c>
      <c r="Z140" s="67"/>
      <c r="AA140" s="36">
        <v>51.527000000000001</v>
      </c>
      <c r="BA140" s="67"/>
    </row>
    <row r="141" spans="1:53" x14ac:dyDescent="0.3">
      <c r="A141" s="4" t="s">
        <v>93</v>
      </c>
      <c r="B141" s="4">
        <v>2022</v>
      </c>
      <c r="C141" s="5">
        <v>44696</v>
      </c>
      <c r="D141" s="4" t="s">
        <v>72</v>
      </c>
      <c r="E141" s="4" t="s">
        <v>204</v>
      </c>
      <c r="F141" s="4" t="s">
        <v>204</v>
      </c>
      <c r="G141" s="4" t="s">
        <v>263</v>
      </c>
      <c r="H141" s="4" t="s">
        <v>288</v>
      </c>
      <c r="I141" s="18" t="s">
        <v>264</v>
      </c>
      <c r="J141" s="36">
        <v>15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7">
        <v>20</v>
      </c>
      <c r="Y141" s="36" t="s">
        <v>308</v>
      </c>
      <c r="Z141" s="67"/>
      <c r="AA141" s="36">
        <v>51.527000000000001</v>
      </c>
      <c r="BA141" s="67"/>
    </row>
    <row r="142" spans="1:53" x14ac:dyDescent="0.3">
      <c r="A142" s="1" t="s">
        <v>102</v>
      </c>
      <c r="B142" s="1">
        <v>2022</v>
      </c>
      <c r="C142" s="2">
        <v>44675</v>
      </c>
      <c r="D142" s="1" t="s">
        <v>72</v>
      </c>
      <c r="E142" s="1" t="s">
        <v>204</v>
      </c>
      <c r="F142" s="1" t="s">
        <v>204</v>
      </c>
      <c r="G142" s="1" t="s">
        <v>423</v>
      </c>
      <c r="H142" s="1" t="s">
        <v>422</v>
      </c>
      <c r="I142" s="96" t="s">
        <v>17</v>
      </c>
      <c r="J142" s="36">
        <v>1</v>
      </c>
      <c r="K142" s="36">
        <v>5</v>
      </c>
      <c r="L142" s="36">
        <v>0</v>
      </c>
      <c r="M142" s="36">
        <v>5</v>
      </c>
      <c r="N142" s="36">
        <v>5</v>
      </c>
      <c r="O142" s="36">
        <v>0</v>
      </c>
      <c r="P142" s="36">
        <v>5</v>
      </c>
      <c r="Q142" s="36">
        <v>5</v>
      </c>
      <c r="R142" s="36">
        <v>2</v>
      </c>
      <c r="S142" s="36">
        <v>3</v>
      </c>
      <c r="T142" s="36">
        <v>3</v>
      </c>
      <c r="U142" s="36">
        <v>0</v>
      </c>
      <c r="V142" s="36">
        <v>0</v>
      </c>
      <c r="W142" s="36">
        <v>0</v>
      </c>
      <c r="X142" s="97">
        <v>0</v>
      </c>
      <c r="Y142" s="36">
        <v>33</v>
      </c>
      <c r="Z142" s="67">
        <v>1.9263888888888889</v>
      </c>
      <c r="AA142" s="36">
        <v>38.933</v>
      </c>
      <c r="BA142" s="67"/>
    </row>
    <row r="143" spans="1:53" x14ac:dyDescent="0.3">
      <c r="A143" s="1" t="s">
        <v>102</v>
      </c>
      <c r="B143" s="1">
        <v>2022</v>
      </c>
      <c r="C143" s="2">
        <v>44675</v>
      </c>
      <c r="D143" s="1" t="s">
        <v>72</v>
      </c>
      <c r="E143" s="1" t="s">
        <v>204</v>
      </c>
      <c r="F143" s="1" t="s">
        <v>204</v>
      </c>
      <c r="G143" s="1" t="s">
        <v>227</v>
      </c>
      <c r="H143" s="1" t="s">
        <v>316</v>
      </c>
      <c r="I143" s="96" t="s">
        <v>53</v>
      </c>
      <c r="J143" s="36">
        <v>2</v>
      </c>
      <c r="K143" s="36">
        <v>3</v>
      </c>
      <c r="L143" s="36">
        <v>3</v>
      </c>
      <c r="M143" s="36">
        <v>3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2</v>
      </c>
      <c r="T143" s="36">
        <v>5</v>
      </c>
      <c r="U143" s="36">
        <v>1</v>
      </c>
      <c r="V143" s="36">
        <v>6</v>
      </c>
      <c r="W143" s="36">
        <v>0</v>
      </c>
      <c r="X143" s="97">
        <v>0</v>
      </c>
      <c r="Y143" s="36">
        <v>23</v>
      </c>
      <c r="Z143" s="67"/>
      <c r="AA143" s="36">
        <v>38.933</v>
      </c>
      <c r="BA143" s="67"/>
    </row>
    <row r="144" spans="1:53" x14ac:dyDescent="0.3">
      <c r="A144" s="1" t="s">
        <v>102</v>
      </c>
      <c r="B144" s="1">
        <v>2022</v>
      </c>
      <c r="C144" s="2">
        <v>44675</v>
      </c>
      <c r="D144" s="1" t="s">
        <v>72</v>
      </c>
      <c r="E144" s="1" t="s">
        <v>204</v>
      </c>
      <c r="F144" s="1" t="s">
        <v>204</v>
      </c>
      <c r="G144" s="1" t="s">
        <v>237</v>
      </c>
      <c r="H144" s="1" t="s">
        <v>325</v>
      </c>
      <c r="I144" s="96" t="s">
        <v>238</v>
      </c>
      <c r="J144" s="36">
        <v>3</v>
      </c>
      <c r="K144" s="36">
        <v>1</v>
      </c>
      <c r="L144" s="36">
        <v>0</v>
      </c>
      <c r="M144" s="36">
        <v>1</v>
      </c>
      <c r="N144" s="36">
        <v>0</v>
      </c>
      <c r="O144" s="36">
        <v>2</v>
      </c>
      <c r="P144" s="36">
        <v>3</v>
      </c>
      <c r="Q144" s="36">
        <v>0</v>
      </c>
      <c r="R144" s="36">
        <v>0</v>
      </c>
      <c r="S144" s="36">
        <v>0</v>
      </c>
      <c r="T144" s="36">
        <v>1</v>
      </c>
      <c r="U144" s="36">
        <v>0</v>
      </c>
      <c r="V144" s="36">
        <v>10</v>
      </c>
      <c r="W144" s="36">
        <v>0</v>
      </c>
      <c r="X144" s="97">
        <v>0</v>
      </c>
      <c r="Y144" s="36">
        <v>18</v>
      </c>
      <c r="Z144" s="67"/>
      <c r="AA144" s="36">
        <v>38.933</v>
      </c>
      <c r="BA144" s="67"/>
    </row>
    <row r="145" spans="1:53" x14ac:dyDescent="0.3">
      <c r="A145" s="1" t="s">
        <v>102</v>
      </c>
      <c r="B145" s="1">
        <v>2022</v>
      </c>
      <c r="C145" s="2">
        <v>44675</v>
      </c>
      <c r="D145" s="1" t="s">
        <v>72</v>
      </c>
      <c r="E145" s="1" t="s">
        <v>204</v>
      </c>
      <c r="F145" s="1" t="s">
        <v>204</v>
      </c>
      <c r="G145" s="1" t="s">
        <v>268</v>
      </c>
      <c r="H145" s="1" t="s">
        <v>470</v>
      </c>
      <c r="I145" s="96" t="s">
        <v>47</v>
      </c>
      <c r="J145" s="36">
        <v>4</v>
      </c>
      <c r="K145" s="36">
        <v>0</v>
      </c>
      <c r="L145" s="36">
        <v>2</v>
      </c>
      <c r="M145" s="36">
        <v>0</v>
      </c>
      <c r="N145" s="36">
        <v>0</v>
      </c>
      <c r="O145" s="36">
        <v>3</v>
      </c>
      <c r="P145" s="36">
        <v>0</v>
      </c>
      <c r="Q145" s="36">
        <v>2</v>
      </c>
      <c r="R145" s="36">
        <v>1</v>
      </c>
      <c r="S145" s="36">
        <v>5</v>
      </c>
      <c r="T145" s="36">
        <v>0</v>
      </c>
      <c r="U145" s="36">
        <v>3</v>
      </c>
      <c r="V145" s="36">
        <v>2</v>
      </c>
      <c r="W145" s="36">
        <v>0</v>
      </c>
      <c r="X145" s="97">
        <v>0</v>
      </c>
      <c r="Y145" s="36">
        <v>18</v>
      </c>
      <c r="Z145" s="67"/>
      <c r="AA145" s="36">
        <v>38.933</v>
      </c>
      <c r="BA145" s="67"/>
    </row>
    <row r="146" spans="1:53" x14ac:dyDescent="0.3">
      <c r="A146" s="1" t="s">
        <v>102</v>
      </c>
      <c r="B146" s="1">
        <v>2022</v>
      </c>
      <c r="C146" s="2">
        <v>44675</v>
      </c>
      <c r="D146" s="1" t="s">
        <v>72</v>
      </c>
      <c r="E146" s="1" t="s">
        <v>204</v>
      </c>
      <c r="F146" s="1" t="s">
        <v>204</v>
      </c>
      <c r="G146" s="1" t="s">
        <v>531</v>
      </c>
      <c r="H146" s="1" t="s">
        <v>236</v>
      </c>
      <c r="I146" s="96" t="s">
        <v>51</v>
      </c>
      <c r="J146" s="36">
        <v>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3</v>
      </c>
      <c r="S146" s="36">
        <v>0</v>
      </c>
      <c r="T146" s="36">
        <v>0</v>
      </c>
      <c r="U146" s="36">
        <v>5</v>
      </c>
      <c r="V146" s="36">
        <v>4</v>
      </c>
      <c r="W146" s="36">
        <v>0</v>
      </c>
      <c r="X146" s="97">
        <v>0</v>
      </c>
      <c r="Y146" s="36">
        <v>12</v>
      </c>
      <c r="Z146" s="67"/>
      <c r="AA146" s="36">
        <v>38.933</v>
      </c>
      <c r="BA146" s="67"/>
    </row>
    <row r="147" spans="1:53" x14ac:dyDescent="0.3">
      <c r="A147" s="1" t="s">
        <v>102</v>
      </c>
      <c r="B147" s="1">
        <v>2022</v>
      </c>
      <c r="C147" s="2">
        <v>44675</v>
      </c>
      <c r="D147" s="1" t="s">
        <v>72</v>
      </c>
      <c r="E147" s="1" t="s">
        <v>204</v>
      </c>
      <c r="F147" s="1" t="s">
        <v>204</v>
      </c>
      <c r="G147" s="1" t="s">
        <v>270</v>
      </c>
      <c r="H147" s="1" t="s">
        <v>596</v>
      </c>
      <c r="I147" s="96" t="s">
        <v>36</v>
      </c>
      <c r="J147" s="36">
        <v>6</v>
      </c>
      <c r="K147" s="36">
        <v>0</v>
      </c>
      <c r="L147" s="36">
        <v>5</v>
      </c>
      <c r="M147" s="36">
        <v>0</v>
      </c>
      <c r="N147" s="36">
        <v>2</v>
      </c>
      <c r="O147" s="36">
        <v>0</v>
      </c>
      <c r="P147" s="36">
        <v>0</v>
      </c>
      <c r="Q147" s="36">
        <v>3</v>
      </c>
      <c r="R147" s="36">
        <v>0</v>
      </c>
      <c r="S147" s="36">
        <v>0</v>
      </c>
      <c r="T147" s="36">
        <v>2</v>
      </c>
      <c r="U147" s="36">
        <v>0</v>
      </c>
      <c r="V147" s="36">
        <v>0</v>
      </c>
      <c r="W147" s="36">
        <v>0</v>
      </c>
      <c r="X147" s="97">
        <v>0</v>
      </c>
      <c r="Y147" s="36">
        <v>12</v>
      </c>
      <c r="Z147" s="67"/>
      <c r="AA147" s="36">
        <v>38.933</v>
      </c>
      <c r="BA147" s="67"/>
    </row>
    <row r="148" spans="1:53" x14ac:dyDescent="0.3">
      <c r="A148" s="1" t="s">
        <v>102</v>
      </c>
      <c r="B148" s="1">
        <v>2022</v>
      </c>
      <c r="C148" s="2">
        <v>44675</v>
      </c>
      <c r="D148" s="1" t="s">
        <v>72</v>
      </c>
      <c r="E148" s="1" t="s">
        <v>204</v>
      </c>
      <c r="F148" s="1" t="s">
        <v>204</v>
      </c>
      <c r="G148" s="1" t="s">
        <v>233</v>
      </c>
      <c r="H148" s="1" t="s">
        <v>427</v>
      </c>
      <c r="I148" s="96" t="s">
        <v>56</v>
      </c>
      <c r="J148" s="36">
        <v>7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2</v>
      </c>
      <c r="Q148" s="36">
        <v>1</v>
      </c>
      <c r="R148" s="36">
        <v>0</v>
      </c>
      <c r="S148" s="36">
        <v>0</v>
      </c>
      <c r="T148" s="36">
        <v>0</v>
      </c>
      <c r="U148" s="36">
        <v>2</v>
      </c>
      <c r="V148" s="36">
        <v>0</v>
      </c>
      <c r="W148" s="36">
        <v>0</v>
      </c>
      <c r="X148" s="97">
        <v>0</v>
      </c>
      <c r="Y148" s="36">
        <v>5</v>
      </c>
      <c r="Z148" s="67"/>
      <c r="AA148" s="36">
        <v>38.933</v>
      </c>
      <c r="BA148" s="67"/>
    </row>
    <row r="149" spans="1:53" x14ac:dyDescent="0.3">
      <c r="A149" s="1" t="s">
        <v>102</v>
      </c>
      <c r="B149" s="1">
        <v>2022</v>
      </c>
      <c r="C149" s="2">
        <v>44675</v>
      </c>
      <c r="D149" s="1" t="s">
        <v>72</v>
      </c>
      <c r="E149" s="1" t="s">
        <v>204</v>
      </c>
      <c r="F149" s="1" t="s">
        <v>204</v>
      </c>
      <c r="G149" s="1" t="s">
        <v>228</v>
      </c>
      <c r="H149" s="1" t="s">
        <v>459</v>
      </c>
      <c r="I149" s="96" t="s">
        <v>15</v>
      </c>
      <c r="J149" s="36">
        <v>8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5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7">
        <v>0</v>
      </c>
      <c r="Y149" s="36">
        <v>5</v>
      </c>
      <c r="Z149" s="67"/>
      <c r="AA149" s="36">
        <v>38.933</v>
      </c>
      <c r="BA149" s="67"/>
    </row>
    <row r="150" spans="1:53" x14ac:dyDescent="0.3">
      <c r="A150" s="1" t="s">
        <v>102</v>
      </c>
      <c r="B150" s="1">
        <v>2022</v>
      </c>
      <c r="C150" s="2">
        <v>44675</v>
      </c>
      <c r="D150" s="1" t="s">
        <v>72</v>
      </c>
      <c r="E150" s="1" t="s">
        <v>204</v>
      </c>
      <c r="F150" s="1" t="s">
        <v>204</v>
      </c>
      <c r="G150" s="1" t="s">
        <v>320</v>
      </c>
      <c r="H150" s="1" t="s">
        <v>430</v>
      </c>
      <c r="I150" s="96" t="s">
        <v>97</v>
      </c>
      <c r="J150" s="36">
        <v>9</v>
      </c>
      <c r="K150" s="36">
        <v>0</v>
      </c>
      <c r="L150" s="36">
        <v>0</v>
      </c>
      <c r="M150" s="36">
        <v>0</v>
      </c>
      <c r="N150" s="36">
        <v>3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7">
        <v>0</v>
      </c>
      <c r="Y150" s="36">
        <v>3</v>
      </c>
      <c r="Z150" s="67"/>
      <c r="AA150" s="36">
        <v>38.933</v>
      </c>
      <c r="BA150" s="67"/>
    </row>
    <row r="151" spans="1:53" x14ac:dyDescent="0.3">
      <c r="A151" s="1" t="s">
        <v>102</v>
      </c>
      <c r="B151" s="1">
        <v>2022</v>
      </c>
      <c r="C151" s="2">
        <v>44675</v>
      </c>
      <c r="D151" s="1" t="s">
        <v>72</v>
      </c>
      <c r="E151" s="1" t="s">
        <v>204</v>
      </c>
      <c r="F151" s="1" t="s">
        <v>204</v>
      </c>
      <c r="G151" s="1" t="s">
        <v>271</v>
      </c>
      <c r="H151" s="1" t="s">
        <v>464</v>
      </c>
      <c r="I151" s="96" t="s">
        <v>67</v>
      </c>
      <c r="J151" s="36">
        <v>10</v>
      </c>
      <c r="K151" s="36">
        <v>0</v>
      </c>
      <c r="L151" s="36">
        <v>1</v>
      </c>
      <c r="M151" s="36">
        <v>0</v>
      </c>
      <c r="N151" s="36">
        <v>0</v>
      </c>
      <c r="O151" s="36">
        <v>1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97">
        <v>0</v>
      </c>
      <c r="Y151" s="36">
        <v>2</v>
      </c>
      <c r="Z151" s="67"/>
      <c r="AA151" s="36">
        <v>38.933</v>
      </c>
      <c r="BA151" s="67"/>
    </row>
    <row r="152" spans="1:53" x14ac:dyDescent="0.3">
      <c r="A152" s="1" t="s">
        <v>102</v>
      </c>
      <c r="B152" s="1">
        <v>2022</v>
      </c>
      <c r="C152" s="2">
        <v>44675</v>
      </c>
      <c r="D152" s="1" t="s">
        <v>72</v>
      </c>
      <c r="E152" s="1" t="s">
        <v>204</v>
      </c>
      <c r="F152" s="1" t="s">
        <v>204</v>
      </c>
      <c r="G152" s="1" t="s">
        <v>290</v>
      </c>
      <c r="H152" s="1" t="s">
        <v>488</v>
      </c>
      <c r="I152" s="96" t="s">
        <v>232</v>
      </c>
      <c r="J152" s="36">
        <v>11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1</v>
      </c>
      <c r="T152" s="36">
        <v>0</v>
      </c>
      <c r="U152" s="36">
        <v>0</v>
      </c>
      <c r="V152" s="36">
        <v>0</v>
      </c>
      <c r="W152" s="36">
        <v>0</v>
      </c>
      <c r="X152" s="97">
        <v>0</v>
      </c>
      <c r="Y152" s="36">
        <v>1</v>
      </c>
      <c r="Z152" s="67"/>
      <c r="AA152" s="36">
        <v>38.933</v>
      </c>
      <c r="BA152" s="67"/>
    </row>
    <row r="153" spans="1:53" x14ac:dyDescent="0.3">
      <c r="A153" s="1" t="s">
        <v>102</v>
      </c>
      <c r="B153" s="1">
        <v>2022</v>
      </c>
      <c r="C153" s="2">
        <v>44675</v>
      </c>
      <c r="D153" s="1" t="s">
        <v>72</v>
      </c>
      <c r="E153" s="1" t="s">
        <v>204</v>
      </c>
      <c r="F153" s="1" t="s">
        <v>204</v>
      </c>
      <c r="G153" s="1" t="s">
        <v>275</v>
      </c>
      <c r="H153" s="1" t="s">
        <v>250</v>
      </c>
      <c r="I153" s="96" t="s">
        <v>21</v>
      </c>
      <c r="J153" s="36">
        <v>12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97">
        <v>0</v>
      </c>
      <c r="Y153" s="36">
        <v>0</v>
      </c>
      <c r="Z153" s="67"/>
      <c r="AA153" s="36">
        <v>38.933</v>
      </c>
      <c r="BA153" s="67"/>
    </row>
    <row r="154" spans="1:53" x14ac:dyDescent="0.3">
      <c r="A154" s="1" t="s">
        <v>102</v>
      </c>
      <c r="B154" s="1">
        <v>2022</v>
      </c>
      <c r="C154" s="2">
        <v>44675</v>
      </c>
      <c r="D154" s="1" t="s">
        <v>72</v>
      </c>
      <c r="E154" s="1" t="s">
        <v>204</v>
      </c>
      <c r="F154" s="1" t="s">
        <v>204</v>
      </c>
      <c r="G154" s="1" t="s">
        <v>139</v>
      </c>
      <c r="H154" s="1" t="s">
        <v>444</v>
      </c>
      <c r="I154" s="1" t="s">
        <v>61</v>
      </c>
      <c r="J154" s="36">
        <v>13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97">
        <v>20</v>
      </c>
      <c r="Y154" s="36">
        <v>-20</v>
      </c>
      <c r="Z154" s="67"/>
      <c r="AA154" s="36">
        <v>38.933</v>
      </c>
      <c r="BA154" s="67"/>
    </row>
    <row r="155" spans="1:53" x14ac:dyDescent="0.3">
      <c r="A155" s="1" t="s">
        <v>102</v>
      </c>
      <c r="B155" s="1">
        <v>2022</v>
      </c>
      <c r="C155" s="2">
        <v>44675</v>
      </c>
      <c r="D155" s="1" t="s">
        <v>72</v>
      </c>
      <c r="E155" s="1" t="s">
        <v>204</v>
      </c>
      <c r="F155" s="1" t="s">
        <v>204</v>
      </c>
      <c r="G155" s="1" t="s">
        <v>597</v>
      </c>
      <c r="H155" s="1" t="s">
        <v>242</v>
      </c>
      <c r="I155" s="1" t="s">
        <v>243</v>
      </c>
      <c r="J155" s="36" t="s">
        <v>308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7">
        <v>20</v>
      </c>
      <c r="Y155" s="36" t="s">
        <v>308</v>
      </c>
      <c r="Z155" s="67"/>
      <c r="AA155" s="36">
        <v>38.933</v>
      </c>
      <c r="BA155" s="67"/>
    </row>
    <row r="156" spans="1:53" x14ac:dyDescent="0.3">
      <c r="A156" s="1" t="s">
        <v>102</v>
      </c>
      <c r="B156" s="1">
        <v>2022</v>
      </c>
      <c r="C156" s="2">
        <v>44675</v>
      </c>
      <c r="D156" s="1" t="s">
        <v>72</v>
      </c>
      <c r="E156" s="1" t="s">
        <v>204</v>
      </c>
      <c r="F156" s="1" t="s">
        <v>204</v>
      </c>
      <c r="G156" s="1" t="s">
        <v>2329</v>
      </c>
      <c r="H156" s="1" t="s">
        <v>598</v>
      </c>
      <c r="I156" s="1" t="s">
        <v>49</v>
      </c>
      <c r="J156" s="36" t="s">
        <v>308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7">
        <v>20</v>
      </c>
      <c r="Y156" s="36" t="s">
        <v>308</v>
      </c>
      <c r="Z156" s="67"/>
      <c r="AA156" s="36">
        <v>38.933</v>
      </c>
      <c r="BA156" s="67"/>
    </row>
    <row r="157" spans="1:53" x14ac:dyDescent="0.3">
      <c r="A157" s="1" t="s">
        <v>102</v>
      </c>
      <c r="B157" s="1">
        <v>2022</v>
      </c>
      <c r="C157" s="2">
        <v>44675</v>
      </c>
      <c r="D157" s="1" t="s">
        <v>72</v>
      </c>
      <c r="E157" s="1" t="s">
        <v>204</v>
      </c>
      <c r="F157" s="1" t="s">
        <v>204</v>
      </c>
      <c r="G157" s="1" t="s">
        <v>218</v>
      </c>
      <c r="H157" s="1" t="s">
        <v>462</v>
      </c>
      <c r="I157" s="1" t="s">
        <v>19</v>
      </c>
      <c r="J157" s="36" t="s">
        <v>308</v>
      </c>
      <c r="K157" s="36">
        <v>0</v>
      </c>
      <c r="L157" s="36">
        <v>0</v>
      </c>
      <c r="M157" s="36">
        <v>0</v>
      </c>
      <c r="N157" s="36">
        <v>1</v>
      </c>
      <c r="O157" s="36">
        <v>0</v>
      </c>
      <c r="P157" s="36">
        <v>1</v>
      </c>
      <c r="Q157" s="36">
        <v>0</v>
      </c>
      <c r="R157" s="36">
        <v>0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7">
        <v>0</v>
      </c>
      <c r="Y157" s="36" t="s">
        <v>308</v>
      </c>
      <c r="Z157" s="67"/>
      <c r="AA157" s="36">
        <v>38.933</v>
      </c>
      <c r="BA157" s="67"/>
    </row>
    <row r="158" spans="1:53" x14ac:dyDescent="0.3">
      <c r="A158" s="1" t="s">
        <v>102</v>
      </c>
      <c r="B158" s="1">
        <v>2022</v>
      </c>
      <c r="C158" s="2">
        <v>44675</v>
      </c>
      <c r="D158" s="1" t="s">
        <v>72</v>
      </c>
      <c r="E158" s="1" t="s">
        <v>204</v>
      </c>
      <c r="F158" s="1" t="s">
        <v>204</v>
      </c>
      <c r="G158" s="1" t="s">
        <v>309</v>
      </c>
      <c r="H158" s="1" t="s">
        <v>497</v>
      </c>
      <c r="I158" s="1" t="s">
        <v>273</v>
      </c>
      <c r="J158" s="36" t="s">
        <v>308</v>
      </c>
      <c r="K158" s="36">
        <v>2</v>
      </c>
      <c r="L158" s="36">
        <v>0</v>
      </c>
      <c r="M158" s="36">
        <v>2</v>
      </c>
      <c r="N158" s="36">
        <v>0</v>
      </c>
      <c r="O158" s="36">
        <v>5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7">
        <v>0</v>
      </c>
      <c r="Y158" s="36" t="s">
        <v>308</v>
      </c>
      <c r="Z158" s="67"/>
      <c r="AA158" s="36">
        <v>38.933</v>
      </c>
      <c r="BA158" s="67"/>
    </row>
    <row r="159" spans="1:53" x14ac:dyDescent="0.3">
      <c r="A159" s="1" t="s">
        <v>102</v>
      </c>
      <c r="B159" s="1">
        <v>2022</v>
      </c>
      <c r="C159" s="2">
        <v>44675</v>
      </c>
      <c r="D159" s="1" t="s">
        <v>72</v>
      </c>
      <c r="E159" s="1" t="s">
        <v>204</v>
      </c>
      <c r="F159" s="1" t="s">
        <v>204</v>
      </c>
      <c r="G159" s="1" t="s">
        <v>263</v>
      </c>
      <c r="H159" s="1" t="s">
        <v>288</v>
      </c>
      <c r="I159" s="1" t="s">
        <v>264</v>
      </c>
      <c r="J159" s="36" t="s">
        <v>308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7">
        <v>20</v>
      </c>
      <c r="Y159" s="36" t="s">
        <v>308</v>
      </c>
      <c r="Z159" s="67"/>
      <c r="AA159" s="36">
        <v>38.933</v>
      </c>
      <c r="BA159" s="67"/>
    </row>
    <row r="160" spans="1:53" x14ac:dyDescent="0.3">
      <c r="A160" s="10" t="s">
        <v>108</v>
      </c>
      <c r="B160" s="10">
        <v>2021</v>
      </c>
      <c r="C160" s="25">
        <v>44492</v>
      </c>
      <c r="D160" s="10" t="s">
        <v>13</v>
      </c>
      <c r="E160" s="10" t="s">
        <v>379</v>
      </c>
      <c r="F160" s="10">
        <v>1</v>
      </c>
      <c r="G160" s="10" t="s">
        <v>349</v>
      </c>
      <c r="H160" s="10" t="s">
        <v>306</v>
      </c>
      <c r="I160" s="10" t="s">
        <v>19</v>
      </c>
      <c r="J160" s="36">
        <v>1</v>
      </c>
      <c r="K160" s="36">
        <v>3</v>
      </c>
      <c r="L160" s="36">
        <v>3</v>
      </c>
      <c r="M160" s="36">
        <v>5</v>
      </c>
      <c r="N160" s="36">
        <v>3</v>
      </c>
      <c r="O160" s="36">
        <v>5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7">
        <v>0</v>
      </c>
      <c r="Y160" s="36">
        <v>19</v>
      </c>
      <c r="Z160" s="67">
        <v>0.71944444444444444</v>
      </c>
      <c r="AA160" s="36">
        <v>52.124000000000002</v>
      </c>
      <c r="BA160" s="67"/>
    </row>
    <row r="161" spans="1:53" x14ac:dyDescent="0.3">
      <c r="A161" s="10" t="s">
        <v>108</v>
      </c>
      <c r="B161" s="10">
        <v>2021</v>
      </c>
      <c r="C161" s="25">
        <v>44492</v>
      </c>
      <c r="D161" s="10" t="s">
        <v>13</v>
      </c>
      <c r="E161" s="10" t="s">
        <v>379</v>
      </c>
      <c r="F161" s="10">
        <v>1</v>
      </c>
      <c r="G161" s="10" t="s">
        <v>268</v>
      </c>
      <c r="H161" s="10" t="s">
        <v>470</v>
      </c>
      <c r="I161" s="10" t="s">
        <v>47</v>
      </c>
      <c r="J161" s="36">
        <v>2</v>
      </c>
      <c r="K161" s="36">
        <v>5</v>
      </c>
      <c r="L161" s="36">
        <v>0</v>
      </c>
      <c r="M161" s="36">
        <v>0</v>
      </c>
      <c r="N161" s="36">
        <v>1</v>
      </c>
      <c r="O161" s="36">
        <v>0</v>
      </c>
      <c r="P161" s="36">
        <v>6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7">
        <v>0</v>
      </c>
      <c r="Y161" s="36">
        <v>12</v>
      </c>
      <c r="Z161" s="67"/>
      <c r="AA161" s="36">
        <v>52.124000000000002</v>
      </c>
      <c r="BA161" s="67"/>
    </row>
    <row r="162" spans="1:53" x14ac:dyDescent="0.3">
      <c r="A162" s="10" t="s">
        <v>108</v>
      </c>
      <c r="B162" s="10">
        <v>2021</v>
      </c>
      <c r="C162" s="25">
        <v>44492</v>
      </c>
      <c r="D162" s="10" t="s">
        <v>13</v>
      </c>
      <c r="E162" s="10" t="s">
        <v>379</v>
      </c>
      <c r="F162" s="10">
        <v>1</v>
      </c>
      <c r="G162" s="10" t="s">
        <v>269</v>
      </c>
      <c r="H162" s="10" t="s">
        <v>328</v>
      </c>
      <c r="I162" s="10" t="s">
        <v>25</v>
      </c>
      <c r="J162" s="36">
        <v>3</v>
      </c>
      <c r="K162" s="36">
        <v>0</v>
      </c>
      <c r="L162" s="36">
        <v>5</v>
      </c>
      <c r="M162" s="36">
        <v>0</v>
      </c>
      <c r="N162" s="36">
        <v>5</v>
      </c>
      <c r="O162" s="36">
        <v>2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7">
        <v>0</v>
      </c>
      <c r="Y162" s="36">
        <v>12</v>
      </c>
      <c r="Z162" s="67"/>
      <c r="AA162" s="36">
        <v>52.124000000000002</v>
      </c>
      <c r="BA162" s="67"/>
    </row>
    <row r="163" spans="1:53" x14ac:dyDescent="0.3">
      <c r="A163" s="10" t="s">
        <v>108</v>
      </c>
      <c r="B163" s="10">
        <v>2021</v>
      </c>
      <c r="C163" s="25">
        <v>44492</v>
      </c>
      <c r="D163" s="10" t="s">
        <v>13</v>
      </c>
      <c r="E163" s="10" t="s">
        <v>379</v>
      </c>
      <c r="F163" s="10">
        <v>1</v>
      </c>
      <c r="G163" s="10" t="s">
        <v>566</v>
      </c>
      <c r="H163" s="10" t="s">
        <v>283</v>
      </c>
      <c r="I163" s="10" t="s">
        <v>31</v>
      </c>
      <c r="J163" s="36">
        <v>4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10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7">
        <v>0</v>
      </c>
      <c r="Y163" s="36">
        <v>10</v>
      </c>
      <c r="Z163" s="67"/>
      <c r="AA163" s="36">
        <v>52.124000000000002</v>
      </c>
      <c r="BA163" s="67"/>
    </row>
    <row r="164" spans="1:53" x14ac:dyDescent="0.3">
      <c r="A164" s="10" t="s">
        <v>108</v>
      </c>
      <c r="B164" s="10">
        <v>2021</v>
      </c>
      <c r="C164" s="25">
        <v>44492</v>
      </c>
      <c r="D164" s="10" t="s">
        <v>13</v>
      </c>
      <c r="E164" s="10" t="s">
        <v>379</v>
      </c>
      <c r="F164" s="10">
        <v>1</v>
      </c>
      <c r="G164" s="10" t="s">
        <v>298</v>
      </c>
      <c r="H164" s="10" t="s">
        <v>272</v>
      </c>
      <c r="I164" s="10" t="s">
        <v>53</v>
      </c>
      <c r="J164" s="36">
        <v>5</v>
      </c>
      <c r="K164" s="36">
        <v>2</v>
      </c>
      <c r="L164" s="36">
        <v>2</v>
      </c>
      <c r="M164" s="36">
        <v>3</v>
      </c>
      <c r="N164" s="36">
        <v>0</v>
      </c>
      <c r="O164" s="36">
        <v>1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7">
        <v>0</v>
      </c>
      <c r="Y164" s="36">
        <v>8</v>
      </c>
      <c r="Z164" s="67"/>
      <c r="AA164" s="36">
        <v>52.124000000000002</v>
      </c>
      <c r="BA164" s="67"/>
    </row>
    <row r="165" spans="1:53" x14ac:dyDescent="0.3">
      <c r="A165" s="10" t="s">
        <v>108</v>
      </c>
      <c r="B165" s="10">
        <v>2021</v>
      </c>
      <c r="C165" s="25">
        <v>44492</v>
      </c>
      <c r="D165" s="10" t="s">
        <v>13</v>
      </c>
      <c r="E165" s="10" t="s">
        <v>379</v>
      </c>
      <c r="F165" s="10">
        <v>1</v>
      </c>
      <c r="G165" s="10" t="s">
        <v>274</v>
      </c>
      <c r="H165" s="10" t="s">
        <v>217</v>
      </c>
      <c r="I165" s="10" t="s">
        <v>29</v>
      </c>
      <c r="J165" s="36">
        <v>6</v>
      </c>
      <c r="K165" s="36">
        <v>1</v>
      </c>
      <c r="L165" s="36">
        <v>1</v>
      </c>
      <c r="M165" s="36">
        <v>1</v>
      </c>
      <c r="N165" s="36">
        <v>0</v>
      </c>
      <c r="O165" s="36">
        <v>0</v>
      </c>
      <c r="P165" s="36">
        <v>2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7">
        <v>0</v>
      </c>
      <c r="Y165" s="36">
        <v>5</v>
      </c>
      <c r="Z165" s="67"/>
      <c r="AA165" s="36">
        <v>52.124000000000002</v>
      </c>
      <c r="BA165" s="67"/>
    </row>
    <row r="166" spans="1:53" x14ac:dyDescent="0.3">
      <c r="A166" s="10" t="s">
        <v>108</v>
      </c>
      <c r="B166" s="10">
        <v>2021</v>
      </c>
      <c r="C166" s="25">
        <v>44492</v>
      </c>
      <c r="D166" s="10" t="s">
        <v>13</v>
      </c>
      <c r="E166" s="10" t="s">
        <v>379</v>
      </c>
      <c r="F166" s="10">
        <v>1</v>
      </c>
      <c r="G166" s="10" t="s">
        <v>280</v>
      </c>
      <c r="H166" s="10" t="s">
        <v>502</v>
      </c>
      <c r="I166" s="10" t="s">
        <v>172</v>
      </c>
      <c r="J166" s="36">
        <v>7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4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7">
        <v>0</v>
      </c>
      <c r="Y166" s="36">
        <v>4</v>
      </c>
      <c r="Z166" s="67"/>
      <c r="AA166" s="36">
        <v>52.124000000000002</v>
      </c>
      <c r="BA166" s="67"/>
    </row>
    <row r="167" spans="1:53" x14ac:dyDescent="0.3">
      <c r="A167" s="10" t="s">
        <v>108</v>
      </c>
      <c r="B167" s="10">
        <v>2021</v>
      </c>
      <c r="C167" s="25">
        <v>44492</v>
      </c>
      <c r="D167" s="10" t="s">
        <v>13</v>
      </c>
      <c r="E167" s="10" t="s">
        <v>379</v>
      </c>
      <c r="F167" s="10">
        <v>1</v>
      </c>
      <c r="G167" s="10" t="s">
        <v>229</v>
      </c>
      <c r="H167" s="10" t="s">
        <v>472</v>
      </c>
      <c r="I167" s="10" t="s">
        <v>61</v>
      </c>
      <c r="J167" s="36">
        <v>8</v>
      </c>
      <c r="K167" s="36">
        <v>0</v>
      </c>
      <c r="L167" s="36">
        <v>0</v>
      </c>
      <c r="M167" s="36">
        <v>0</v>
      </c>
      <c r="N167" s="36">
        <v>0</v>
      </c>
      <c r="O167" s="36">
        <v>3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  <c r="U167" s="36">
        <v>0</v>
      </c>
      <c r="V167" s="36">
        <v>0</v>
      </c>
      <c r="W167" s="36">
        <v>0</v>
      </c>
      <c r="X167" s="97">
        <v>0</v>
      </c>
      <c r="Y167" s="36">
        <v>3</v>
      </c>
      <c r="Z167" s="67"/>
      <c r="AA167" s="36">
        <v>52.124000000000002</v>
      </c>
      <c r="BA167" s="67"/>
    </row>
    <row r="168" spans="1:53" x14ac:dyDescent="0.3">
      <c r="A168" s="10" t="s">
        <v>108</v>
      </c>
      <c r="B168" s="10">
        <v>2021</v>
      </c>
      <c r="C168" s="25">
        <v>44492</v>
      </c>
      <c r="D168" s="10" t="s">
        <v>13</v>
      </c>
      <c r="E168" s="10" t="s">
        <v>379</v>
      </c>
      <c r="F168" s="10">
        <v>1</v>
      </c>
      <c r="G168" s="10" t="s">
        <v>549</v>
      </c>
      <c r="H168" s="10" t="s">
        <v>271</v>
      </c>
      <c r="I168" s="10" t="s">
        <v>67</v>
      </c>
      <c r="J168" s="36">
        <v>9</v>
      </c>
      <c r="K168" s="36">
        <v>0</v>
      </c>
      <c r="L168" s="36">
        <v>0</v>
      </c>
      <c r="M168" s="36">
        <v>2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7">
        <v>0</v>
      </c>
      <c r="Y168" s="36">
        <v>2</v>
      </c>
      <c r="Z168" s="67"/>
      <c r="AA168" s="36">
        <v>52.124000000000002</v>
      </c>
      <c r="BA168" s="67"/>
    </row>
    <row r="169" spans="1:53" x14ac:dyDescent="0.3">
      <c r="A169" s="10" t="s">
        <v>108</v>
      </c>
      <c r="B169" s="10">
        <v>2021</v>
      </c>
      <c r="C169" s="25">
        <v>44492</v>
      </c>
      <c r="D169" s="10" t="s">
        <v>13</v>
      </c>
      <c r="E169" s="10" t="s">
        <v>379</v>
      </c>
      <c r="F169" s="10">
        <v>1</v>
      </c>
      <c r="G169" s="48" t="s">
        <v>233</v>
      </c>
      <c r="H169" s="10" t="s">
        <v>427</v>
      </c>
      <c r="I169" s="10" t="s">
        <v>56</v>
      </c>
      <c r="J169" s="36">
        <v>10</v>
      </c>
      <c r="K169" s="36">
        <v>0</v>
      </c>
      <c r="L169" s="36">
        <v>0</v>
      </c>
      <c r="M169" s="36">
        <v>0</v>
      </c>
      <c r="N169" s="36">
        <v>2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7">
        <v>0</v>
      </c>
      <c r="Y169" s="36">
        <v>2</v>
      </c>
      <c r="Z169" s="67"/>
      <c r="AA169" s="36">
        <v>52.124000000000002</v>
      </c>
      <c r="BA169" s="67"/>
    </row>
    <row r="170" spans="1:53" x14ac:dyDescent="0.3">
      <c r="A170" s="10" t="s">
        <v>108</v>
      </c>
      <c r="B170" s="10">
        <v>2021</v>
      </c>
      <c r="C170" s="25">
        <v>44492</v>
      </c>
      <c r="D170" s="10" t="s">
        <v>13</v>
      </c>
      <c r="E170" s="10" t="s">
        <v>379</v>
      </c>
      <c r="F170" s="10">
        <v>2</v>
      </c>
      <c r="G170" s="10" t="s">
        <v>270</v>
      </c>
      <c r="H170" s="10" t="s">
        <v>256</v>
      </c>
      <c r="I170" s="10" t="s">
        <v>36</v>
      </c>
      <c r="J170" s="36">
        <v>1</v>
      </c>
      <c r="K170" s="36">
        <v>5</v>
      </c>
      <c r="L170" s="36">
        <v>3</v>
      </c>
      <c r="M170" s="36">
        <v>5</v>
      </c>
      <c r="N170" s="36">
        <v>3</v>
      </c>
      <c r="O170" s="36">
        <v>5</v>
      </c>
      <c r="P170" s="36">
        <v>6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7">
        <v>0</v>
      </c>
      <c r="Y170" s="36">
        <v>27</v>
      </c>
      <c r="Z170" s="67">
        <v>0.7270833333333333</v>
      </c>
      <c r="AA170" s="36">
        <v>51.576000000000001</v>
      </c>
      <c r="BA170" s="67"/>
    </row>
    <row r="171" spans="1:53" x14ac:dyDescent="0.3">
      <c r="A171" s="10" t="s">
        <v>108</v>
      </c>
      <c r="B171" s="10">
        <v>2021</v>
      </c>
      <c r="C171" s="25">
        <v>44492</v>
      </c>
      <c r="D171" s="10" t="s">
        <v>13</v>
      </c>
      <c r="E171" s="10" t="s">
        <v>379</v>
      </c>
      <c r="F171" s="10">
        <v>2</v>
      </c>
      <c r="G171" s="10" t="s">
        <v>215</v>
      </c>
      <c r="H171" s="10" t="s">
        <v>530</v>
      </c>
      <c r="I171" s="10" t="s">
        <v>17</v>
      </c>
      <c r="J171" s="36">
        <v>2</v>
      </c>
      <c r="K171" s="36">
        <v>1</v>
      </c>
      <c r="L171" s="36">
        <v>5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20</v>
      </c>
      <c r="X171" s="97">
        <v>0</v>
      </c>
      <c r="Y171" s="36">
        <v>26</v>
      </c>
      <c r="Z171" s="67"/>
      <c r="AA171" s="36">
        <v>51.576000000000001</v>
      </c>
      <c r="BA171" s="67"/>
    </row>
    <row r="172" spans="1:53" x14ac:dyDescent="0.3">
      <c r="A172" s="10" t="s">
        <v>108</v>
      </c>
      <c r="B172" s="10">
        <v>2021</v>
      </c>
      <c r="C172" s="25">
        <v>44492</v>
      </c>
      <c r="D172" s="10" t="s">
        <v>13</v>
      </c>
      <c r="E172" s="10" t="s">
        <v>379</v>
      </c>
      <c r="F172" s="10">
        <v>2</v>
      </c>
      <c r="G172" s="10" t="s">
        <v>599</v>
      </c>
      <c r="H172" s="10" t="s">
        <v>519</v>
      </c>
      <c r="I172" s="10" t="s">
        <v>110</v>
      </c>
      <c r="J172" s="36">
        <v>3</v>
      </c>
      <c r="K172" s="36">
        <v>2</v>
      </c>
      <c r="L172" s="36">
        <v>0</v>
      </c>
      <c r="M172" s="36">
        <v>2</v>
      </c>
      <c r="N172" s="36">
        <v>0</v>
      </c>
      <c r="O172" s="36">
        <v>1</v>
      </c>
      <c r="P172" s="36">
        <v>10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7">
        <v>0</v>
      </c>
      <c r="Y172" s="36">
        <v>15</v>
      </c>
      <c r="Z172" s="67"/>
      <c r="AA172" s="36">
        <v>51.576000000000001</v>
      </c>
      <c r="BA172" s="67"/>
    </row>
    <row r="173" spans="1:53" x14ac:dyDescent="0.3">
      <c r="A173" s="10" t="s">
        <v>108</v>
      </c>
      <c r="B173" s="10">
        <v>2021</v>
      </c>
      <c r="C173" s="25">
        <v>44492</v>
      </c>
      <c r="D173" s="10" t="s">
        <v>13</v>
      </c>
      <c r="E173" s="10" t="s">
        <v>379</v>
      </c>
      <c r="F173" s="10">
        <v>2</v>
      </c>
      <c r="G173" s="10" t="s">
        <v>237</v>
      </c>
      <c r="H173" s="10" t="s">
        <v>325</v>
      </c>
      <c r="I173" s="10" t="s">
        <v>238</v>
      </c>
      <c r="J173" s="36">
        <v>4</v>
      </c>
      <c r="K173" s="36">
        <v>3</v>
      </c>
      <c r="L173" s="36">
        <v>2</v>
      </c>
      <c r="M173" s="36">
        <v>0</v>
      </c>
      <c r="N173" s="36">
        <v>5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7">
        <v>0</v>
      </c>
      <c r="Y173" s="36">
        <v>10</v>
      </c>
      <c r="Z173" s="67"/>
      <c r="AA173" s="36">
        <v>51.576000000000001</v>
      </c>
      <c r="BA173" s="67"/>
    </row>
    <row r="174" spans="1:53" x14ac:dyDescent="0.3">
      <c r="A174" s="10" t="s">
        <v>108</v>
      </c>
      <c r="B174" s="10">
        <v>2021</v>
      </c>
      <c r="C174" s="25">
        <v>44492</v>
      </c>
      <c r="D174" s="10" t="s">
        <v>13</v>
      </c>
      <c r="E174" s="10" t="s">
        <v>379</v>
      </c>
      <c r="F174" s="10">
        <v>2</v>
      </c>
      <c r="G174" s="10" t="s">
        <v>531</v>
      </c>
      <c r="H174" s="10" t="s">
        <v>258</v>
      </c>
      <c r="I174" s="10" t="s">
        <v>51</v>
      </c>
      <c r="J174" s="36">
        <v>5</v>
      </c>
      <c r="K174" s="36">
        <v>0</v>
      </c>
      <c r="L174" s="36">
        <v>1</v>
      </c>
      <c r="M174" s="36">
        <v>1</v>
      </c>
      <c r="N174" s="36">
        <v>0</v>
      </c>
      <c r="O174" s="36">
        <v>2</v>
      </c>
      <c r="P174" s="36">
        <v>4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97">
        <v>0</v>
      </c>
      <c r="Y174" s="36">
        <v>8</v>
      </c>
      <c r="Z174" s="67"/>
      <c r="AA174" s="36">
        <v>51.576000000000001</v>
      </c>
      <c r="BA174" s="67"/>
    </row>
    <row r="175" spans="1:53" x14ac:dyDescent="0.3">
      <c r="A175" s="10" t="s">
        <v>108</v>
      </c>
      <c r="B175" s="10">
        <v>2021</v>
      </c>
      <c r="C175" s="25">
        <v>44492</v>
      </c>
      <c r="D175" s="10" t="s">
        <v>13</v>
      </c>
      <c r="E175" s="10" t="s">
        <v>379</v>
      </c>
      <c r="F175" s="10">
        <v>2</v>
      </c>
      <c r="G175" s="10" t="s">
        <v>228</v>
      </c>
      <c r="H175" s="10" t="s">
        <v>440</v>
      </c>
      <c r="I175" s="10" t="s">
        <v>15</v>
      </c>
      <c r="J175" s="36">
        <v>6</v>
      </c>
      <c r="K175" s="36">
        <v>0</v>
      </c>
      <c r="L175" s="36">
        <v>0</v>
      </c>
      <c r="M175" s="36">
        <v>0</v>
      </c>
      <c r="N175" s="36">
        <v>2</v>
      </c>
      <c r="O175" s="36">
        <v>3</v>
      </c>
      <c r="P175" s="36">
        <v>2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97">
        <v>0</v>
      </c>
      <c r="Y175" s="36">
        <v>7</v>
      </c>
      <c r="Z175" s="67"/>
      <c r="AA175" s="36">
        <v>51.576000000000001</v>
      </c>
      <c r="BA175" s="67"/>
    </row>
    <row r="176" spans="1:53" x14ac:dyDescent="0.3">
      <c r="A176" s="10" t="s">
        <v>108</v>
      </c>
      <c r="B176" s="10">
        <v>2021</v>
      </c>
      <c r="C176" s="25">
        <v>44492</v>
      </c>
      <c r="D176" s="10" t="s">
        <v>13</v>
      </c>
      <c r="E176" s="10" t="s">
        <v>379</v>
      </c>
      <c r="F176" s="10">
        <v>2</v>
      </c>
      <c r="G176" s="10" t="s">
        <v>488</v>
      </c>
      <c r="H176" s="10" t="s">
        <v>290</v>
      </c>
      <c r="I176" s="10" t="s">
        <v>232</v>
      </c>
      <c r="J176" s="36">
        <v>7</v>
      </c>
      <c r="K176" s="36">
        <v>0</v>
      </c>
      <c r="L176" s="36">
        <v>0</v>
      </c>
      <c r="M176" s="36">
        <v>3</v>
      </c>
      <c r="N176" s="36">
        <v>1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97">
        <v>0</v>
      </c>
      <c r="Y176" s="36">
        <v>4</v>
      </c>
      <c r="Z176" s="67"/>
      <c r="AA176" s="36">
        <v>51.576000000000001</v>
      </c>
      <c r="BA176" s="67"/>
    </row>
    <row r="177" spans="1:53" x14ac:dyDescent="0.3">
      <c r="A177" s="10" t="s">
        <v>108</v>
      </c>
      <c r="B177" s="10">
        <v>2021</v>
      </c>
      <c r="C177" s="25">
        <v>44492</v>
      </c>
      <c r="D177" s="10" t="s">
        <v>13</v>
      </c>
      <c r="E177" s="10" t="s">
        <v>379</v>
      </c>
      <c r="F177" s="10">
        <v>2</v>
      </c>
      <c r="G177" s="10" t="s">
        <v>2329</v>
      </c>
      <c r="H177" s="10" t="s">
        <v>326</v>
      </c>
      <c r="I177" s="10" t="s">
        <v>49</v>
      </c>
      <c r="J177" s="36">
        <v>8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97">
        <v>0</v>
      </c>
      <c r="Y177" s="36">
        <v>0</v>
      </c>
      <c r="Z177" s="67"/>
      <c r="AA177" s="36">
        <v>51.576000000000001</v>
      </c>
      <c r="BA177" s="67"/>
    </row>
    <row r="178" spans="1:53" x14ac:dyDescent="0.3">
      <c r="A178" s="10" t="s">
        <v>108</v>
      </c>
      <c r="B178" s="10">
        <v>2021</v>
      </c>
      <c r="C178" s="25">
        <v>44492</v>
      </c>
      <c r="D178" s="10" t="s">
        <v>13</v>
      </c>
      <c r="E178" s="10" t="s">
        <v>379</v>
      </c>
      <c r="F178" s="10">
        <v>2</v>
      </c>
      <c r="G178" s="10" t="s">
        <v>241</v>
      </c>
      <c r="H178" s="10" t="s">
        <v>446</v>
      </c>
      <c r="I178" s="10" t="s">
        <v>44</v>
      </c>
      <c r="J178" s="36">
        <v>9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97">
        <v>40</v>
      </c>
      <c r="Y178" s="36" t="s">
        <v>308</v>
      </c>
      <c r="Z178" s="67"/>
      <c r="AA178" s="36">
        <v>51.576000000000001</v>
      </c>
      <c r="BA178" s="67"/>
    </row>
    <row r="179" spans="1:53" x14ac:dyDescent="0.3">
      <c r="A179" s="4" t="s">
        <v>108</v>
      </c>
      <c r="B179" s="4">
        <v>2021</v>
      </c>
      <c r="C179" s="5">
        <v>44492</v>
      </c>
      <c r="D179" s="4" t="s">
        <v>13</v>
      </c>
      <c r="E179" s="4" t="s">
        <v>204</v>
      </c>
      <c r="F179" s="4" t="s">
        <v>204</v>
      </c>
      <c r="G179" s="4" t="s">
        <v>349</v>
      </c>
      <c r="H179" s="4" t="s">
        <v>306</v>
      </c>
      <c r="I179" s="4" t="s">
        <v>19</v>
      </c>
      <c r="J179" s="36">
        <v>1</v>
      </c>
      <c r="K179" s="36">
        <v>5</v>
      </c>
      <c r="L179" s="36">
        <v>0</v>
      </c>
      <c r="M179" s="36">
        <v>5</v>
      </c>
      <c r="N179" s="36">
        <v>0</v>
      </c>
      <c r="O179" s="36">
        <v>2</v>
      </c>
      <c r="P179" s="36">
        <v>5</v>
      </c>
      <c r="Q179" s="36">
        <v>5</v>
      </c>
      <c r="R179" s="36">
        <v>3</v>
      </c>
      <c r="S179" s="36">
        <v>3</v>
      </c>
      <c r="T179" s="36">
        <v>1</v>
      </c>
      <c r="U179" s="36">
        <v>0</v>
      </c>
      <c r="V179" s="36">
        <v>6</v>
      </c>
      <c r="W179" s="36">
        <v>0</v>
      </c>
      <c r="X179" s="97">
        <v>0</v>
      </c>
      <c r="Y179" s="36">
        <v>35</v>
      </c>
      <c r="Z179" s="67">
        <v>1.4194444444444445</v>
      </c>
      <c r="AA179" s="36">
        <v>52.838000000000001</v>
      </c>
      <c r="BA179" s="67"/>
    </row>
    <row r="180" spans="1:53" x14ac:dyDescent="0.3">
      <c r="A180" s="4" t="s">
        <v>108</v>
      </c>
      <c r="B180" s="4">
        <v>2021</v>
      </c>
      <c r="C180" s="5">
        <v>44492</v>
      </c>
      <c r="D180" s="4" t="s">
        <v>13</v>
      </c>
      <c r="E180" s="4" t="s">
        <v>204</v>
      </c>
      <c r="F180" s="4" t="s">
        <v>204</v>
      </c>
      <c r="G180" s="4" t="s">
        <v>215</v>
      </c>
      <c r="H180" s="4" t="s">
        <v>530</v>
      </c>
      <c r="I180" s="4" t="s">
        <v>17</v>
      </c>
      <c r="J180" s="36">
        <v>2</v>
      </c>
      <c r="K180" s="36">
        <v>0</v>
      </c>
      <c r="L180" s="36">
        <v>2</v>
      </c>
      <c r="M180" s="36">
        <v>3</v>
      </c>
      <c r="N180" s="36">
        <v>5</v>
      </c>
      <c r="O180" s="36">
        <v>0</v>
      </c>
      <c r="P180" s="36">
        <v>3</v>
      </c>
      <c r="Q180" s="36">
        <v>3</v>
      </c>
      <c r="R180" s="36">
        <v>5</v>
      </c>
      <c r="S180" s="36">
        <v>0</v>
      </c>
      <c r="T180" s="36">
        <v>2</v>
      </c>
      <c r="U180" s="36">
        <v>3</v>
      </c>
      <c r="V180" s="36">
        <v>4</v>
      </c>
      <c r="W180" s="36">
        <v>0</v>
      </c>
      <c r="X180" s="97">
        <v>0</v>
      </c>
      <c r="Y180" s="36">
        <v>30</v>
      </c>
      <c r="Z180" s="67"/>
      <c r="AA180" s="36">
        <v>52.838000000000001</v>
      </c>
      <c r="BA180" s="67"/>
    </row>
    <row r="181" spans="1:53" x14ac:dyDescent="0.3">
      <c r="A181" s="4" t="s">
        <v>108</v>
      </c>
      <c r="B181" s="4">
        <v>2021</v>
      </c>
      <c r="C181" s="5">
        <v>44492</v>
      </c>
      <c r="D181" s="4" t="s">
        <v>13</v>
      </c>
      <c r="E181" s="4" t="s">
        <v>204</v>
      </c>
      <c r="F181" s="4" t="s">
        <v>204</v>
      </c>
      <c r="G181" s="4" t="s">
        <v>269</v>
      </c>
      <c r="H181" s="4" t="s">
        <v>328</v>
      </c>
      <c r="I181" s="4" t="s">
        <v>25</v>
      </c>
      <c r="J181" s="36">
        <v>3</v>
      </c>
      <c r="K181" s="36">
        <v>3</v>
      </c>
      <c r="L181" s="36">
        <v>5</v>
      </c>
      <c r="M181" s="36">
        <v>1</v>
      </c>
      <c r="N181" s="36">
        <v>1</v>
      </c>
      <c r="O181" s="36">
        <v>3</v>
      </c>
      <c r="P181" s="36">
        <v>2</v>
      </c>
      <c r="Q181" s="36">
        <v>2</v>
      </c>
      <c r="R181" s="36">
        <v>0</v>
      </c>
      <c r="S181" s="36">
        <v>2</v>
      </c>
      <c r="T181" s="36">
        <v>3</v>
      </c>
      <c r="U181" s="36">
        <v>0</v>
      </c>
      <c r="V181" s="36">
        <v>2</v>
      </c>
      <c r="W181" s="36">
        <v>0</v>
      </c>
      <c r="X181" s="97">
        <v>0</v>
      </c>
      <c r="Y181" s="36">
        <v>24</v>
      </c>
      <c r="Z181" s="67"/>
      <c r="AA181" s="36">
        <v>52.838000000000001</v>
      </c>
      <c r="BA181" s="67"/>
    </row>
    <row r="182" spans="1:53" x14ac:dyDescent="0.3">
      <c r="A182" s="4" t="s">
        <v>108</v>
      </c>
      <c r="B182" s="4">
        <v>2021</v>
      </c>
      <c r="C182" s="5">
        <v>44492</v>
      </c>
      <c r="D182" s="4" t="s">
        <v>13</v>
      </c>
      <c r="E182" s="4" t="s">
        <v>204</v>
      </c>
      <c r="F182" s="4" t="s">
        <v>204</v>
      </c>
      <c r="G182" s="4" t="s">
        <v>298</v>
      </c>
      <c r="H182" s="4" t="s">
        <v>272</v>
      </c>
      <c r="I182" s="4" t="s">
        <v>53</v>
      </c>
      <c r="J182" s="36">
        <v>4</v>
      </c>
      <c r="K182" s="36">
        <v>0</v>
      </c>
      <c r="L182" s="36">
        <v>3</v>
      </c>
      <c r="M182" s="36">
        <v>0</v>
      </c>
      <c r="N182" s="36">
        <v>2</v>
      </c>
      <c r="O182" s="36">
        <v>1</v>
      </c>
      <c r="P182" s="36">
        <v>0</v>
      </c>
      <c r="Q182" s="36">
        <v>1</v>
      </c>
      <c r="R182" s="36">
        <v>1</v>
      </c>
      <c r="S182" s="36">
        <v>0</v>
      </c>
      <c r="T182" s="36">
        <v>0</v>
      </c>
      <c r="U182" s="36">
        <v>5</v>
      </c>
      <c r="V182" s="36">
        <v>10</v>
      </c>
      <c r="W182" s="36">
        <v>0</v>
      </c>
      <c r="X182" s="97">
        <v>0</v>
      </c>
      <c r="Y182" s="36">
        <v>23</v>
      </c>
      <c r="Z182" s="67"/>
      <c r="AA182" s="36">
        <v>52.838000000000001</v>
      </c>
      <c r="BA182" s="67"/>
    </row>
    <row r="183" spans="1:53" x14ac:dyDescent="0.3">
      <c r="A183" s="4" t="s">
        <v>108</v>
      </c>
      <c r="B183" s="4">
        <v>2021</v>
      </c>
      <c r="C183" s="5">
        <v>44492</v>
      </c>
      <c r="D183" s="4" t="s">
        <v>13</v>
      </c>
      <c r="E183" s="4" t="s">
        <v>204</v>
      </c>
      <c r="F183" s="4" t="s">
        <v>204</v>
      </c>
      <c r="G183" s="4" t="s">
        <v>237</v>
      </c>
      <c r="H183" s="4" t="s">
        <v>325</v>
      </c>
      <c r="I183" s="4" t="s">
        <v>238</v>
      </c>
      <c r="J183" s="36">
        <v>5</v>
      </c>
      <c r="K183" s="36">
        <v>0</v>
      </c>
      <c r="L183" s="36">
        <v>1</v>
      </c>
      <c r="M183" s="36">
        <v>0</v>
      </c>
      <c r="N183" s="36">
        <v>0</v>
      </c>
      <c r="O183" s="36">
        <v>5</v>
      </c>
      <c r="P183" s="36">
        <v>1</v>
      </c>
      <c r="Q183" s="36">
        <v>0</v>
      </c>
      <c r="R183" s="36">
        <v>2</v>
      </c>
      <c r="S183" s="36">
        <v>0</v>
      </c>
      <c r="T183" s="36">
        <v>0</v>
      </c>
      <c r="U183" s="36">
        <v>2</v>
      </c>
      <c r="V183" s="36">
        <v>0</v>
      </c>
      <c r="W183" s="36">
        <v>0</v>
      </c>
      <c r="X183" s="97">
        <v>0</v>
      </c>
      <c r="Y183" s="36">
        <v>11</v>
      </c>
      <c r="Z183" s="67"/>
      <c r="AA183" s="36">
        <v>52.838000000000001</v>
      </c>
      <c r="BA183" s="67"/>
    </row>
    <row r="184" spans="1:53" x14ac:dyDescent="0.3">
      <c r="A184" s="4" t="s">
        <v>108</v>
      </c>
      <c r="B184" s="4">
        <v>2021</v>
      </c>
      <c r="C184" s="5">
        <v>44492</v>
      </c>
      <c r="D184" s="4" t="s">
        <v>13</v>
      </c>
      <c r="E184" s="4" t="s">
        <v>204</v>
      </c>
      <c r="F184" s="4" t="s">
        <v>204</v>
      </c>
      <c r="G184" s="4" t="s">
        <v>270</v>
      </c>
      <c r="H184" s="4" t="s">
        <v>256</v>
      </c>
      <c r="I184" s="4" t="s">
        <v>36</v>
      </c>
      <c r="J184" s="36">
        <v>6</v>
      </c>
      <c r="K184" s="36">
        <v>0</v>
      </c>
      <c r="L184" s="36">
        <v>0</v>
      </c>
      <c r="M184" s="36">
        <v>0</v>
      </c>
      <c r="N184" s="36">
        <v>3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1</v>
      </c>
      <c r="V184" s="36">
        <v>0</v>
      </c>
      <c r="W184" s="36">
        <v>0</v>
      </c>
      <c r="X184" s="97">
        <v>0</v>
      </c>
      <c r="Y184" s="36">
        <v>5</v>
      </c>
      <c r="Z184" s="67"/>
      <c r="AA184" s="36">
        <v>52.838000000000001</v>
      </c>
      <c r="BA184" s="67"/>
    </row>
    <row r="185" spans="1:53" x14ac:dyDescent="0.3">
      <c r="A185" s="4" t="s">
        <v>108</v>
      </c>
      <c r="B185" s="4">
        <v>2021</v>
      </c>
      <c r="C185" s="5">
        <v>44492</v>
      </c>
      <c r="D185" s="4" t="s">
        <v>13</v>
      </c>
      <c r="E185" s="4" t="s">
        <v>204</v>
      </c>
      <c r="F185" s="4" t="s">
        <v>204</v>
      </c>
      <c r="G185" s="4" t="s">
        <v>599</v>
      </c>
      <c r="H185" s="4" t="s">
        <v>519</v>
      </c>
      <c r="I185" s="4" t="s">
        <v>110</v>
      </c>
      <c r="J185" s="36">
        <v>7</v>
      </c>
      <c r="K185" s="36">
        <v>2</v>
      </c>
      <c r="L185" s="36">
        <v>0</v>
      </c>
      <c r="M185" s="36">
        <v>2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5</v>
      </c>
      <c r="T185" s="36">
        <v>5</v>
      </c>
      <c r="U185" s="36">
        <v>0</v>
      </c>
      <c r="V185" s="36">
        <v>0</v>
      </c>
      <c r="W185" s="36">
        <v>0</v>
      </c>
      <c r="X185" s="97">
        <v>20</v>
      </c>
      <c r="Y185" s="36">
        <v>-6</v>
      </c>
      <c r="Z185" s="67"/>
      <c r="AA185" s="36">
        <v>52.838000000000001</v>
      </c>
      <c r="BA185" s="67"/>
    </row>
    <row r="186" spans="1:53" x14ac:dyDescent="0.3">
      <c r="A186" s="4" t="s">
        <v>108</v>
      </c>
      <c r="B186" s="4">
        <v>2021</v>
      </c>
      <c r="C186" s="5">
        <v>44492</v>
      </c>
      <c r="D186" s="4" t="s">
        <v>13</v>
      </c>
      <c r="E186" s="4" t="s">
        <v>204</v>
      </c>
      <c r="F186" s="4" t="s">
        <v>204</v>
      </c>
      <c r="G186" s="4" t="s">
        <v>531</v>
      </c>
      <c r="H186" s="4" t="s">
        <v>258</v>
      </c>
      <c r="I186" s="4" t="s">
        <v>51</v>
      </c>
      <c r="J186" s="36">
        <v>8</v>
      </c>
      <c r="K186" s="36">
        <v>1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7">
        <v>20</v>
      </c>
      <c r="Y186" s="36">
        <v>-19</v>
      </c>
      <c r="Z186" s="67"/>
      <c r="AA186" s="36">
        <v>52.838000000000001</v>
      </c>
      <c r="BA186" s="67"/>
    </row>
    <row r="187" spans="1:53" x14ac:dyDescent="0.3">
      <c r="A187" s="4" t="s">
        <v>108</v>
      </c>
      <c r="B187" s="4">
        <v>2021</v>
      </c>
      <c r="C187" s="5">
        <v>44492</v>
      </c>
      <c r="D187" s="4" t="s">
        <v>13</v>
      </c>
      <c r="E187" s="4" t="s">
        <v>204</v>
      </c>
      <c r="F187" s="4" t="s">
        <v>204</v>
      </c>
      <c r="G187" s="4" t="s">
        <v>274</v>
      </c>
      <c r="H187" s="4" t="s">
        <v>217</v>
      </c>
      <c r="I187" s="4" t="s">
        <v>29</v>
      </c>
      <c r="J187" s="36">
        <v>9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7">
        <v>20</v>
      </c>
      <c r="Y187" s="36">
        <v>-20</v>
      </c>
      <c r="Z187" s="67"/>
      <c r="AA187" s="36">
        <v>52.838000000000001</v>
      </c>
      <c r="BA187" s="67"/>
    </row>
    <row r="188" spans="1:53" x14ac:dyDescent="0.3">
      <c r="A188" s="4" t="s">
        <v>108</v>
      </c>
      <c r="B188" s="4">
        <v>2021</v>
      </c>
      <c r="C188" s="5">
        <v>44492</v>
      </c>
      <c r="D188" s="4" t="s">
        <v>13</v>
      </c>
      <c r="E188" s="4" t="s">
        <v>204</v>
      </c>
      <c r="F188" s="4" t="s">
        <v>204</v>
      </c>
      <c r="G188" s="4" t="s">
        <v>228</v>
      </c>
      <c r="H188" s="4" t="s">
        <v>440</v>
      </c>
      <c r="I188" s="4" t="s">
        <v>15</v>
      </c>
      <c r="J188" s="36">
        <v>10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7">
        <v>40</v>
      </c>
      <c r="Y188" s="36">
        <v>-40</v>
      </c>
      <c r="Z188" s="67"/>
      <c r="AA188" s="36">
        <v>52.838000000000001</v>
      </c>
      <c r="BA188" s="67"/>
    </row>
    <row r="189" spans="1:53" x14ac:dyDescent="0.3">
      <c r="A189" s="4" t="s">
        <v>108</v>
      </c>
      <c r="B189" s="4">
        <v>2021</v>
      </c>
      <c r="C189" s="5">
        <v>44492</v>
      </c>
      <c r="D189" s="4" t="s">
        <v>13</v>
      </c>
      <c r="E189" s="4" t="s">
        <v>204</v>
      </c>
      <c r="F189" s="4" t="s">
        <v>204</v>
      </c>
      <c r="G189" s="4" t="s">
        <v>488</v>
      </c>
      <c r="H189" s="4" t="s">
        <v>290</v>
      </c>
      <c r="I189" s="4" t="s">
        <v>232</v>
      </c>
      <c r="J189" s="36">
        <v>11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7">
        <v>40</v>
      </c>
      <c r="Y189" s="36">
        <v>-40</v>
      </c>
      <c r="Z189" s="67"/>
      <c r="AA189" s="36">
        <v>52.838000000000001</v>
      </c>
      <c r="BA189" s="67"/>
    </row>
    <row r="190" spans="1:53" x14ac:dyDescent="0.3">
      <c r="A190" s="4" t="s">
        <v>108</v>
      </c>
      <c r="B190" s="4">
        <v>2021</v>
      </c>
      <c r="C190" s="5">
        <v>44492</v>
      </c>
      <c r="D190" s="4" t="s">
        <v>13</v>
      </c>
      <c r="E190" s="4" t="s">
        <v>204</v>
      </c>
      <c r="F190" s="4" t="s">
        <v>204</v>
      </c>
      <c r="G190" s="4" t="s">
        <v>268</v>
      </c>
      <c r="H190" s="4" t="s">
        <v>470</v>
      </c>
      <c r="I190" s="4" t="s">
        <v>47</v>
      </c>
      <c r="J190" s="36" t="s">
        <v>308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7">
        <v>0</v>
      </c>
      <c r="Y190" s="36" t="s">
        <v>308</v>
      </c>
      <c r="Z190" s="67"/>
      <c r="AA190" s="36">
        <v>52.838000000000001</v>
      </c>
      <c r="BA190" s="67"/>
    </row>
    <row r="191" spans="1:53" x14ac:dyDescent="0.3">
      <c r="A191" s="4" t="s">
        <v>108</v>
      </c>
      <c r="B191" s="4">
        <v>2021</v>
      </c>
      <c r="C191" s="5">
        <v>44492</v>
      </c>
      <c r="D191" s="4" t="s">
        <v>13</v>
      </c>
      <c r="E191" s="4" t="s">
        <v>204</v>
      </c>
      <c r="F191" s="4" t="s">
        <v>204</v>
      </c>
      <c r="G191" s="4" t="s">
        <v>280</v>
      </c>
      <c r="H191" s="4" t="s">
        <v>502</v>
      </c>
      <c r="I191" s="4" t="s">
        <v>172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7">
        <v>60</v>
      </c>
      <c r="Y191" s="36" t="s">
        <v>308</v>
      </c>
      <c r="Z191" s="67"/>
      <c r="AA191" s="36">
        <v>52.838000000000001</v>
      </c>
      <c r="BA191" s="67"/>
    </row>
    <row r="192" spans="1:53" x14ac:dyDescent="0.3">
      <c r="A192" s="4" t="s">
        <v>108</v>
      </c>
      <c r="B192" s="4">
        <v>2021</v>
      </c>
      <c r="C192" s="5">
        <v>44492</v>
      </c>
      <c r="D192" s="4" t="s">
        <v>13</v>
      </c>
      <c r="E192" s="4" t="s">
        <v>204</v>
      </c>
      <c r="F192" s="4" t="s">
        <v>204</v>
      </c>
      <c r="G192" s="4" t="s">
        <v>566</v>
      </c>
      <c r="H192" s="4" t="s">
        <v>283</v>
      </c>
      <c r="I192" s="4" t="s">
        <v>31</v>
      </c>
      <c r="J192" s="36" t="s">
        <v>308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7">
        <v>60</v>
      </c>
      <c r="Y192" s="36" t="s">
        <v>308</v>
      </c>
      <c r="Z192" s="67"/>
      <c r="AA192" s="36">
        <v>52.838000000000001</v>
      </c>
      <c r="BA192" s="67"/>
    </row>
    <row r="193" spans="1:53" x14ac:dyDescent="0.3">
      <c r="A193" s="4" t="s">
        <v>108</v>
      </c>
      <c r="B193" s="4">
        <v>2021</v>
      </c>
      <c r="C193" s="5">
        <v>44492</v>
      </c>
      <c r="D193" s="4" t="s">
        <v>13</v>
      </c>
      <c r="E193" s="4" t="s">
        <v>204</v>
      </c>
      <c r="F193" s="4" t="s">
        <v>204</v>
      </c>
      <c r="G193" s="4" t="s">
        <v>229</v>
      </c>
      <c r="H193" s="4" t="s">
        <v>472</v>
      </c>
      <c r="I193" s="4" t="s">
        <v>61</v>
      </c>
      <c r="J193" s="36" t="s">
        <v>308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7">
        <v>60</v>
      </c>
      <c r="Y193" s="36" t="s">
        <v>308</v>
      </c>
      <c r="Z193" s="67"/>
      <c r="AA193" s="36">
        <v>52.838000000000001</v>
      </c>
      <c r="BA193" s="67"/>
    </row>
    <row r="194" spans="1:53" x14ac:dyDescent="0.3">
      <c r="A194" s="1" t="s">
        <v>71</v>
      </c>
      <c r="B194" s="1">
        <v>2021</v>
      </c>
      <c r="C194" s="2">
        <v>44448</v>
      </c>
      <c r="D194" s="1" t="s">
        <v>72</v>
      </c>
      <c r="E194" s="1" t="s">
        <v>204</v>
      </c>
      <c r="F194" s="1" t="s">
        <v>204</v>
      </c>
      <c r="G194" s="1" t="s">
        <v>268</v>
      </c>
      <c r="H194" s="1" t="s">
        <v>470</v>
      </c>
      <c r="I194" s="1" t="s">
        <v>47</v>
      </c>
      <c r="J194" s="36">
        <v>1</v>
      </c>
      <c r="K194" s="36">
        <v>5</v>
      </c>
      <c r="L194" s="36">
        <v>5</v>
      </c>
      <c r="M194" s="36">
        <v>5</v>
      </c>
      <c r="N194" s="36">
        <v>5</v>
      </c>
      <c r="O194" s="36">
        <v>5</v>
      </c>
      <c r="P194" s="36">
        <v>5</v>
      </c>
      <c r="Q194" s="36">
        <v>5</v>
      </c>
      <c r="R194" s="36">
        <v>5</v>
      </c>
      <c r="S194" s="36">
        <v>5</v>
      </c>
      <c r="T194" s="36">
        <v>3</v>
      </c>
      <c r="U194" s="36">
        <v>5</v>
      </c>
      <c r="V194" s="36">
        <v>0</v>
      </c>
      <c r="W194" s="36">
        <v>0</v>
      </c>
      <c r="X194" s="97">
        <v>0</v>
      </c>
      <c r="Y194" s="36">
        <v>53</v>
      </c>
      <c r="Z194" s="67">
        <v>1.5423611111111111</v>
      </c>
      <c r="AA194" s="36">
        <v>48.615000000000002</v>
      </c>
      <c r="BA194" s="67"/>
    </row>
    <row r="195" spans="1:53" x14ac:dyDescent="0.3">
      <c r="A195" s="1" t="s">
        <v>71</v>
      </c>
      <c r="B195" s="1">
        <v>2021</v>
      </c>
      <c r="C195" s="2">
        <v>44448</v>
      </c>
      <c r="D195" s="1" t="s">
        <v>72</v>
      </c>
      <c r="E195" s="1" t="s">
        <v>204</v>
      </c>
      <c r="F195" s="1" t="s">
        <v>204</v>
      </c>
      <c r="G195" s="1" t="s">
        <v>566</v>
      </c>
      <c r="H195" s="1" t="s">
        <v>283</v>
      </c>
      <c r="I195" s="1" t="s">
        <v>31</v>
      </c>
      <c r="J195" s="36">
        <v>2</v>
      </c>
      <c r="K195" s="36">
        <v>0</v>
      </c>
      <c r="L195" s="36">
        <v>1</v>
      </c>
      <c r="M195" s="36">
        <v>3</v>
      </c>
      <c r="N195" s="36">
        <v>0</v>
      </c>
      <c r="O195" s="36">
        <v>3</v>
      </c>
      <c r="P195" s="36">
        <v>2</v>
      </c>
      <c r="Q195" s="36">
        <v>2</v>
      </c>
      <c r="R195" s="36">
        <v>1</v>
      </c>
      <c r="S195" s="36">
        <v>0</v>
      </c>
      <c r="T195" s="36">
        <v>1</v>
      </c>
      <c r="U195" s="36">
        <v>3</v>
      </c>
      <c r="V195" s="36">
        <v>6</v>
      </c>
      <c r="W195" s="36">
        <v>0</v>
      </c>
      <c r="X195" s="97">
        <v>0</v>
      </c>
      <c r="Y195" s="36">
        <v>22</v>
      </c>
      <c r="Z195" s="67"/>
      <c r="AA195" s="36">
        <v>48.615000000000002</v>
      </c>
      <c r="BA195" s="67"/>
    </row>
    <row r="196" spans="1:53" x14ac:dyDescent="0.3">
      <c r="A196" s="1" t="s">
        <v>71</v>
      </c>
      <c r="B196" s="1">
        <v>2021</v>
      </c>
      <c r="C196" s="2">
        <v>44448</v>
      </c>
      <c r="D196" s="1" t="s">
        <v>72</v>
      </c>
      <c r="E196" s="1" t="s">
        <v>204</v>
      </c>
      <c r="F196" s="1" t="s">
        <v>204</v>
      </c>
      <c r="G196" s="1" t="s">
        <v>275</v>
      </c>
      <c r="H196" s="1" t="s">
        <v>508</v>
      </c>
      <c r="I196" s="1" t="s">
        <v>21</v>
      </c>
      <c r="J196" s="36">
        <v>3</v>
      </c>
      <c r="K196" s="36">
        <v>3</v>
      </c>
      <c r="L196" s="36">
        <v>3</v>
      </c>
      <c r="M196" s="36">
        <v>1</v>
      </c>
      <c r="N196" s="36">
        <v>3</v>
      </c>
      <c r="O196" s="36">
        <v>1</v>
      </c>
      <c r="P196" s="36">
        <v>1</v>
      </c>
      <c r="Q196" s="36">
        <v>3</v>
      </c>
      <c r="R196" s="36">
        <v>0</v>
      </c>
      <c r="S196" s="36">
        <v>3</v>
      </c>
      <c r="T196" s="36">
        <v>2</v>
      </c>
      <c r="U196" s="36">
        <v>1</v>
      </c>
      <c r="V196" s="36">
        <v>0</v>
      </c>
      <c r="W196" s="36">
        <v>0</v>
      </c>
      <c r="X196" s="97">
        <v>0</v>
      </c>
      <c r="Y196" s="36">
        <v>21</v>
      </c>
      <c r="Z196" s="67"/>
      <c r="AA196" s="36">
        <v>48.615000000000002</v>
      </c>
      <c r="BA196" s="67"/>
    </row>
    <row r="197" spans="1:53" x14ac:dyDescent="0.3">
      <c r="A197" s="1" t="s">
        <v>71</v>
      </c>
      <c r="B197" s="1">
        <v>2021</v>
      </c>
      <c r="C197" s="2">
        <v>44448</v>
      </c>
      <c r="D197" s="1" t="s">
        <v>72</v>
      </c>
      <c r="E197" s="1" t="s">
        <v>204</v>
      </c>
      <c r="F197" s="1" t="s">
        <v>204</v>
      </c>
      <c r="G197" s="1" t="s">
        <v>549</v>
      </c>
      <c r="H197" s="1" t="s">
        <v>271</v>
      </c>
      <c r="I197" s="1" t="s">
        <v>67</v>
      </c>
      <c r="J197" s="36">
        <v>4</v>
      </c>
      <c r="K197" s="36">
        <v>0</v>
      </c>
      <c r="L197" s="36">
        <v>2</v>
      </c>
      <c r="M197" s="36">
        <v>0</v>
      </c>
      <c r="N197" s="36">
        <v>0</v>
      </c>
      <c r="O197" s="36">
        <v>0</v>
      </c>
      <c r="P197" s="36">
        <v>3</v>
      </c>
      <c r="Q197" s="36">
        <v>0</v>
      </c>
      <c r="R197" s="36">
        <v>2</v>
      </c>
      <c r="S197" s="36">
        <v>2</v>
      </c>
      <c r="T197" s="36">
        <v>5</v>
      </c>
      <c r="U197" s="36">
        <v>2</v>
      </c>
      <c r="V197" s="36">
        <v>2</v>
      </c>
      <c r="W197" s="36">
        <v>0</v>
      </c>
      <c r="X197" s="97">
        <v>0</v>
      </c>
      <c r="Y197" s="36">
        <v>18</v>
      </c>
      <c r="Z197" s="67"/>
      <c r="AA197" s="36">
        <v>48.615000000000002</v>
      </c>
      <c r="BA197" s="67"/>
    </row>
    <row r="198" spans="1:53" x14ac:dyDescent="0.3">
      <c r="A198" s="1" t="s">
        <v>71</v>
      </c>
      <c r="B198" s="1">
        <v>2021</v>
      </c>
      <c r="C198" s="2">
        <v>44448</v>
      </c>
      <c r="D198" s="1" t="s">
        <v>72</v>
      </c>
      <c r="E198" s="1" t="s">
        <v>204</v>
      </c>
      <c r="F198" s="1" t="s">
        <v>204</v>
      </c>
      <c r="G198" s="1" t="s">
        <v>397</v>
      </c>
      <c r="H198" s="1" t="s">
        <v>506</v>
      </c>
      <c r="I198" s="1" t="s">
        <v>27</v>
      </c>
      <c r="J198" s="36">
        <v>5</v>
      </c>
      <c r="K198" s="36">
        <v>2</v>
      </c>
      <c r="L198" s="36">
        <v>0</v>
      </c>
      <c r="M198" s="36">
        <v>2</v>
      </c>
      <c r="N198" s="36">
        <v>2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10</v>
      </c>
      <c r="W198" s="36">
        <v>0</v>
      </c>
      <c r="X198" s="97">
        <v>0</v>
      </c>
      <c r="Y198" s="36">
        <v>16</v>
      </c>
      <c r="Z198" s="67"/>
      <c r="AA198" s="36">
        <v>48.615000000000002</v>
      </c>
      <c r="BA198" s="67"/>
    </row>
    <row r="199" spans="1:53" x14ac:dyDescent="0.3">
      <c r="A199" s="1" t="s">
        <v>71</v>
      </c>
      <c r="B199" s="1">
        <v>2021</v>
      </c>
      <c r="C199" s="2">
        <v>44448</v>
      </c>
      <c r="D199" s="1" t="s">
        <v>72</v>
      </c>
      <c r="E199" s="1" t="s">
        <v>204</v>
      </c>
      <c r="F199" s="1" t="s">
        <v>204</v>
      </c>
      <c r="G199" s="3" t="s">
        <v>253</v>
      </c>
      <c r="H199" s="1" t="s">
        <v>600</v>
      </c>
      <c r="I199" s="1" t="s">
        <v>254</v>
      </c>
      <c r="J199" s="36">
        <v>6</v>
      </c>
      <c r="K199" s="36">
        <v>1</v>
      </c>
      <c r="L199" s="36">
        <v>0</v>
      </c>
      <c r="M199" s="36">
        <v>0</v>
      </c>
      <c r="N199" s="36">
        <v>1</v>
      </c>
      <c r="O199" s="36">
        <v>2</v>
      </c>
      <c r="P199" s="36">
        <v>0</v>
      </c>
      <c r="Q199" s="36">
        <v>1</v>
      </c>
      <c r="R199" s="36">
        <v>3</v>
      </c>
      <c r="S199" s="36">
        <v>1</v>
      </c>
      <c r="T199" s="36">
        <v>0</v>
      </c>
      <c r="U199" s="36">
        <v>0</v>
      </c>
      <c r="V199" s="36">
        <v>4</v>
      </c>
      <c r="W199" s="36">
        <v>0</v>
      </c>
      <c r="X199" s="97">
        <v>0</v>
      </c>
      <c r="Y199" s="36">
        <v>13</v>
      </c>
      <c r="Z199" s="67"/>
      <c r="AA199" s="36">
        <v>48.615000000000002</v>
      </c>
      <c r="BA199" s="67"/>
    </row>
    <row r="200" spans="1:53" x14ac:dyDescent="0.3">
      <c r="A200" s="1" t="s">
        <v>71</v>
      </c>
      <c r="B200" s="1">
        <v>2021</v>
      </c>
      <c r="C200" s="2">
        <v>44448</v>
      </c>
      <c r="D200" s="1" t="s">
        <v>72</v>
      </c>
      <c r="E200" s="1" t="s">
        <v>204</v>
      </c>
      <c r="F200" s="1" t="s">
        <v>204</v>
      </c>
      <c r="G200" s="1" t="s">
        <v>601</v>
      </c>
      <c r="H200" s="1" t="s">
        <v>2329</v>
      </c>
      <c r="I200" s="1" t="s">
        <v>49</v>
      </c>
      <c r="J200" s="36">
        <v>7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7">
        <v>20</v>
      </c>
      <c r="Y200" s="36">
        <v>-20</v>
      </c>
      <c r="Z200" s="67"/>
      <c r="AA200" s="36">
        <v>48.615000000000002</v>
      </c>
      <c r="BA200" s="67"/>
    </row>
    <row r="201" spans="1:53" x14ac:dyDescent="0.3">
      <c r="A201" s="1" t="s">
        <v>71</v>
      </c>
      <c r="B201" s="1">
        <v>2021</v>
      </c>
      <c r="C201" s="2">
        <v>44448</v>
      </c>
      <c r="D201" s="1" t="s">
        <v>72</v>
      </c>
      <c r="E201" s="1" t="s">
        <v>204</v>
      </c>
      <c r="F201" s="1" t="s">
        <v>204</v>
      </c>
      <c r="G201" s="1" t="s">
        <v>288</v>
      </c>
      <c r="H201" s="1" t="s">
        <v>263</v>
      </c>
      <c r="I201" s="1" t="s">
        <v>264</v>
      </c>
      <c r="J201" s="36">
        <v>8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7">
        <v>40</v>
      </c>
      <c r="Y201" s="36">
        <v>-40</v>
      </c>
      <c r="Z201" s="67"/>
      <c r="AA201" s="36">
        <v>48.615000000000002</v>
      </c>
      <c r="BA201" s="67"/>
    </row>
    <row r="202" spans="1:53" x14ac:dyDescent="0.3">
      <c r="A202" s="1" t="s">
        <v>71</v>
      </c>
      <c r="B202" s="1">
        <v>2021</v>
      </c>
      <c r="C202" s="2">
        <v>44448</v>
      </c>
      <c r="D202" s="1" t="s">
        <v>72</v>
      </c>
      <c r="E202" s="1" t="s">
        <v>204</v>
      </c>
      <c r="F202" s="1" t="s">
        <v>204</v>
      </c>
      <c r="G202" s="1" t="s">
        <v>284</v>
      </c>
      <c r="H202" s="1" t="s">
        <v>50</v>
      </c>
      <c r="I202" s="1" t="s">
        <v>51</v>
      </c>
      <c r="J202" s="36" t="s">
        <v>308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7">
        <v>20</v>
      </c>
      <c r="Y202" s="36" t="s">
        <v>308</v>
      </c>
      <c r="Z202" s="67"/>
      <c r="AA202" s="36">
        <v>48.615000000000002</v>
      </c>
      <c r="BA202" s="67"/>
    </row>
    <row r="203" spans="1:53" x14ac:dyDescent="0.3">
      <c r="A203" s="1" t="s">
        <v>71</v>
      </c>
      <c r="B203" s="1">
        <v>2021</v>
      </c>
      <c r="C203" s="2">
        <v>44448</v>
      </c>
      <c r="D203" s="1" t="s">
        <v>72</v>
      </c>
      <c r="E203" s="1" t="s">
        <v>204</v>
      </c>
      <c r="F203" s="1" t="s">
        <v>204</v>
      </c>
      <c r="G203" s="1" t="s">
        <v>446</v>
      </c>
      <c r="H203" s="1" t="s">
        <v>241</v>
      </c>
      <c r="I203" s="1" t="s">
        <v>44</v>
      </c>
      <c r="J203" s="36" t="s">
        <v>308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7">
        <v>0</v>
      </c>
      <c r="Y203" s="36" t="s">
        <v>308</v>
      </c>
      <c r="Z203" s="67"/>
      <c r="AA203" s="36">
        <v>48.615000000000002</v>
      </c>
      <c r="BA203" s="67"/>
    </row>
    <row r="204" spans="1:53" x14ac:dyDescent="0.3">
      <c r="A204" s="1" t="s">
        <v>71</v>
      </c>
      <c r="B204" s="1">
        <v>2021</v>
      </c>
      <c r="C204" s="2">
        <v>44448</v>
      </c>
      <c r="D204" s="1" t="s">
        <v>72</v>
      </c>
      <c r="E204" s="1" t="s">
        <v>204</v>
      </c>
      <c r="F204" s="1" t="s">
        <v>204</v>
      </c>
      <c r="G204" s="1" t="s">
        <v>287</v>
      </c>
      <c r="H204" s="1" t="s">
        <v>602</v>
      </c>
      <c r="I204" s="1" t="s">
        <v>59</v>
      </c>
      <c r="J204" s="36" t="s">
        <v>308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7">
        <v>60</v>
      </c>
      <c r="Y204" s="36" t="s">
        <v>308</v>
      </c>
      <c r="Z204" s="67"/>
      <c r="AA204" s="36">
        <v>48.615000000000002</v>
      </c>
      <c r="BA204" s="67"/>
    </row>
    <row r="205" spans="1:53" x14ac:dyDescent="0.3">
      <c r="A205" s="1" t="s">
        <v>862</v>
      </c>
      <c r="B205" s="1">
        <v>2021</v>
      </c>
      <c r="C205" s="2">
        <v>44414</v>
      </c>
      <c r="D205" s="1" t="s">
        <v>654</v>
      </c>
      <c r="E205" s="4" t="s">
        <v>204</v>
      </c>
      <c r="F205" s="4" t="s">
        <v>204</v>
      </c>
      <c r="G205" s="3" t="s">
        <v>269</v>
      </c>
      <c r="H205" s="3" t="s">
        <v>309</v>
      </c>
      <c r="I205" s="3" t="s">
        <v>25</v>
      </c>
      <c r="J205" s="4">
        <v>1</v>
      </c>
      <c r="K205" s="3">
        <v>5</v>
      </c>
      <c r="L205" s="3">
        <v>5</v>
      </c>
      <c r="M205" s="3">
        <v>5</v>
      </c>
      <c r="N205" s="3">
        <v>2</v>
      </c>
      <c r="O205" s="3">
        <v>5</v>
      </c>
      <c r="P205" s="3">
        <v>5</v>
      </c>
      <c r="Q205" s="3">
        <v>5</v>
      </c>
      <c r="R205" s="3">
        <v>5</v>
      </c>
      <c r="S205" s="3">
        <v>5</v>
      </c>
      <c r="T205" s="3">
        <v>5</v>
      </c>
      <c r="U205" s="3">
        <v>1</v>
      </c>
      <c r="V205" s="3">
        <v>10</v>
      </c>
      <c r="W205" s="3">
        <v>20</v>
      </c>
      <c r="X205" s="112">
        <v>0</v>
      </c>
      <c r="Y205" s="3">
        <v>78</v>
      </c>
      <c r="Z205" s="98">
        <v>1.3673611111111112</v>
      </c>
      <c r="AA205" s="36">
        <v>54.947000000000003</v>
      </c>
      <c r="BA205" s="67"/>
    </row>
    <row r="206" spans="1:53" x14ac:dyDescent="0.3">
      <c r="A206" s="1" t="s">
        <v>862</v>
      </c>
      <c r="B206" s="1">
        <v>2021</v>
      </c>
      <c r="C206" s="2">
        <v>44414</v>
      </c>
      <c r="D206" s="1" t="s">
        <v>654</v>
      </c>
      <c r="E206" s="4" t="s">
        <v>204</v>
      </c>
      <c r="F206" s="4" t="s">
        <v>204</v>
      </c>
      <c r="G206" s="3" t="s">
        <v>237</v>
      </c>
      <c r="H206" s="3" t="s">
        <v>325</v>
      </c>
      <c r="I206" s="3" t="s">
        <v>238</v>
      </c>
      <c r="J206" s="4">
        <v>2</v>
      </c>
      <c r="K206" s="3">
        <v>0</v>
      </c>
      <c r="L206" s="3">
        <v>0</v>
      </c>
      <c r="M206" s="3">
        <v>2</v>
      </c>
      <c r="N206" s="3">
        <v>0</v>
      </c>
      <c r="O206" s="3">
        <v>2</v>
      </c>
      <c r="P206" s="3">
        <v>1</v>
      </c>
      <c r="Q206" s="3">
        <v>0</v>
      </c>
      <c r="R206" s="3">
        <v>1</v>
      </c>
      <c r="S206" s="3">
        <v>3</v>
      </c>
      <c r="T206" s="3">
        <v>3</v>
      </c>
      <c r="U206" s="3">
        <v>3</v>
      </c>
      <c r="V206" s="3">
        <v>0</v>
      </c>
      <c r="W206" s="3">
        <v>20</v>
      </c>
      <c r="X206" s="112">
        <v>0</v>
      </c>
      <c r="Y206" s="3">
        <v>35</v>
      </c>
      <c r="Z206" s="98">
        <v>1.3673611111111112</v>
      </c>
      <c r="AA206" s="36">
        <v>54.947000000000003</v>
      </c>
      <c r="BA206" s="67"/>
    </row>
    <row r="207" spans="1:53" x14ac:dyDescent="0.3">
      <c r="A207" s="1" t="s">
        <v>862</v>
      </c>
      <c r="B207" s="1">
        <v>2021</v>
      </c>
      <c r="C207" s="2">
        <v>44414</v>
      </c>
      <c r="D207" s="1" t="s">
        <v>654</v>
      </c>
      <c r="E207" s="4" t="s">
        <v>204</v>
      </c>
      <c r="F207" s="4" t="s">
        <v>204</v>
      </c>
      <c r="G207" s="3" t="s">
        <v>281</v>
      </c>
      <c r="H207" s="3" t="s">
        <v>599</v>
      </c>
      <c r="I207" s="3" t="s">
        <v>863</v>
      </c>
      <c r="J207" s="4">
        <v>3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3</v>
      </c>
      <c r="Q207" s="3">
        <v>0</v>
      </c>
      <c r="R207" s="3">
        <v>0</v>
      </c>
      <c r="S207" s="3">
        <v>1</v>
      </c>
      <c r="T207" s="3">
        <v>2</v>
      </c>
      <c r="U207" s="3">
        <v>0</v>
      </c>
      <c r="V207" s="3">
        <v>0</v>
      </c>
      <c r="W207" s="3">
        <v>20</v>
      </c>
      <c r="X207" s="112">
        <v>0</v>
      </c>
      <c r="Y207" s="3">
        <v>26</v>
      </c>
      <c r="Z207" s="98">
        <v>1.3673611111111099</v>
      </c>
      <c r="AA207" s="36">
        <v>54.947000000000003</v>
      </c>
      <c r="BA207" s="67"/>
    </row>
    <row r="208" spans="1:53" x14ac:dyDescent="0.3">
      <c r="A208" s="1" t="s">
        <v>862</v>
      </c>
      <c r="B208" s="1">
        <v>2021</v>
      </c>
      <c r="C208" s="2">
        <v>44414</v>
      </c>
      <c r="D208" s="1" t="s">
        <v>654</v>
      </c>
      <c r="E208" s="4" t="s">
        <v>204</v>
      </c>
      <c r="F208" s="4" t="s">
        <v>204</v>
      </c>
      <c r="G208" s="3" t="s">
        <v>349</v>
      </c>
      <c r="H208" s="3" t="s">
        <v>306</v>
      </c>
      <c r="I208" s="3" t="s">
        <v>19</v>
      </c>
      <c r="J208" s="4">
        <v>4</v>
      </c>
      <c r="K208" s="3">
        <v>3</v>
      </c>
      <c r="L208" s="3">
        <v>3</v>
      </c>
      <c r="M208" s="3">
        <v>3</v>
      </c>
      <c r="N208" s="3">
        <v>3</v>
      </c>
      <c r="O208" s="3">
        <v>0</v>
      </c>
      <c r="P208" s="3">
        <v>0</v>
      </c>
      <c r="Q208" s="3">
        <v>3</v>
      </c>
      <c r="R208" s="3">
        <v>0</v>
      </c>
      <c r="S208" s="3">
        <v>0</v>
      </c>
      <c r="T208" s="3">
        <v>0</v>
      </c>
      <c r="U208" s="3">
        <v>2</v>
      </c>
      <c r="V208" s="3">
        <v>4</v>
      </c>
      <c r="W208" s="3">
        <v>0</v>
      </c>
      <c r="X208" s="112">
        <v>0</v>
      </c>
      <c r="Y208" s="3">
        <v>21</v>
      </c>
      <c r="Z208" s="98">
        <v>1.3673611111111099</v>
      </c>
      <c r="AA208" s="36">
        <v>54.947000000000003</v>
      </c>
      <c r="BA208" s="67"/>
    </row>
    <row r="209" spans="1:53" x14ac:dyDescent="0.3">
      <c r="A209" s="1" t="s">
        <v>862</v>
      </c>
      <c r="B209" s="1">
        <v>2021</v>
      </c>
      <c r="C209" s="2">
        <v>44414</v>
      </c>
      <c r="D209" s="1" t="s">
        <v>654</v>
      </c>
      <c r="E209" s="4" t="s">
        <v>204</v>
      </c>
      <c r="F209" s="4" t="s">
        <v>204</v>
      </c>
      <c r="G209" s="3" t="s">
        <v>215</v>
      </c>
      <c r="H209" s="3" t="s">
        <v>574</v>
      </c>
      <c r="I209" s="3" t="s">
        <v>17</v>
      </c>
      <c r="J209" s="4">
        <v>5</v>
      </c>
      <c r="K209" s="3">
        <v>2</v>
      </c>
      <c r="L209" s="3">
        <v>0</v>
      </c>
      <c r="M209" s="3">
        <v>0</v>
      </c>
      <c r="N209" s="3">
        <v>0</v>
      </c>
      <c r="O209" s="3">
        <v>3</v>
      </c>
      <c r="P209" s="3">
        <v>2</v>
      </c>
      <c r="Q209" s="3">
        <v>0</v>
      </c>
      <c r="R209" s="3">
        <v>3</v>
      </c>
      <c r="S209" s="3">
        <v>2</v>
      </c>
      <c r="T209" s="3">
        <v>0</v>
      </c>
      <c r="U209" s="3">
        <v>5</v>
      </c>
      <c r="V209" s="3">
        <v>2</v>
      </c>
      <c r="W209" s="3">
        <v>0</v>
      </c>
      <c r="X209" s="112">
        <v>0</v>
      </c>
      <c r="Y209" s="3">
        <v>19</v>
      </c>
      <c r="Z209" s="98">
        <v>1.3673611111111099</v>
      </c>
      <c r="AA209" s="36">
        <v>54.947000000000003</v>
      </c>
      <c r="BA209" s="67"/>
    </row>
    <row r="210" spans="1:53" x14ac:dyDescent="0.3">
      <c r="A210" s="1" t="s">
        <v>862</v>
      </c>
      <c r="B210" s="1">
        <v>2021</v>
      </c>
      <c r="C210" s="2">
        <v>44414</v>
      </c>
      <c r="D210" s="1" t="s">
        <v>654</v>
      </c>
      <c r="E210" s="4" t="s">
        <v>204</v>
      </c>
      <c r="F210" s="4" t="s">
        <v>204</v>
      </c>
      <c r="G210" s="3" t="s">
        <v>268</v>
      </c>
      <c r="H210" s="3" t="s">
        <v>470</v>
      </c>
      <c r="I210" s="3" t="s">
        <v>47</v>
      </c>
      <c r="J210" s="4">
        <v>6</v>
      </c>
      <c r="K210" s="3">
        <v>0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1</v>
      </c>
      <c r="R210" s="3">
        <v>0</v>
      </c>
      <c r="S210" s="3">
        <v>0</v>
      </c>
      <c r="T210" s="3">
        <v>1</v>
      </c>
      <c r="U210" s="3">
        <v>0</v>
      </c>
      <c r="V210" s="3">
        <v>6</v>
      </c>
      <c r="W210" s="3">
        <v>0</v>
      </c>
      <c r="X210" s="112">
        <v>0</v>
      </c>
      <c r="Y210" s="3">
        <v>9</v>
      </c>
      <c r="Z210" s="98">
        <v>1.3673611111111099</v>
      </c>
      <c r="AA210" s="36">
        <v>54.947000000000003</v>
      </c>
      <c r="BA210" s="67"/>
    </row>
    <row r="211" spans="1:53" x14ac:dyDescent="0.3">
      <c r="A211" s="1" t="s">
        <v>862</v>
      </c>
      <c r="B211" s="1">
        <v>2021</v>
      </c>
      <c r="C211" s="2">
        <v>44414</v>
      </c>
      <c r="D211" s="1" t="s">
        <v>654</v>
      </c>
      <c r="E211" s="4" t="s">
        <v>204</v>
      </c>
      <c r="F211" s="4" t="s">
        <v>204</v>
      </c>
      <c r="G211" s="3" t="s">
        <v>270</v>
      </c>
      <c r="H211" s="3" t="s">
        <v>315</v>
      </c>
      <c r="I211" s="3" t="s">
        <v>36</v>
      </c>
      <c r="J211" s="4">
        <v>7</v>
      </c>
      <c r="K211" s="3">
        <v>0</v>
      </c>
      <c r="L211" s="3">
        <v>2</v>
      </c>
      <c r="M211" s="3">
        <v>0</v>
      </c>
      <c r="N211" s="3">
        <v>5</v>
      </c>
      <c r="O211" s="3">
        <v>0</v>
      </c>
      <c r="P211" s="3">
        <v>0</v>
      </c>
      <c r="Q211" s="3">
        <v>0</v>
      </c>
      <c r="R211" s="3">
        <v>2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112">
        <v>0</v>
      </c>
      <c r="Y211" s="3">
        <v>9</v>
      </c>
      <c r="Z211" s="98">
        <v>1.3673611111111099</v>
      </c>
      <c r="AA211" s="36">
        <v>54.947000000000003</v>
      </c>
      <c r="BA211" s="67"/>
    </row>
    <row r="212" spans="1:53" x14ac:dyDescent="0.3">
      <c r="A212" s="1" t="s">
        <v>862</v>
      </c>
      <c r="B212" s="1">
        <v>2021</v>
      </c>
      <c r="C212" s="2">
        <v>44414</v>
      </c>
      <c r="D212" s="1" t="s">
        <v>654</v>
      </c>
      <c r="E212" s="4" t="s">
        <v>204</v>
      </c>
      <c r="F212" s="4" t="s">
        <v>204</v>
      </c>
      <c r="G212" s="3" t="s">
        <v>227</v>
      </c>
      <c r="H212" s="3" t="s">
        <v>298</v>
      </c>
      <c r="I212" s="3" t="s">
        <v>53</v>
      </c>
      <c r="J212" s="4">
        <v>8</v>
      </c>
      <c r="K212" s="3">
        <v>1</v>
      </c>
      <c r="L212" s="3">
        <v>0</v>
      </c>
      <c r="M212" s="3">
        <v>0</v>
      </c>
      <c r="N212" s="3">
        <v>1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112">
        <v>0</v>
      </c>
      <c r="Y212" s="3">
        <v>2</v>
      </c>
      <c r="Z212" s="98">
        <v>1.3673611111111099</v>
      </c>
      <c r="AA212" s="36">
        <v>54.947000000000003</v>
      </c>
      <c r="BA212" s="67"/>
    </row>
    <row r="213" spans="1:53" x14ac:dyDescent="0.3">
      <c r="A213" s="1" t="s">
        <v>862</v>
      </c>
      <c r="B213" s="1">
        <v>2021</v>
      </c>
      <c r="C213" s="2">
        <v>44414</v>
      </c>
      <c r="D213" s="1" t="s">
        <v>654</v>
      </c>
      <c r="E213" s="4" t="s">
        <v>204</v>
      </c>
      <c r="F213" s="4" t="s">
        <v>204</v>
      </c>
      <c r="G213" s="3" t="s">
        <v>464</v>
      </c>
      <c r="H213" s="3" t="s">
        <v>214</v>
      </c>
      <c r="I213" s="3" t="s">
        <v>67</v>
      </c>
      <c r="J213" s="4">
        <v>9</v>
      </c>
      <c r="K213" s="3">
        <v>0</v>
      </c>
      <c r="L213" s="3">
        <v>0</v>
      </c>
      <c r="M213" s="3">
        <v>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112">
        <v>0</v>
      </c>
      <c r="Y213" s="3">
        <v>1</v>
      </c>
      <c r="Z213" s="98">
        <v>1.3673611111111099</v>
      </c>
      <c r="AA213" s="36">
        <v>54.947000000000003</v>
      </c>
      <c r="BA213" s="67"/>
    </row>
    <row r="214" spans="1:53" x14ac:dyDescent="0.3">
      <c r="A214" s="1" t="s">
        <v>862</v>
      </c>
      <c r="B214" s="1">
        <v>2021</v>
      </c>
      <c r="C214" s="2">
        <v>44414</v>
      </c>
      <c r="D214" s="1" t="s">
        <v>654</v>
      </c>
      <c r="E214" s="4" t="s">
        <v>204</v>
      </c>
      <c r="F214" s="4" t="s">
        <v>204</v>
      </c>
      <c r="G214" s="3" t="s">
        <v>236</v>
      </c>
      <c r="H214" s="3" t="s">
        <v>301</v>
      </c>
      <c r="I214" s="3" t="s">
        <v>51</v>
      </c>
      <c r="J214" s="4">
        <v>10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2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112">
        <v>20</v>
      </c>
      <c r="Y214" s="3">
        <v>-18</v>
      </c>
      <c r="Z214" s="98">
        <v>1.3673611111111099</v>
      </c>
      <c r="AA214" s="36">
        <v>54.947000000000003</v>
      </c>
      <c r="BA214" s="67"/>
    </row>
    <row r="215" spans="1:53" x14ac:dyDescent="0.3">
      <c r="A215" s="1" t="s">
        <v>862</v>
      </c>
      <c r="B215" s="1">
        <v>2021</v>
      </c>
      <c r="C215" s="2">
        <v>44414</v>
      </c>
      <c r="D215" s="1" t="s">
        <v>654</v>
      </c>
      <c r="E215" s="4" t="s">
        <v>204</v>
      </c>
      <c r="F215" s="4" t="s">
        <v>204</v>
      </c>
      <c r="G215" s="3" t="s">
        <v>551</v>
      </c>
      <c r="H215" s="3" t="s">
        <v>322</v>
      </c>
      <c r="I215" s="3" t="s">
        <v>29</v>
      </c>
      <c r="J215" s="4">
        <v>11</v>
      </c>
      <c r="K215" s="3">
        <v>0</v>
      </c>
      <c r="L215" s="3">
        <v>0</v>
      </c>
      <c r="M215" s="3">
        <v>0</v>
      </c>
      <c r="N215" s="3">
        <v>0</v>
      </c>
      <c r="O215" s="3">
        <v>1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112">
        <v>40</v>
      </c>
      <c r="Y215" s="3">
        <v>-39</v>
      </c>
      <c r="Z215" s="98">
        <v>1.3673611111111099</v>
      </c>
      <c r="AA215" s="36">
        <v>54.947000000000003</v>
      </c>
      <c r="BA215" s="67"/>
    </row>
    <row r="216" spans="1:53" x14ac:dyDescent="0.3">
      <c r="A216" s="1" t="s">
        <v>862</v>
      </c>
      <c r="B216" s="1">
        <v>2021</v>
      </c>
      <c r="C216" s="2">
        <v>44414</v>
      </c>
      <c r="D216" s="1" t="s">
        <v>654</v>
      </c>
      <c r="E216" s="4" t="s">
        <v>204</v>
      </c>
      <c r="F216" s="4" t="s">
        <v>204</v>
      </c>
      <c r="G216" s="3" t="s">
        <v>459</v>
      </c>
      <c r="H216" s="3" t="s">
        <v>491</v>
      </c>
      <c r="I216" s="3" t="s">
        <v>15</v>
      </c>
      <c r="J216" s="4">
        <v>12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112">
        <v>40</v>
      </c>
      <c r="Y216" s="3">
        <v>-40</v>
      </c>
      <c r="Z216" s="98">
        <v>1.3673611111111099</v>
      </c>
      <c r="AA216" s="36">
        <v>54.947000000000003</v>
      </c>
      <c r="BA216" s="67"/>
    </row>
    <row r="217" spans="1:53" x14ac:dyDescent="0.3">
      <c r="A217" s="1" t="s">
        <v>862</v>
      </c>
      <c r="B217" s="1">
        <v>2021</v>
      </c>
      <c r="C217" s="2">
        <v>44414</v>
      </c>
      <c r="D217" s="1" t="s">
        <v>654</v>
      </c>
      <c r="E217" s="4" t="s">
        <v>204</v>
      </c>
      <c r="F217" s="4" t="s">
        <v>204</v>
      </c>
      <c r="G217" s="3" t="s">
        <v>233</v>
      </c>
      <c r="H217" s="3" t="s">
        <v>331</v>
      </c>
      <c r="I217" s="3" t="s">
        <v>56</v>
      </c>
      <c r="J217" s="4" t="s">
        <v>308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112">
        <v>40</v>
      </c>
      <c r="Y217" s="3" t="s">
        <v>308</v>
      </c>
      <c r="Z217" s="98">
        <v>1.3673611111111099</v>
      </c>
      <c r="AA217" s="36">
        <v>54.947000000000003</v>
      </c>
      <c r="BA217" s="67"/>
    </row>
    <row r="218" spans="1:53" x14ac:dyDescent="0.3">
      <c r="A218" s="1" t="s">
        <v>862</v>
      </c>
      <c r="B218" s="1">
        <v>2021</v>
      </c>
      <c r="C218" s="2">
        <v>44414</v>
      </c>
      <c r="D218" s="1" t="s">
        <v>654</v>
      </c>
      <c r="E218" s="4" t="s">
        <v>204</v>
      </c>
      <c r="F218" s="4" t="s">
        <v>204</v>
      </c>
      <c r="G218" s="3" t="s">
        <v>221</v>
      </c>
      <c r="H218" s="3" t="s">
        <v>313</v>
      </c>
      <c r="I218" s="3" t="s">
        <v>40</v>
      </c>
      <c r="J218" s="4" t="s">
        <v>308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112">
        <v>40</v>
      </c>
      <c r="Y218" s="3" t="s">
        <v>308</v>
      </c>
      <c r="Z218" s="98">
        <v>1.3673611111111099</v>
      </c>
      <c r="AA218" s="36">
        <v>54.947000000000003</v>
      </c>
      <c r="BA218" s="67"/>
    </row>
    <row r="219" spans="1:53" x14ac:dyDescent="0.3">
      <c r="A219" s="1" t="s">
        <v>862</v>
      </c>
      <c r="B219" s="1">
        <v>2021</v>
      </c>
      <c r="C219" s="2">
        <v>44414</v>
      </c>
      <c r="D219" s="1" t="s">
        <v>654</v>
      </c>
      <c r="E219" s="4" t="s">
        <v>204</v>
      </c>
      <c r="F219" s="4" t="s">
        <v>204</v>
      </c>
      <c r="G219" s="3" t="s">
        <v>340</v>
      </c>
      <c r="H219" s="3" t="s">
        <v>473</v>
      </c>
      <c r="I219" s="3" t="s">
        <v>65</v>
      </c>
      <c r="J219" s="4" t="s">
        <v>308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112">
        <v>40</v>
      </c>
      <c r="Y219" s="3" t="s">
        <v>308</v>
      </c>
      <c r="Z219" s="98">
        <v>1.3673611111111099</v>
      </c>
      <c r="AA219" s="36">
        <v>54.947000000000003</v>
      </c>
      <c r="BA219" s="67"/>
    </row>
    <row r="220" spans="1:53" x14ac:dyDescent="0.3">
      <c r="A220" s="4" t="s">
        <v>117</v>
      </c>
      <c r="B220" s="4">
        <v>2021</v>
      </c>
      <c r="C220" s="5">
        <v>44388</v>
      </c>
      <c r="D220" s="4" t="s">
        <v>72</v>
      </c>
      <c r="E220" s="4" t="s">
        <v>204</v>
      </c>
      <c r="F220" s="4" t="s">
        <v>204</v>
      </c>
      <c r="G220" s="4" t="s">
        <v>281</v>
      </c>
      <c r="H220" s="4" t="s">
        <v>314</v>
      </c>
      <c r="I220" s="4" t="s">
        <v>124</v>
      </c>
      <c r="J220" s="36">
        <v>1</v>
      </c>
      <c r="K220" s="36">
        <v>5</v>
      </c>
      <c r="L220" s="36">
        <v>3</v>
      </c>
      <c r="M220" s="36">
        <v>5</v>
      </c>
      <c r="N220" s="36">
        <v>5</v>
      </c>
      <c r="O220" s="36">
        <v>2</v>
      </c>
      <c r="P220" s="36">
        <v>1</v>
      </c>
      <c r="Q220" s="36">
        <v>5</v>
      </c>
      <c r="R220" s="36">
        <v>3</v>
      </c>
      <c r="S220" s="36">
        <v>5</v>
      </c>
      <c r="T220" s="36">
        <v>5</v>
      </c>
      <c r="U220" s="36">
        <v>5</v>
      </c>
      <c r="V220" s="36">
        <v>6</v>
      </c>
      <c r="W220" s="36">
        <v>0</v>
      </c>
      <c r="X220" s="97">
        <v>0</v>
      </c>
      <c r="Y220" s="36">
        <v>50</v>
      </c>
      <c r="Z220" s="67">
        <v>1.5430555555555554</v>
      </c>
      <c r="AA220" s="36">
        <v>48.585000000000001</v>
      </c>
      <c r="BA220" s="67"/>
    </row>
    <row r="221" spans="1:53" x14ac:dyDescent="0.3">
      <c r="A221" s="4" t="s">
        <v>117</v>
      </c>
      <c r="B221" s="4">
        <v>2021</v>
      </c>
      <c r="C221" s="5">
        <v>44388</v>
      </c>
      <c r="D221" s="4" t="s">
        <v>72</v>
      </c>
      <c r="E221" s="4" t="s">
        <v>204</v>
      </c>
      <c r="F221" s="4" t="s">
        <v>204</v>
      </c>
      <c r="G221" s="4" t="s">
        <v>512</v>
      </c>
      <c r="H221" s="4" t="s">
        <v>514</v>
      </c>
      <c r="I221" s="4" t="s">
        <v>118</v>
      </c>
      <c r="J221" s="36">
        <v>2</v>
      </c>
      <c r="K221" s="36">
        <v>1</v>
      </c>
      <c r="L221" s="36">
        <v>5</v>
      </c>
      <c r="M221" s="36">
        <v>3</v>
      </c>
      <c r="N221" s="36">
        <v>0</v>
      </c>
      <c r="O221" s="36">
        <v>3</v>
      </c>
      <c r="P221" s="36">
        <v>5</v>
      </c>
      <c r="Q221" s="36">
        <v>3</v>
      </c>
      <c r="R221" s="36">
        <v>5</v>
      </c>
      <c r="S221" s="36">
        <v>1</v>
      </c>
      <c r="T221" s="36">
        <v>2</v>
      </c>
      <c r="U221" s="36">
        <v>3</v>
      </c>
      <c r="V221" s="36">
        <v>10</v>
      </c>
      <c r="W221" s="36">
        <v>0</v>
      </c>
      <c r="X221" s="97">
        <v>0</v>
      </c>
      <c r="Y221" s="36">
        <v>41</v>
      </c>
      <c r="Z221" s="67"/>
      <c r="AA221" s="36">
        <v>48.585000000000001</v>
      </c>
      <c r="BA221" s="67"/>
    </row>
    <row r="222" spans="1:53" x14ac:dyDescent="0.3">
      <c r="A222" s="4" t="s">
        <v>117</v>
      </c>
      <c r="B222" s="4">
        <v>2021</v>
      </c>
      <c r="C222" s="5">
        <v>44388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488</v>
      </c>
      <c r="I222" s="4" t="s">
        <v>232</v>
      </c>
      <c r="J222" s="36">
        <v>3</v>
      </c>
      <c r="K222" s="36">
        <v>3</v>
      </c>
      <c r="L222" s="36">
        <v>2</v>
      </c>
      <c r="M222" s="36">
        <v>2</v>
      </c>
      <c r="N222" s="36">
        <v>3</v>
      </c>
      <c r="O222" s="36">
        <v>5</v>
      </c>
      <c r="P222" s="36">
        <v>3</v>
      </c>
      <c r="Q222" s="36">
        <v>2</v>
      </c>
      <c r="R222" s="36">
        <v>2</v>
      </c>
      <c r="S222" s="36">
        <v>3</v>
      </c>
      <c r="T222" s="36">
        <v>1</v>
      </c>
      <c r="U222" s="36">
        <v>2</v>
      </c>
      <c r="V222" s="36">
        <v>4</v>
      </c>
      <c r="W222" s="36">
        <v>0</v>
      </c>
      <c r="X222" s="97">
        <v>0</v>
      </c>
      <c r="Y222" s="36">
        <v>32</v>
      </c>
      <c r="Z222" s="67"/>
      <c r="AA222" s="36">
        <v>48.585000000000001</v>
      </c>
      <c r="BA222" s="67"/>
    </row>
    <row r="223" spans="1:53" x14ac:dyDescent="0.3">
      <c r="A223" s="4" t="s">
        <v>117</v>
      </c>
      <c r="B223" s="4">
        <v>2021</v>
      </c>
      <c r="C223" s="5">
        <v>44388</v>
      </c>
      <c r="D223" s="4" t="s">
        <v>72</v>
      </c>
      <c r="E223" s="4" t="s">
        <v>204</v>
      </c>
      <c r="F223" s="4" t="s">
        <v>204</v>
      </c>
      <c r="G223" s="4" t="s">
        <v>260</v>
      </c>
      <c r="H223" s="4" t="s">
        <v>603</v>
      </c>
      <c r="I223" s="4" t="s">
        <v>238</v>
      </c>
      <c r="J223" s="36">
        <v>4</v>
      </c>
      <c r="K223" s="36">
        <v>2</v>
      </c>
      <c r="L223" s="36">
        <v>1</v>
      </c>
      <c r="M223" s="36">
        <v>0</v>
      </c>
      <c r="N223" s="36">
        <v>2</v>
      </c>
      <c r="O223" s="36">
        <v>1</v>
      </c>
      <c r="P223" s="36">
        <v>0</v>
      </c>
      <c r="Q223" s="36">
        <v>0</v>
      </c>
      <c r="R223" s="36">
        <v>0</v>
      </c>
      <c r="S223" s="36">
        <v>2</v>
      </c>
      <c r="T223" s="36">
        <v>3</v>
      </c>
      <c r="U223" s="36">
        <v>1</v>
      </c>
      <c r="V223" s="36">
        <v>0</v>
      </c>
      <c r="W223" s="36">
        <v>0</v>
      </c>
      <c r="X223" s="97">
        <v>0</v>
      </c>
      <c r="Y223" s="36">
        <v>12</v>
      </c>
      <c r="Z223" s="67"/>
      <c r="AA223" s="36">
        <v>48.585000000000001</v>
      </c>
      <c r="BA223" s="67"/>
    </row>
    <row r="224" spans="1:53" x14ac:dyDescent="0.3">
      <c r="A224" s="4" t="s">
        <v>117</v>
      </c>
      <c r="B224" s="4">
        <v>2021</v>
      </c>
      <c r="C224" s="5">
        <v>44388</v>
      </c>
      <c r="D224" s="4" t="s">
        <v>72</v>
      </c>
      <c r="E224" s="4" t="s">
        <v>204</v>
      </c>
      <c r="F224" s="4" t="s">
        <v>204</v>
      </c>
      <c r="G224" s="4" t="s">
        <v>253</v>
      </c>
      <c r="H224" s="4" t="s">
        <v>593</v>
      </c>
      <c r="I224" s="4" t="s">
        <v>254</v>
      </c>
      <c r="J224" s="36">
        <v>5</v>
      </c>
      <c r="K224" s="36">
        <v>0</v>
      </c>
      <c r="L224" s="36">
        <v>0</v>
      </c>
      <c r="M224" s="36">
        <v>1</v>
      </c>
      <c r="N224" s="36">
        <v>0</v>
      </c>
      <c r="O224" s="36">
        <v>0</v>
      </c>
      <c r="P224" s="36">
        <v>2</v>
      </c>
      <c r="Q224" s="36">
        <v>1</v>
      </c>
      <c r="R224" s="36">
        <v>1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7">
        <v>0</v>
      </c>
      <c r="Y224" s="36">
        <v>5</v>
      </c>
      <c r="Z224" s="67"/>
      <c r="AA224" s="36">
        <v>48.585000000000001</v>
      </c>
      <c r="BA224" s="67"/>
    </row>
    <row r="225" spans="1:53" x14ac:dyDescent="0.3">
      <c r="A225" s="4" t="s">
        <v>117</v>
      </c>
      <c r="B225" s="4">
        <v>2021</v>
      </c>
      <c r="C225" s="5">
        <v>44388</v>
      </c>
      <c r="D225" s="4" t="s">
        <v>72</v>
      </c>
      <c r="E225" s="4" t="s">
        <v>204</v>
      </c>
      <c r="F225" s="4" t="s">
        <v>204</v>
      </c>
      <c r="G225" s="4" t="s">
        <v>517</v>
      </c>
      <c r="H225" s="4" t="s">
        <v>516</v>
      </c>
      <c r="I225" s="4" t="s">
        <v>172</v>
      </c>
      <c r="J225" s="36">
        <v>6</v>
      </c>
      <c r="K225" s="36">
        <v>0</v>
      </c>
      <c r="L225" s="36">
        <v>0</v>
      </c>
      <c r="M225" s="36">
        <v>0</v>
      </c>
      <c r="N225" s="36">
        <v>1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2</v>
      </c>
      <c r="W225" s="36">
        <v>0</v>
      </c>
      <c r="X225" s="97">
        <v>20</v>
      </c>
      <c r="Y225" s="36">
        <v>-17</v>
      </c>
      <c r="Z225" s="67"/>
      <c r="AA225" s="36">
        <v>48.585000000000001</v>
      </c>
      <c r="BA225" s="67"/>
    </row>
    <row r="226" spans="1:53" x14ac:dyDescent="0.3">
      <c r="A226" s="4" t="s">
        <v>117</v>
      </c>
      <c r="B226" s="4">
        <v>2021</v>
      </c>
      <c r="C226" s="5">
        <v>44388</v>
      </c>
      <c r="D226" s="4" t="s">
        <v>72</v>
      </c>
      <c r="E226" s="4" t="s">
        <v>204</v>
      </c>
      <c r="F226" s="4" t="s">
        <v>204</v>
      </c>
      <c r="G226" s="4" t="s">
        <v>291</v>
      </c>
      <c r="H226" s="4" t="s">
        <v>267</v>
      </c>
      <c r="I226" s="4" t="s">
        <v>56</v>
      </c>
      <c r="J226" s="36" t="s">
        <v>308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97">
        <v>0</v>
      </c>
      <c r="Y226" s="36" t="s">
        <v>308</v>
      </c>
      <c r="Z226" s="67"/>
      <c r="AA226" s="36">
        <v>48.585000000000001</v>
      </c>
      <c r="BA226" s="67"/>
    </row>
    <row r="227" spans="1:53" x14ac:dyDescent="0.3">
      <c r="A227" s="1" t="s">
        <v>131</v>
      </c>
      <c r="B227" s="1">
        <v>2020</v>
      </c>
      <c r="C227" s="2">
        <v>43890</v>
      </c>
      <c r="D227" s="1" t="s">
        <v>13</v>
      </c>
      <c r="E227" s="1" t="s">
        <v>204</v>
      </c>
      <c r="F227" s="1" t="s">
        <v>204</v>
      </c>
      <c r="G227" s="1" t="s">
        <v>306</v>
      </c>
      <c r="H227" s="1" t="s">
        <v>349</v>
      </c>
      <c r="I227" s="1" t="s">
        <v>19</v>
      </c>
      <c r="J227" s="36">
        <v>1</v>
      </c>
      <c r="K227" s="36">
        <v>5</v>
      </c>
      <c r="L227" s="36">
        <v>2</v>
      </c>
      <c r="M227" s="36">
        <v>5</v>
      </c>
      <c r="N227" s="36">
        <v>2</v>
      </c>
      <c r="O227" s="36">
        <v>0</v>
      </c>
      <c r="P227" s="36">
        <v>3</v>
      </c>
      <c r="Q227" s="36">
        <v>2</v>
      </c>
      <c r="R227" s="36">
        <v>3</v>
      </c>
      <c r="S227" s="36">
        <v>3</v>
      </c>
      <c r="T227" s="36">
        <v>2</v>
      </c>
      <c r="U227" s="36">
        <v>5</v>
      </c>
      <c r="V227" s="36">
        <v>4</v>
      </c>
      <c r="W227" s="36">
        <v>0</v>
      </c>
      <c r="X227" s="97">
        <v>0</v>
      </c>
      <c r="Y227" s="36">
        <v>36</v>
      </c>
      <c r="Z227" s="67">
        <v>1.4729166666666667</v>
      </c>
      <c r="AA227" s="36">
        <v>50.908000000000001</v>
      </c>
      <c r="BA227" s="67"/>
    </row>
    <row r="228" spans="1:53" x14ac:dyDescent="0.3">
      <c r="A228" s="1" t="s">
        <v>131</v>
      </c>
      <c r="B228" s="1">
        <v>2020</v>
      </c>
      <c r="C228" s="2">
        <v>43890</v>
      </c>
      <c r="D228" s="1" t="s">
        <v>13</v>
      </c>
      <c r="E228" s="1" t="s">
        <v>204</v>
      </c>
      <c r="F228" s="1" t="s">
        <v>204</v>
      </c>
      <c r="G228" s="1" t="s">
        <v>215</v>
      </c>
      <c r="H228" s="1" t="s">
        <v>530</v>
      </c>
      <c r="I228" s="1" t="s">
        <v>17</v>
      </c>
      <c r="J228" s="36">
        <v>2</v>
      </c>
      <c r="K228" s="36">
        <v>2</v>
      </c>
      <c r="L228" s="36">
        <v>1</v>
      </c>
      <c r="M228" s="36">
        <v>0</v>
      </c>
      <c r="N228" s="36">
        <v>0</v>
      </c>
      <c r="O228" s="36">
        <v>0</v>
      </c>
      <c r="P228" s="36">
        <v>1</v>
      </c>
      <c r="Q228" s="36">
        <v>5</v>
      </c>
      <c r="R228" s="36">
        <v>5</v>
      </c>
      <c r="S228" s="36">
        <v>0</v>
      </c>
      <c r="T228" s="36">
        <v>0</v>
      </c>
      <c r="U228" s="36">
        <v>0</v>
      </c>
      <c r="V228" s="36">
        <v>10</v>
      </c>
      <c r="W228" s="36">
        <v>0</v>
      </c>
      <c r="X228" s="97">
        <v>0</v>
      </c>
      <c r="Y228" s="36">
        <v>24</v>
      </c>
      <c r="Z228" s="67"/>
      <c r="AA228" s="36">
        <v>50.908000000000001</v>
      </c>
      <c r="BA228" s="67"/>
    </row>
    <row r="229" spans="1:53" x14ac:dyDescent="0.3">
      <c r="A229" s="1" t="s">
        <v>131</v>
      </c>
      <c r="B229" s="1">
        <v>2020</v>
      </c>
      <c r="C229" s="2">
        <v>43890</v>
      </c>
      <c r="D229" s="1" t="s">
        <v>13</v>
      </c>
      <c r="E229" s="1" t="s">
        <v>204</v>
      </c>
      <c r="F229" s="1" t="s">
        <v>204</v>
      </c>
      <c r="G229" s="1" t="s">
        <v>298</v>
      </c>
      <c r="H229" s="1" t="s">
        <v>227</v>
      </c>
      <c r="I229" s="1" t="s">
        <v>53</v>
      </c>
      <c r="J229" s="36">
        <v>3</v>
      </c>
      <c r="K229" s="36">
        <v>1</v>
      </c>
      <c r="L229" s="36">
        <v>0</v>
      </c>
      <c r="M229" s="36">
        <v>0</v>
      </c>
      <c r="N229" s="36">
        <v>5</v>
      </c>
      <c r="O229" s="36">
        <v>0</v>
      </c>
      <c r="P229" s="36">
        <v>5</v>
      </c>
      <c r="Q229" s="36">
        <v>0</v>
      </c>
      <c r="R229" s="36">
        <v>0</v>
      </c>
      <c r="S229" s="36">
        <v>2</v>
      </c>
      <c r="T229" s="36">
        <v>0</v>
      </c>
      <c r="U229" s="36">
        <v>1</v>
      </c>
      <c r="V229" s="36">
        <v>6</v>
      </c>
      <c r="W229" s="36">
        <v>0</v>
      </c>
      <c r="X229" s="97">
        <v>0</v>
      </c>
      <c r="Y229" s="36">
        <v>20</v>
      </c>
      <c r="Z229" s="67"/>
      <c r="AA229" s="36">
        <v>50.908000000000001</v>
      </c>
      <c r="BA229" s="67"/>
    </row>
    <row r="230" spans="1:53" x14ac:dyDescent="0.3">
      <c r="A230" s="1" t="s">
        <v>131</v>
      </c>
      <c r="B230" s="1">
        <v>2020</v>
      </c>
      <c r="C230" s="2">
        <v>43890</v>
      </c>
      <c r="D230" s="1" t="s">
        <v>13</v>
      </c>
      <c r="E230" s="1" t="s">
        <v>204</v>
      </c>
      <c r="F230" s="1" t="s">
        <v>204</v>
      </c>
      <c r="G230" s="1" t="s">
        <v>301</v>
      </c>
      <c r="H230" s="1" t="s">
        <v>236</v>
      </c>
      <c r="I230" s="1" t="s">
        <v>51</v>
      </c>
      <c r="J230" s="36">
        <v>4</v>
      </c>
      <c r="K230" s="36">
        <v>0</v>
      </c>
      <c r="L230" s="36">
        <v>0</v>
      </c>
      <c r="M230" s="36">
        <v>0</v>
      </c>
      <c r="N230" s="36">
        <v>3</v>
      </c>
      <c r="O230" s="36">
        <v>5</v>
      </c>
      <c r="P230" s="36">
        <v>0</v>
      </c>
      <c r="Q230" s="36">
        <v>0</v>
      </c>
      <c r="R230" s="36">
        <v>0</v>
      </c>
      <c r="S230" s="36">
        <v>0</v>
      </c>
      <c r="T230" s="36">
        <v>1</v>
      </c>
      <c r="U230" s="36">
        <v>2</v>
      </c>
      <c r="V230" s="36">
        <v>2</v>
      </c>
      <c r="W230" s="36">
        <v>0</v>
      </c>
      <c r="X230" s="97">
        <v>0</v>
      </c>
      <c r="Y230" s="36">
        <v>13</v>
      </c>
      <c r="Z230" s="67"/>
      <c r="AA230" s="36">
        <v>50.908000000000001</v>
      </c>
      <c r="BA230" s="67"/>
    </row>
    <row r="231" spans="1:53" x14ac:dyDescent="0.3">
      <c r="A231" s="1" t="s">
        <v>131</v>
      </c>
      <c r="B231" s="1">
        <v>2020</v>
      </c>
      <c r="C231" s="2">
        <v>43890</v>
      </c>
      <c r="D231" s="1" t="s">
        <v>13</v>
      </c>
      <c r="E231" s="1" t="s">
        <v>204</v>
      </c>
      <c r="F231" s="1" t="s">
        <v>204</v>
      </c>
      <c r="G231" s="1" t="s">
        <v>237</v>
      </c>
      <c r="H231" s="1" t="s">
        <v>325</v>
      </c>
      <c r="I231" s="1" t="s">
        <v>238</v>
      </c>
      <c r="J231" s="36">
        <v>5</v>
      </c>
      <c r="K231" s="36">
        <v>0</v>
      </c>
      <c r="L231" s="36">
        <v>0</v>
      </c>
      <c r="M231" s="36">
        <v>0</v>
      </c>
      <c r="N231" s="36">
        <v>0</v>
      </c>
      <c r="O231" s="36">
        <v>2</v>
      </c>
      <c r="P231" s="36">
        <v>2</v>
      </c>
      <c r="Q231" s="36">
        <v>0</v>
      </c>
      <c r="R231" s="36">
        <v>0</v>
      </c>
      <c r="S231" s="36">
        <v>5</v>
      </c>
      <c r="T231" s="36">
        <v>3</v>
      </c>
      <c r="U231" s="36">
        <v>0</v>
      </c>
      <c r="V231" s="36">
        <v>0</v>
      </c>
      <c r="W231" s="36">
        <v>0</v>
      </c>
      <c r="X231" s="97">
        <v>0</v>
      </c>
      <c r="Y231" s="36">
        <v>12</v>
      </c>
      <c r="Z231" s="67"/>
      <c r="AA231" s="36">
        <v>50.908000000000001</v>
      </c>
      <c r="BA231" s="67"/>
    </row>
    <row r="232" spans="1:53" x14ac:dyDescent="0.3">
      <c r="A232" s="1" t="s">
        <v>131</v>
      </c>
      <c r="B232" s="1">
        <v>2020</v>
      </c>
      <c r="C232" s="2">
        <v>43890</v>
      </c>
      <c r="D232" s="1" t="s">
        <v>13</v>
      </c>
      <c r="E232" s="1" t="s">
        <v>204</v>
      </c>
      <c r="F232" s="1" t="s">
        <v>204</v>
      </c>
      <c r="G232" s="1" t="s">
        <v>343</v>
      </c>
      <c r="H232" s="1" t="s">
        <v>328</v>
      </c>
      <c r="I232" s="1" t="s">
        <v>25</v>
      </c>
      <c r="J232" s="36">
        <v>6</v>
      </c>
      <c r="K232" s="36">
        <v>0</v>
      </c>
      <c r="L232" s="36">
        <v>5</v>
      </c>
      <c r="M232" s="36">
        <v>3</v>
      </c>
      <c r="N232" s="36">
        <v>0</v>
      </c>
      <c r="O232" s="36">
        <v>0</v>
      </c>
      <c r="P232" s="36">
        <v>0</v>
      </c>
      <c r="Q232" s="36">
        <v>0</v>
      </c>
      <c r="R232" s="36">
        <v>1</v>
      </c>
      <c r="S232" s="36">
        <v>1</v>
      </c>
      <c r="T232" s="36">
        <v>0</v>
      </c>
      <c r="U232" s="36">
        <v>0</v>
      </c>
      <c r="V232" s="36">
        <v>0</v>
      </c>
      <c r="W232" s="36">
        <v>0</v>
      </c>
      <c r="X232" s="97">
        <v>0</v>
      </c>
      <c r="Y232" s="36">
        <v>10</v>
      </c>
      <c r="Z232" s="67"/>
      <c r="AA232" s="36">
        <v>50.908000000000001</v>
      </c>
      <c r="BA232" s="67"/>
    </row>
    <row r="233" spans="1:53" x14ac:dyDescent="0.3">
      <c r="A233" s="1" t="s">
        <v>131</v>
      </c>
      <c r="B233" s="1">
        <v>2020</v>
      </c>
      <c r="C233" s="2">
        <v>43890</v>
      </c>
      <c r="D233" s="1" t="s">
        <v>13</v>
      </c>
      <c r="E233" s="1" t="s">
        <v>204</v>
      </c>
      <c r="F233" s="1" t="s">
        <v>204</v>
      </c>
      <c r="G233" s="1" t="s">
        <v>268</v>
      </c>
      <c r="H233" s="1" t="s">
        <v>279</v>
      </c>
      <c r="I233" s="1" t="s">
        <v>47</v>
      </c>
      <c r="J233" s="36">
        <v>7</v>
      </c>
      <c r="K233" s="36">
        <v>0</v>
      </c>
      <c r="L233" s="36">
        <v>0</v>
      </c>
      <c r="M233" s="36">
        <v>0</v>
      </c>
      <c r="N233" s="36">
        <v>0</v>
      </c>
      <c r="O233" s="36">
        <v>1</v>
      </c>
      <c r="P233" s="36">
        <v>0</v>
      </c>
      <c r="Q233" s="36">
        <v>0</v>
      </c>
      <c r="R233" s="36">
        <v>0</v>
      </c>
      <c r="S233" s="36">
        <v>0</v>
      </c>
      <c r="T233" s="36">
        <v>5</v>
      </c>
      <c r="U233" s="36">
        <v>3</v>
      </c>
      <c r="V233" s="36">
        <v>0</v>
      </c>
      <c r="W233" s="36">
        <v>0</v>
      </c>
      <c r="X233" s="97">
        <v>0</v>
      </c>
      <c r="Y233" s="36">
        <v>9</v>
      </c>
      <c r="Z233" s="67"/>
      <c r="AA233" s="36">
        <v>50.908000000000001</v>
      </c>
      <c r="BA233" s="67"/>
    </row>
    <row r="234" spans="1:53" x14ac:dyDescent="0.3">
      <c r="A234" s="1" t="s">
        <v>131</v>
      </c>
      <c r="B234" s="1">
        <v>2020</v>
      </c>
      <c r="C234" s="2">
        <v>43890</v>
      </c>
      <c r="D234" s="1" t="s">
        <v>13</v>
      </c>
      <c r="E234" s="1" t="s">
        <v>204</v>
      </c>
      <c r="F234" s="1" t="s">
        <v>204</v>
      </c>
      <c r="G234" s="1" t="s">
        <v>604</v>
      </c>
      <c r="H234" s="1" t="s">
        <v>314</v>
      </c>
      <c r="I234" s="1" t="s">
        <v>118</v>
      </c>
      <c r="J234" s="36">
        <v>8</v>
      </c>
      <c r="K234" s="36">
        <v>0</v>
      </c>
      <c r="L234" s="36">
        <v>0</v>
      </c>
      <c r="M234" s="36">
        <v>1</v>
      </c>
      <c r="N234" s="36">
        <v>0</v>
      </c>
      <c r="O234" s="36">
        <v>3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7">
        <v>0</v>
      </c>
      <c r="Y234" s="36">
        <v>4</v>
      </c>
      <c r="Z234" s="67"/>
      <c r="AA234" s="36">
        <v>50.908000000000001</v>
      </c>
      <c r="BA234" s="67"/>
    </row>
    <row r="235" spans="1:53" x14ac:dyDescent="0.3">
      <c r="A235" s="1" t="s">
        <v>131</v>
      </c>
      <c r="B235" s="1">
        <v>2020</v>
      </c>
      <c r="C235" s="2">
        <v>43890</v>
      </c>
      <c r="D235" s="1" t="s">
        <v>13</v>
      </c>
      <c r="E235" s="1" t="s">
        <v>204</v>
      </c>
      <c r="F235" s="1" t="s">
        <v>204</v>
      </c>
      <c r="G235" s="1" t="s">
        <v>214</v>
      </c>
      <c r="H235" s="1" t="s">
        <v>464</v>
      </c>
      <c r="I235" s="1" t="s">
        <v>67</v>
      </c>
      <c r="J235" s="36">
        <v>9</v>
      </c>
      <c r="K235" s="36">
        <v>0</v>
      </c>
      <c r="L235" s="36">
        <v>0</v>
      </c>
      <c r="M235" s="36">
        <v>0</v>
      </c>
      <c r="N235" s="36">
        <v>1</v>
      </c>
      <c r="O235" s="36">
        <v>0</v>
      </c>
      <c r="P235" s="36">
        <v>0</v>
      </c>
      <c r="Q235" s="36">
        <v>1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7">
        <v>0</v>
      </c>
      <c r="Y235" s="36">
        <v>2</v>
      </c>
      <c r="Z235" s="67"/>
      <c r="AA235" s="36">
        <v>50.908000000000001</v>
      </c>
      <c r="BA235" s="67"/>
    </row>
    <row r="236" spans="1:53" x14ac:dyDescent="0.3">
      <c r="A236" s="1" t="s">
        <v>131</v>
      </c>
      <c r="B236" s="1">
        <v>2020</v>
      </c>
      <c r="C236" s="2">
        <v>43890</v>
      </c>
      <c r="D236" s="1" t="s">
        <v>13</v>
      </c>
      <c r="E236" s="1" t="s">
        <v>204</v>
      </c>
      <c r="F236" s="1" t="s">
        <v>204</v>
      </c>
      <c r="G236" s="1" t="s">
        <v>459</v>
      </c>
      <c r="H236" s="1" t="s">
        <v>491</v>
      </c>
      <c r="I236" s="1" t="s">
        <v>15</v>
      </c>
      <c r="J236" s="36">
        <v>10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3</v>
      </c>
      <c r="R236" s="36">
        <v>2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7">
        <v>20</v>
      </c>
      <c r="Y236" s="36">
        <v>-15</v>
      </c>
      <c r="Z236" s="67"/>
      <c r="AA236" s="36">
        <v>50.908000000000001</v>
      </c>
      <c r="BA236" s="67"/>
    </row>
    <row r="237" spans="1:53" x14ac:dyDescent="0.3">
      <c r="A237" s="1" t="s">
        <v>131</v>
      </c>
      <c r="B237" s="1">
        <v>2020</v>
      </c>
      <c r="C237" s="2">
        <v>43890</v>
      </c>
      <c r="D237" s="1" t="s">
        <v>13</v>
      </c>
      <c r="E237" s="1" t="s">
        <v>204</v>
      </c>
      <c r="F237" s="1" t="s">
        <v>204</v>
      </c>
      <c r="G237" s="1" t="s">
        <v>300</v>
      </c>
      <c r="H237" s="1" t="s">
        <v>605</v>
      </c>
      <c r="I237" s="1" t="s">
        <v>56</v>
      </c>
      <c r="J237" s="36">
        <v>11</v>
      </c>
      <c r="K237" s="36">
        <v>0</v>
      </c>
      <c r="L237" s="36">
        <v>0</v>
      </c>
      <c r="M237" s="36">
        <v>2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7">
        <v>20</v>
      </c>
      <c r="Y237" s="36">
        <v>-18</v>
      </c>
      <c r="Z237" s="67"/>
      <c r="AA237" s="36">
        <v>50.908000000000001</v>
      </c>
      <c r="BA237" s="67"/>
    </row>
    <row r="238" spans="1:53" x14ac:dyDescent="0.3">
      <c r="A238" s="1" t="s">
        <v>131</v>
      </c>
      <c r="B238" s="1">
        <v>2020</v>
      </c>
      <c r="C238" s="2">
        <v>43890</v>
      </c>
      <c r="D238" s="1" t="s">
        <v>13</v>
      </c>
      <c r="E238" s="1" t="s">
        <v>204</v>
      </c>
      <c r="F238" s="1" t="s">
        <v>204</v>
      </c>
      <c r="G238" s="1" t="s">
        <v>282</v>
      </c>
      <c r="H238" s="1" t="s">
        <v>347</v>
      </c>
      <c r="I238" s="1" t="s">
        <v>31</v>
      </c>
      <c r="J238" s="36">
        <v>12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7">
        <v>20</v>
      </c>
      <c r="Y238" s="36">
        <v>-20</v>
      </c>
      <c r="Z238" s="67"/>
      <c r="AA238" s="36">
        <v>50.908000000000001</v>
      </c>
      <c r="BA238" s="67"/>
    </row>
    <row r="239" spans="1:53" x14ac:dyDescent="0.3">
      <c r="A239" s="1" t="s">
        <v>131</v>
      </c>
      <c r="B239" s="1">
        <v>2020</v>
      </c>
      <c r="C239" s="2">
        <v>43890</v>
      </c>
      <c r="D239" s="1" t="s">
        <v>13</v>
      </c>
      <c r="E239" s="1" t="s">
        <v>204</v>
      </c>
      <c r="F239" s="1" t="s">
        <v>204</v>
      </c>
      <c r="G239" s="1" t="s">
        <v>303</v>
      </c>
      <c r="H239" s="1" t="s">
        <v>290</v>
      </c>
      <c r="I239" s="1" t="s">
        <v>232</v>
      </c>
      <c r="J239" s="36">
        <v>13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7">
        <v>20</v>
      </c>
      <c r="Y239" s="36">
        <v>-20</v>
      </c>
      <c r="Z239" s="67"/>
      <c r="AA239" s="36">
        <v>50.908000000000001</v>
      </c>
      <c r="BA239" s="67"/>
    </row>
    <row r="240" spans="1:53" x14ac:dyDescent="0.3">
      <c r="A240" s="1" t="s">
        <v>131</v>
      </c>
      <c r="B240" s="1">
        <v>2020</v>
      </c>
      <c r="C240" s="2">
        <v>43890</v>
      </c>
      <c r="D240" s="1" t="s">
        <v>13</v>
      </c>
      <c r="E240" s="1" t="s">
        <v>204</v>
      </c>
      <c r="F240" s="1" t="s">
        <v>204</v>
      </c>
      <c r="G240" s="1" t="s">
        <v>473</v>
      </c>
      <c r="H240" s="1" t="s">
        <v>340</v>
      </c>
      <c r="I240" s="1" t="s">
        <v>65</v>
      </c>
      <c r="J240" s="36">
        <v>14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7">
        <v>0</v>
      </c>
      <c r="Y240" s="36">
        <v>0</v>
      </c>
      <c r="Z240" s="67"/>
      <c r="AA240" s="36">
        <v>50.908000000000001</v>
      </c>
      <c r="BA240" s="67"/>
    </row>
    <row r="241" spans="1:53" x14ac:dyDescent="0.3">
      <c r="A241" s="1" t="s">
        <v>131</v>
      </c>
      <c r="B241" s="1">
        <v>2020</v>
      </c>
      <c r="C241" s="2">
        <v>43890</v>
      </c>
      <c r="D241" s="1" t="s">
        <v>13</v>
      </c>
      <c r="E241" s="1" t="s">
        <v>204</v>
      </c>
      <c r="F241" s="1" t="s">
        <v>204</v>
      </c>
      <c r="G241" s="1" t="s">
        <v>320</v>
      </c>
      <c r="H241" s="1" t="s">
        <v>313</v>
      </c>
      <c r="I241" s="1" t="s">
        <v>40</v>
      </c>
      <c r="J241" s="36">
        <v>15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97">
        <v>40</v>
      </c>
      <c r="Y241" s="36">
        <v>-40</v>
      </c>
      <c r="Z241" s="67"/>
      <c r="AA241" s="36">
        <v>50.908000000000001</v>
      </c>
      <c r="BA241" s="67"/>
    </row>
    <row r="242" spans="1:53" x14ac:dyDescent="0.3">
      <c r="A242" s="1" t="s">
        <v>131</v>
      </c>
      <c r="B242" s="1">
        <v>2020</v>
      </c>
      <c r="C242" s="2">
        <v>43890</v>
      </c>
      <c r="D242" s="1" t="s">
        <v>13</v>
      </c>
      <c r="E242" s="1" t="s">
        <v>204</v>
      </c>
      <c r="F242" s="1" t="s">
        <v>204</v>
      </c>
      <c r="G242" s="1" t="s">
        <v>299</v>
      </c>
      <c r="H242" s="1" t="s">
        <v>244</v>
      </c>
      <c r="I242" s="1" t="s">
        <v>38</v>
      </c>
      <c r="J242" s="36">
        <v>16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97">
        <v>40</v>
      </c>
      <c r="Y242" s="36">
        <v>-40</v>
      </c>
      <c r="Z242" s="67"/>
      <c r="AA242" s="36">
        <v>50.908000000000001</v>
      </c>
      <c r="BA242" s="67"/>
    </row>
    <row r="243" spans="1:53" x14ac:dyDescent="0.3">
      <c r="A243" s="1" t="s">
        <v>131</v>
      </c>
      <c r="B243" s="1">
        <v>2020</v>
      </c>
      <c r="C243" s="2">
        <v>43890</v>
      </c>
      <c r="D243" s="1" t="s">
        <v>13</v>
      </c>
      <c r="E243" s="1" t="s">
        <v>204</v>
      </c>
      <c r="F243" s="1" t="s">
        <v>204</v>
      </c>
      <c r="G243" s="1" t="s">
        <v>346</v>
      </c>
      <c r="H243" s="1" t="s">
        <v>315</v>
      </c>
      <c r="I243" s="1" t="s">
        <v>36</v>
      </c>
      <c r="J243" s="36" t="s">
        <v>308</v>
      </c>
      <c r="K243" s="36">
        <v>3</v>
      </c>
      <c r="L243" s="36">
        <v>3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97">
        <v>60</v>
      </c>
      <c r="Y243" s="36" t="s">
        <v>308</v>
      </c>
      <c r="Z243" s="67"/>
      <c r="AA243" s="36">
        <v>50.908000000000001</v>
      </c>
      <c r="BA243" s="67"/>
    </row>
    <row r="244" spans="1:53" x14ac:dyDescent="0.3">
      <c r="A244" s="1" t="s">
        <v>131</v>
      </c>
      <c r="B244" s="1">
        <v>2020</v>
      </c>
      <c r="C244" s="2">
        <v>43890</v>
      </c>
      <c r="D244" s="1" t="s">
        <v>13</v>
      </c>
      <c r="E244" s="1" t="s">
        <v>204</v>
      </c>
      <c r="F244" s="1" t="s">
        <v>204</v>
      </c>
      <c r="G244" s="1" t="s">
        <v>535</v>
      </c>
      <c r="H244" s="1" t="s">
        <v>333</v>
      </c>
      <c r="I244" s="1" t="s">
        <v>172</v>
      </c>
      <c r="J244" s="36" t="s">
        <v>308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97">
        <v>20</v>
      </c>
      <c r="Y244" s="36" t="s">
        <v>308</v>
      </c>
      <c r="Z244" s="67"/>
      <c r="AA244" s="36">
        <v>50.908000000000001</v>
      </c>
      <c r="BA244" s="67"/>
    </row>
    <row r="245" spans="1:53" x14ac:dyDescent="0.3">
      <c r="A245" s="4" t="s">
        <v>93</v>
      </c>
      <c r="B245" s="4">
        <v>2020</v>
      </c>
      <c r="C245" s="5">
        <v>43855</v>
      </c>
      <c r="D245" s="4" t="s">
        <v>72</v>
      </c>
      <c r="E245" s="4" t="s">
        <v>204</v>
      </c>
      <c r="F245" s="4" t="s">
        <v>204</v>
      </c>
      <c r="G245" s="4" t="s">
        <v>328</v>
      </c>
      <c r="H245" s="4" t="s">
        <v>309</v>
      </c>
      <c r="I245" s="4" t="s">
        <v>25</v>
      </c>
      <c r="J245" s="36">
        <v>1</v>
      </c>
      <c r="K245" s="36">
        <v>5</v>
      </c>
      <c r="L245" s="36">
        <v>5</v>
      </c>
      <c r="M245" s="36">
        <v>3</v>
      </c>
      <c r="N245" s="36">
        <v>5</v>
      </c>
      <c r="O245" s="36">
        <v>2</v>
      </c>
      <c r="P245" s="36">
        <v>2</v>
      </c>
      <c r="Q245" s="36">
        <v>0</v>
      </c>
      <c r="R245" s="36">
        <v>5</v>
      </c>
      <c r="S245" s="36">
        <v>0</v>
      </c>
      <c r="T245" s="36">
        <v>3</v>
      </c>
      <c r="U245" s="36">
        <v>0</v>
      </c>
      <c r="V245" s="36">
        <v>0</v>
      </c>
      <c r="W245" s="36">
        <v>0</v>
      </c>
      <c r="X245" s="97">
        <v>0</v>
      </c>
      <c r="Y245" s="36">
        <v>30</v>
      </c>
      <c r="Z245" s="67"/>
      <c r="AA245" s="36"/>
      <c r="BA245" s="67"/>
    </row>
    <row r="246" spans="1:53" x14ac:dyDescent="0.3">
      <c r="A246" s="4" t="s">
        <v>93</v>
      </c>
      <c r="B246" s="4">
        <v>2020</v>
      </c>
      <c r="C246" s="5">
        <v>43855</v>
      </c>
      <c r="D246" s="4" t="s">
        <v>72</v>
      </c>
      <c r="E246" s="4" t="s">
        <v>204</v>
      </c>
      <c r="F246" s="4" t="s">
        <v>204</v>
      </c>
      <c r="G246" s="4" t="s">
        <v>301</v>
      </c>
      <c r="H246" s="4" t="s">
        <v>236</v>
      </c>
      <c r="I246" s="4" t="s">
        <v>51</v>
      </c>
      <c r="J246" s="36">
        <v>2</v>
      </c>
      <c r="K246" s="36">
        <v>3</v>
      </c>
      <c r="L246" s="36">
        <v>0</v>
      </c>
      <c r="M246" s="36">
        <v>0</v>
      </c>
      <c r="N246" s="36">
        <v>2</v>
      </c>
      <c r="O246" s="36">
        <v>1</v>
      </c>
      <c r="P246" s="36">
        <v>5</v>
      </c>
      <c r="Q246" s="36">
        <v>1</v>
      </c>
      <c r="R246" s="36">
        <v>0</v>
      </c>
      <c r="S246" s="36">
        <v>2</v>
      </c>
      <c r="T246" s="36">
        <v>5</v>
      </c>
      <c r="U246" s="36">
        <v>3</v>
      </c>
      <c r="V246" s="36">
        <v>6</v>
      </c>
      <c r="W246" s="36">
        <v>0</v>
      </c>
      <c r="X246" s="97">
        <v>0</v>
      </c>
      <c r="Y246" s="36">
        <v>28</v>
      </c>
      <c r="Z246" s="67"/>
      <c r="AA246" s="36"/>
      <c r="BA246" s="67"/>
    </row>
    <row r="247" spans="1:53" x14ac:dyDescent="0.3">
      <c r="A247" s="4" t="s">
        <v>93</v>
      </c>
      <c r="B247" s="4">
        <v>2020</v>
      </c>
      <c r="C247" s="5">
        <v>43855</v>
      </c>
      <c r="D247" s="4" t="s">
        <v>72</v>
      </c>
      <c r="E247" s="4" t="s">
        <v>204</v>
      </c>
      <c r="F247" s="4" t="s">
        <v>204</v>
      </c>
      <c r="G247" s="4" t="s">
        <v>464</v>
      </c>
      <c r="H247" s="4" t="s">
        <v>214</v>
      </c>
      <c r="I247" s="4" t="s">
        <v>67</v>
      </c>
      <c r="J247" s="36">
        <v>3</v>
      </c>
      <c r="K247" s="36">
        <v>2</v>
      </c>
      <c r="L247" s="36">
        <v>3</v>
      </c>
      <c r="M247" s="36">
        <v>1</v>
      </c>
      <c r="N247" s="36">
        <v>3</v>
      </c>
      <c r="O247" s="36">
        <v>5</v>
      </c>
      <c r="P247" s="36">
        <v>0</v>
      </c>
      <c r="Q247" s="36">
        <v>2</v>
      </c>
      <c r="R247" s="36">
        <v>2</v>
      </c>
      <c r="S247" s="36">
        <v>5</v>
      </c>
      <c r="T247" s="36">
        <v>1</v>
      </c>
      <c r="U247" s="36">
        <v>0</v>
      </c>
      <c r="V247" s="36">
        <v>0</v>
      </c>
      <c r="W247" s="36">
        <v>0</v>
      </c>
      <c r="X247" s="97">
        <v>0</v>
      </c>
      <c r="Y247" s="36">
        <v>24</v>
      </c>
      <c r="Z247" s="67"/>
      <c r="AA247" s="36"/>
      <c r="BA247" s="67"/>
    </row>
    <row r="248" spans="1:53" x14ac:dyDescent="0.3">
      <c r="A248" s="4" t="s">
        <v>93</v>
      </c>
      <c r="B248" s="4">
        <v>2020</v>
      </c>
      <c r="C248" s="5">
        <v>43855</v>
      </c>
      <c r="D248" s="4" t="s">
        <v>72</v>
      </c>
      <c r="E248" s="4" t="s">
        <v>204</v>
      </c>
      <c r="F248" s="4" t="s">
        <v>204</v>
      </c>
      <c r="G248" s="4" t="s">
        <v>298</v>
      </c>
      <c r="H248" s="4" t="s">
        <v>345</v>
      </c>
      <c r="I248" s="4" t="s">
        <v>53</v>
      </c>
      <c r="J248" s="36">
        <v>4</v>
      </c>
      <c r="K248" s="36">
        <v>0</v>
      </c>
      <c r="L248" s="36">
        <v>0</v>
      </c>
      <c r="M248" s="36">
        <v>0</v>
      </c>
      <c r="N248" s="36">
        <v>0</v>
      </c>
      <c r="O248" s="36">
        <v>3</v>
      </c>
      <c r="P248" s="36">
        <v>0</v>
      </c>
      <c r="Q248" s="36">
        <v>3</v>
      </c>
      <c r="R248" s="36">
        <v>3</v>
      </c>
      <c r="S248" s="36">
        <v>0</v>
      </c>
      <c r="T248" s="36">
        <v>0</v>
      </c>
      <c r="U248" s="36">
        <v>5</v>
      </c>
      <c r="V248" s="36">
        <v>4</v>
      </c>
      <c r="W248" s="36">
        <v>0</v>
      </c>
      <c r="X248" s="97">
        <v>0</v>
      </c>
      <c r="Y248" s="36">
        <v>18</v>
      </c>
      <c r="Z248" s="67"/>
      <c r="AA248" s="36"/>
      <c r="BA248" s="67"/>
    </row>
    <row r="249" spans="1:53" x14ac:dyDescent="0.3">
      <c r="A249" s="4" t="s">
        <v>93</v>
      </c>
      <c r="B249" s="4">
        <v>2020</v>
      </c>
      <c r="C249" s="5">
        <v>43855</v>
      </c>
      <c r="D249" s="4" t="s">
        <v>72</v>
      </c>
      <c r="E249" s="4" t="s">
        <v>204</v>
      </c>
      <c r="F249" s="4" t="s">
        <v>204</v>
      </c>
      <c r="G249" s="4" t="s">
        <v>323</v>
      </c>
      <c r="H249" s="4" t="s">
        <v>314</v>
      </c>
      <c r="I249" s="4" t="s">
        <v>118</v>
      </c>
      <c r="J249" s="36">
        <v>5</v>
      </c>
      <c r="K249" s="36">
        <v>0</v>
      </c>
      <c r="L249" s="36">
        <v>1</v>
      </c>
      <c r="M249" s="36">
        <v>5</v>
      </c>
      <c r="N249" s="36">
        <v>0</v>
      </c>
      <c r="O249" s="36">
        <v>0</v>
      </c>
      <c r="P249" s="36">
        <v>0</v>
      </c>
      <c r="Q249" s="36">
        <v>5</v>
      </c>
      <c r="R249" s="36">
        <v>0</v>
      </c>
      <c r="S249" s="36">
        <v>3</v>
      </c>
      <c r="T249" s="36">
        <v>0</v>
      </c>
      <c r="U249" s="36">
        <v>1</v>
      </c>
      <c r="V249" s="36">
        <v>0</v>
      </c>
      <c r="W249" s="36">
        <v>0</v>
      </c>
      <c r="X249" s="97">
        <v>0</v>
      </c>
      <c r="Y249" s="36">
        <v>15</v>
      </c>
      <c r="Z249" s="67"/>
      <c r="AA249" s="36"/>
      <c r="BA249" s="67"/>
    </row>
    <row r="250" spans="1:53" x14ac:dyDescent="0.3">
      <c r="A250" s="4" t="s">
        <v>93</v>
      </c>
      <c r="B250" s="4">
        <v>2020</v>
      </c>
      <c r="C250" s="5">
        <v>43855</v>
      </c>
      <c r="D250" s="4" t="s">
        <v>72</v>
      </c>
      <c r="E250" s="4" t="s">
        <v>204</v>
      </c>
      <c r="F250" s="4" t="s">
        <v>204</v>
      </c>
      <c r="G250" s="4" t="s">
        <v>421</v>
      </c>
      <c r="H250" s="4" t="s">
        <v>530</v>
      </c>
      <c r="I250" s="4" t="s">
        <v>17</v>
      </c>
      <c r="J250" s="36">
        <v>6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1</v>
      </c>
      <c r="Q250" s="36">
        <v>0</v>
      </c>
      <c r="R250" s="36">
        <v>1</v>
      </c>
      <c r="S250" s="36">
        <v>0</v>
      </c>
      <c r="T250" s="36">
        <v>2</v>
      </c>
      <c r="U250" s="36">
        <v>0</v>
      </c>
      <c r="V250" s="36">
        <v>10</v>
      </c>
      <c r="W250" s="36">
        <v>0</v>
      </c>
      <c r="X250" s="97">
        <v>0</v>
      </c>
      <c r="Y250" s="36">
        <v>14</v>
      </c>
      <c r="Z250" s="67"/>
      <c r="AA250" s="36"/>
      <c r="BA250" s="67"/>
    </row>
    <row r="251" spans="1:53" x14ac:dyDescent="0.3">
      <c r="A251" s="4" t="s">
        <v>93</v>
      </c>
      <c r="B251" s="4">
        <v>2020</v>
      </c>
      <c r="C251" s="5">
        <v>43855</v>
      </c>
      <c r="D251" s="4" t="s">
        <v>72</v>
      </c>
      <c r="E251" s="4" t="s">
        <v>204</v>
      </c>
      <c r="F251" s="4" t="s">
        <v>204</v>
      </c>
      <c r="G251" s="4" t="s">
        <v>233</v>
      </c>
      <c r="H251" s="4" t="s">
        <v>321</v>
      </c>
      <c r="I251" s="4" t="s">
        <v>56</v>
      </c>
      <c r="J251" s="36">
        <v>7</v>
      </c>
      <c r="K251" s="36">
        <v>1</v>
      </c>
      <c r="L251" s="36">
        <v>2</v>
      </c>
      <c r="M251" s="36">
        <v>2</v>
      </c>
      <c r="N251" s="36">
        <v>1</v>
      </c>
      <c r="O251" s="36">
        <v>0</v>
      </c>
      <c r="P251" s="36">
        <v>3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7">
        <v>0</v>
      </c>
      <c r="Y251" s="36">
        <v>9</v>
      </c>
      <c r="Z251" s="67"/>
      <c r="AA251" s="36"/>
      <c r="BA251" s="67"/>
    </row>
    <row r="252" spans="1:53" x14ac:dyDescent="0.3">
      <c r="A252" s="4" t="s">
        <v>93</v>
      </c>
      <c r="B252" s="4">
        <v>2020</v>
      </c>
      <c r="C252" s="5">
        <v>43855</v>
      </c>
      <c r="D252" s="4" t="s">
        <v>72</v>
      </c>
      <c r="E252" s="4" t="s">
        <v>204</v>
      </c>
      <c r="F252" s="4" t="s">
        <v>204</v>
      </c>
      <c r="G252" s="4" t="s">
        <v>231</v>
      </c>
      <c r="H252" s="4" t="s">
        <v>303</v>
      </c>
      <c r="I252" s="4" t="s">
        <v>232</v>
      </c>
      <c r="J252" s="36">
        <v>8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2</v>
      </c>
      <c r="W252" s="36">
        <v>0</v>
      </c>
      <c r="X252" s="97">
        <v>0</v>
      </c>
      <c r="Y252" s="36">
        <v>2</v>
      </c>
      <c r="Z252" s="67"/>
      <c r="AA252" s="36"/>
      <c r="BA252" s="67"/>
    </row>
    <row r="253" spans="1:53" x14ac:dyDescent="0.3">
      <c r="A253" s="4" t="s">
        <v>93</v>
      </c>
      <c r="B253" s="4">
        <v>2020</v>
      </c>
      <c r="C253" s="5">
        <v>43855</v>
      </c>
      <c r="D253" s="4" t="s">
        <v>72</v>
      </c>
      <c r="E253" s="4" t="s">
        <v>204</v>
      </c>
      <c r="F253" s="4" t="s">
        <v>204</v>
      </c>
      <c r="G253" s="4" t="s">
        <v>320</v>
      </c>
      <c r="H253" s="4" t="s">
        <v>313</v>
      </c>
      <c r="I253" s="4" t="s">
        <v>40</v>
      </c>
      <c r="J253" s="36">
        <v>9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2</v>
      </c>
      <c r="V253" s="36">
        <v>0</v>
      </c>
      <c r="W253" s="36">
        <v>0</v>
      </c>
      <c r="X253" s="97">
        <v>0</v>
      </c>
      <c r="Y253" s="36">
        <v>2</v>
      </c>
      <c r="Z253" s="67"/>
      <c r="AA253" s="36"/>
      <c r="BA253" s="67"/>
    </row>
    <row r="254" spans="1:53" x14ac:dyDescent="0.3">
      <c r="A254" s="4" t="s">
        <v>93</v>
      </c>
      <c r="B254" s="4">
        <v>2020</v>
      </c>
      <c r="C254" s="5">
        <v>43855</v>
      </c>
      <c r="D254" s="4" t="s">
        <v>72</v>
      </c>
      <c r="E254" s="4" t="s">
        <v>204</v>
      </c>
      <c r="F254" s="4" t="s">
        <v>204</v>
      </c>
      <c r="G254" s="4" t="s">
        <v>244</v>
      </c>
      <c r="H254" s="4" t="s">
        <v>299</v>
      </c>
      <c r="I254" s="4" t="s">
        <v>38</v>
      </c>
      <c r="J254" s="36">
        <v>10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1</v>
      </c>
      <c r="T254" s="36">
        <v>0</v>
      </c>
      <c r="U254" s="36">
        <v>0</v>
      </c>
      <c r="V254" s="36">
        <v>0</v>
      </c>
      <c r="W254" s="36">
        <v>0</v>
      </c>
      <c r="X254" s="97">
        <v>0</v>
      </c>
      <c r="Y254" s="36">
        <v>1</v>
      </c>
      <c r="Z254" s="67"/>
      <c r="AA254" s="36"/>
      <c r="BA254" s="67"/>
    </row>
    <row r="255" spans="1:53" x14ac:dyDescent="0.3">
      <c r="A255" s="4" t="s">
        <v>93</v>
      </c>
      <c r="B255" s="4">
        <v>2020</v>
      </c>
      <c r="C255" s="5">
        <v>43855</v>
      </c>
      <c r="D255" s="4" t="s">
        <v>72</v>
      </c>
      <c r="E255" s="4" t="s">
        <v>204</v>
      </c>
      <c r="F255" s="4" t="s">
        <v>204</v>
      </c>
      <c r="G255" s="4" t="s">
        <v>473</v>
      </c>
      <c r="H255" s="4" t="s">
        <v>340</v>
      </c>
      <c r="I255" s="4" t="s">
        <v>65</v>
      </c>
      <c r="J255" s="36">
        <v>11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97">
        <v>0</v>
      </c>
      <c r="Y255" s="36">
        <v>0</v>
      </c>
      <c r="Z255" s="67"/>
      <c r="AA255" s="36"/>
      <c r="BA255" s="67"/>
    </row>
    <row r="256" spans="1:53" x14ac:dyDescent="0.3">
      <c r="A256" s="4" t="s">
        <v>93</v>
      </c>
      <c r="B256" s="4">
        <v>2020</v>
      </c>
      <c r="C256" s="5">
        <v>43855</v>
      </c>
      <c r="D256" s="4" t="s">
        <v>72</v>
      </c>
      <c r="E256" s="4" t="s">
        <v>204</v>
      </c>
      <c r="F256" s="4" t="s">
        <v>204</v>
      </c>
      <c r="G256" s="4" t="s">
        <v>337</v>
      </c>
      <c r="H256" s="4" t="s">
        <v>492</v>
      </c>
      <c r="I256" s="4" t="s">
        <v>15</v>
      </c>
      <c r="J256" s="36">
        <v>12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7">
        <v>0</v>
      </c>
      <c r="Y256" s="36">
        <v>0</v>
      </c>
      <c r="Z256" s="67"/>
      <c r="AA256" s="36"/>
      <c r="BA256" s="67"/>
    </row>
    <row r="257" spans="1:53" x14ac:dyDescent="0.3">
      <c r="A257" s="4" t="s">
        <v>93</v>
      </c>
      <c r="B257" s="4">
        <v>2020</v>
      </c>
      <c r="C257" s="5">
        <v>43855</v>
      </c>
      <c r="D257" s="4" t="s">
        <v>72</v>
      </c>
      <c r="E257" s="4" t="s">
        <v>204</v>
      </c>
      <c r="F257" s="4" t="s">
        <v>204</v>
      </c>
      <c r="G257" s="4" t="s">
        <v>312</v>
      </c>
      <c r="H257" s="4" t="s">
        <v>537</v>
      </c>
      <c r="I257" s="4" t="s">
        <v>27</v>
      </c>
      <c r="J257" s="36">
        <v>13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97">
        <v>0</v>
      </c>
      <c r="Y257" s="36">
        <v>0</v>
      </c>
      <c r="Z257" s="67"/>
      <c r="AA257" s="36"/>
      <c r="BA257" s="67"/>
    </row>
    <row r="258" spans="1:53" x14ac:dyDescent="0.3">
      <c r="A258" s="4" t="s">
        <v>93</v>
      </c>
      <c r="B258" s="4">
        <v>2020</v>
      </c>
      <c r="C258" s="5">
        <v>43855</v>
      </c>
      <c r="D258" s="4" t="s">
        <v>72</v>
      </c>
      <c r="E258" s="4" t="s">
        <v>204</v>
      </c>
      <c r="F258" s="4" t="s">
        <v>204</v>
      </c>
      <c r="G258" s="4" t="s">
        <v>305</v>
      </c>
      <c r="H258" s="4" t="s">
        <v>280</v>
      </c>
      <c r="I258" s="4" t="s">
        <v>172</v>
      </c>
      <c r="J258" s="36">
        <v>14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7">
        <v>0</v>
      </c>
      <c r="Y258" s="36">
        <v>0</v>
      </c>
      <c r="Z258" s="67"/>
      <c r="AA258" s="36"/>
      <c r="BA258" s="67"/>
    </row>
    <row r="259" spans="1:53" x14ac:dyDescent="0.3">
      <c r="A259" s="4" t="s">
        <v>93</v>
      </c>
      <c r="B259" s="4">
        <v>2020</v>
      </c>
      <c r="C259" s="5">
        <v>43855</v>
      </c>
      <c r="D259" s="4" t="s">
        <v>72</v>
      </c>
      <c r="E259" s="4" t="s">
        <v>204</v>
      </c>
      <c r="F259" s="4" t="s">
        <v>204</v>
      </c>
      <c r="G259" s="4" t="s">
        <v>326</v>
      </c>
      <c r="H259" s="4" t="s">
        <v>296</v>
      </c>
      <c r="I259" s="4" t="s">
        <v>49</v>
      </c>
      <c r="J259" s="36">
        <v>15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97">
        <v>0</v>
      </c>
      <c r="Y259" s="36">
        <v>0</v>
      </c>
      <c r="Z259" s="67"/>
      <c r="AA259" s="36"/>
      <c r="BA259" s="67"/>
    </row>
    <row r="260" spans="1:53" x14ac:dyDescent="0.3">
      <c r="A260" s="1" t="s">
        <v>149</v>
      </c>
      <c r="B260" s="1">
        <v>2019</v>
      </c>
      <c r="C260" s="2">
        <v>43813</v>
      </c>
      <c r="D260" s="1" t="s">
        <v>72</v>
      </c>
      <c r="E260" s="1" t="s">
        <v>204</v>
      </c>
      <c r="F260" s="1" t="s">
        <v>204</v>
      </c>
      <c r="G260" s="1" t="s">
        <v>270</v>
      </c>
      <c r="H260" s="1" t="s">
        <v>315</v>
      </c>
      <c r="I260" s="1" t="s">
        <v>36</v>
      </c>
      <c r="J260" s="36">
        <v>1</v>
      </c>
      <c r="K260" s="36">
        <v>1</v>
      </c>
      <c r="L260" s="36">
        <v>5</v>
      </c>
      <c r="M260" s="36">
        <v>5</v>
      </c>
      <c r="N260" s="36">
        <v>5</v>
      </c>
      <c r="O260" s="36">
        <v>2</v>
      </c>
      <c r="P260" s="36">
        <v>1</v>
      </c>
      <c r="Q260" s="36">
        <v>5</v>
      </c>
      <c r="R260" s="36">
        <v>3</v>
      </c>
      <c r="S260" s="36">
        <v>5</v>
      </c>
      <c r="T260" s="36">
        <v>1</v>
      </c>
      <c r="U260" s="36">
        <v>3</v>
      </c>
      <c r="V260" s="36">
        <v>0</v>
      </c>
      <c r="W260" s="36">
        <v>20</v>
      </c>
      <c r="X260" s="97">
        <v>0</v>
      </c>
      <c r="Y260" s="36">
        <v>56</v>
      </c>
      <c r="Z260" s="67">
        <v>1.5534722222222221</v>
      </c>
      <c r="AA260" s="36">
        <v>48.262</v>
      </c>
      <c r="BA260" s="67"/>
    </row>
    <row r="261" spans="1:53" x14ac:dyDescent="0.3">
      <c r="A261" s="1" t="s">
        <v>149</v>
      </c>
      <c r="B261" s="1">
        <v>2019</v>
      </c>
      <c r="C261" s="2">
        <v>43813</v>
      </c>
      <c r="D261" s="1" t="s">
        <v>72</v>
      </c>
      <c r="E261" s="1" t="s">
        <v>204</v>
      </c>
      <c r="F261" s="1" t="s">
        <v>204</v>
      </c>
      <c r="G261" s="1" t="s">
        <v>215</v>
      </c>
      <c r="H261" s="1" t="s">
        <v>530</v>
      </c>
      <c r="I261" s="1" t="s">
        <v>17</v>
      </c>
      <c r="J261" s="36">
        <v>2</v>
      </c>
      <c r="K261" s="36">
        <v>3</v>
      </c>
      <c r="L261" s="36">
        <v>3</v>
      </c>
      <c r="M261" s="36">
        <v>3</v>
      </c>
      <c r="N261" s="36">
        <v>0</v>
      </c>
      <c r="O261" s="36">
        <v>3</v>
      </c>
      <c r="P261" s="36">
        <v>0</v>
      </c>
      <c r="Q261" s="36">
        <v>0</v>
      </c>
      <c r="R261" s="36">
        <v>5</v>
      </c>
      <c r="S261" s="36">
        <v>3</v>
      </c>
      <c r="T261" s="36">
        <v>0</v>
      </c>
      <c r="U261" s="36">
        <v>1</v>
      </c>
      <c r="V261" s="36">
        <v>10</v>
      </c>
      <c r="W261" s="36">
        <v>20</v>
      </c>
      <c r="X261" s="97">
        <v>0</v>
      </c>
      <c r="Y261" s="36">
        <v>51</v>
      </c>
      <c r="Z261" s="67"/>
      <c r="AA261" s="36">
        <v>48.262</v>
      </c>
      <c r="BA261" s="67"/>
    </row>
    <row r="262" spans="1:53" x14ac:dyDescent="0.3">
      <c r="A262" s="1" t="s">
        <v>149</v>
      </c>
      <c r="B262" s="1">
        <v>2019</v>
      </c>
      <c r="C262" s="2">
        <v>43813</v>
      </c>
      <c r="D262" s="1" t="s">
        <v>72</v>
      </c>
      <c r="E262" s="1" t="s">
        <v>204</v>
      </c>
      <c r="F262" s="1" t="s">
        <v>204</v>
      </c>
      <c r="G262" s="1" t="s">
        <v>549</v>
      </c>
      <c r="H262" s="1" t="s">
        <v>329</v>
      </c>
      <c r="I262" s="1" t="s">
        <v>67</v>
      </c>
      <c r="J262" s="36">
        <v>3</v>
      </c>
      <c r="K262" s="36">
        <v>5</v>
      </c>
      <c r="L262" s="36">
        <v>0</v>
      </c>
      <c r="M262" s="36">
        <v>0</v>
      </c>
      <c r="N262" s="36">
        <v>0</v>
      </c>
      <c r="O262" s="36">
        <v>0</v>
      </c>
      <c r="P262" s="36">
        <v>3</v>
      </c>
      <c r="Q262" s="36">
        <v>0</v>
      </c>
      <c r="R262" s="36">
        <v>2</v>
      </c>
      <c r="S262" s="36">
        <v>2</v>
      </c>
      <c r="T262" s="36">
        <v>0</v>
      </c>
      <c r="U262" s="36">
        <v>0</v>
      </c>
      <c r="V262" s="36">
        <v>0</v>
      </c>
      <c r="W262" s="36">
        <v>20</v>
      </c>
      <c r="X262" s="97">
        <v>0</v>
      </c>
      <c r="Y262" s="36">
        <v>32</v>
      </c>
      <c r="Z262" s="67"/>
      <c r="AA262" s="36">
        <v>48.262</v>
      </c>
      <c r="BA262" s="67"/>
    </row>
    <row r="263" spans="1:53" x14ac:dyDescent="0.3">
      <c r="A263" s="1" t="s">
        <v>149</v>
      </c>
      <c r="B263" s="1">
        <v>2019</v>
      </c>
      <c r="C263" s="2">
        <v>43813</v>
      </c>
      <c r="D263" s="1" t="s">
        <v>72</v>
      </c>
      <c r="E263" s="1" t="s">
        <v>204</v>
      </c>
      <c r="F263" s="1" t="s">
        <v>204</v>
      </c>
      <c r="G263" s="1" t="s">
        <v>340</v>
      </c>
      <c r="H263" s="1" t="s">
        <v>473</v>
      </c>
      <c r="I263" s="1" t="s">
        <v>65</v>
      </c>
      <c r="J263" s="36">
        <v>4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1</v>
      </c>
      <c r="S263" s="36">
        <v>1</v>
      </c>
      <c r="T263" s="36">
        <v>0</v>
      </c>
      <c r="U263" s="36">
        <v>0</v>
      </c>
      <c r="V263" s="36">
        <v>0</v>
      </c>
      <c r="W263" s="36">
        <v>20</v>
      </c>
      <c r="X263" s="97">
        <v>0</v>
      </c>
      <c r="Y263" s="36">
        <v>22</v>
      </c>
      <c r="Z263" s="67"/>
      <c r="AA263" s="36">
        <v>48.262</v>
      </c>
      <c r="BA263" s="67"/>
    </row>
    <row r="264" spans="1:53" x14ac:dyDescent="0.3">
      <c r="A264" s="1" t="s">
        <v>149</v>
      </c>
      <c r="B264" s="1">
        <v>2019</v>
      </c>
      <c r="C264" s="2">
        <v>43813</v>
      </c>
      <c r="D264" s="1" t="s">
        <v>72</v>
      </c>
      <c r="E264" s="1" t="s">
        <v>204</v>
      </c>
      <c r="F264" s="1" t="s">
        <v>204</v>
      </c>
      <c r="G264" s="1" t="s">
        <v>389</v>
      </c>
      <c r="H264" s="1" t="s">
        <v>227</v>
      </c>
      <c r="I264" s="1" t="s">
        <v>53</v>
      </c>
      <c r="J264" s="36">
        <v>5</v>
      </c>
      <c r="K264" s="36">
        <v>0</v>
      </c>
      <c r="L264" s="36">
        <v>0</v>
      </c>
      <c r="M264" s="36">
        <v>0</v>
      </c>
      <c r="N264" s="36">
        <v>2</v>
      </c>
      <c r="O264" s="36">
        <v>5</v>
      </c>
      <c r="P264" s="36">
        <v>0</v>
      </c>
      <c r="Q264" s="36">
        <v>0</v>
      </c>
      <c r="R264" s="36">
        <v>0</v>
      </c>
      <c r="S264" s="36">
        <v>0</v>
      </c>
      <c r="T264" s="36">
        <v>5</v>
      </c>
      <c r="U264" s="36">
        <v>0</v>
      </c>
      <c r="V264" s="36">
        <v>0</v>
      </c>
      <c r="W264" s="36">
        <v>0</v>
      </c>
      <c r="X264" s="97">
        <v>0</v>
      </c>
      <c r="Y264" s="36">
        <v>12</v>
      </c>
      <c r="Z264" s="67"/>
      <c r="AA264" s="36">
        <v>48.262</v>
      </c>
      <c r="BA264" s="67"/>
    </row>
    <row r="265" spans="1:53" x14ac:dyDescent="0.3">
      <c r="A265" s="1" t="s">
        <v>149</v>
      </c>
      <c r="B265" s="1">
        <v>2019</v>
      </c>
      <c r="C265" s="2">
        <v>43813</v>
      </c>
      <c r="D265" s="1" t="s">
        <v>72</v>
      </c>
      <c r="E265" s="1" t="s">
        <v>204</v>
      </c>
      <c r="F265" s="1" t="s">
        <v>204</v>
      </c>
      <c r="G265" s="1" t="s">
        <v>244</v>
      </c>
      <c r="H265" s="1" t="s">
        <v>299</v>
      </c>
      <c r="I265" s="1" t="s">
        <v>38</v>
      </c>
      <c r="J265" s="36">
        <v>6</v>
      </c>
      <c r="K265" s="36">
        <v>0</v>
      </c>
      <c r="L265" s="36">
        <v>2</v>
      </c>
      <c r="M265" s="36">
        <v>0</v>
      </c>
      <c r="N265" s="36">
        <v>0</v>
      </c>
      <c r="O265" s="36">
        <v>0</v>
      </c>
      <c r="P265" s="36">
        <v>5</v>
      </c>
      <c r="Q265" s="36">
        <v>0</v>
      </c>
      <c r="R265" s="36">
        <v>0</v>
      </c>
      <c r="S265" s="36">
        <v>0</v>
      </c>
      <c r="T265" s="36">
        <v>0</v>
      </c>
      <c r="U265" s="36">
        <v>5</v>
      </c>
      <c r="V265" s="36">
        <v>0</v>
      </c>
      <c r="W265" s="36">
        <v>0</v>
      </c>
      <c r="X265" s="97">
        <v>0</v>
      </c>
      <c r="Y265" s="36">
        <v>12</v>
      </c>
      <c r="Z265" s="67"/>
      <c r="AA265" s="36">
        <v>48.262</v>
      </c>
      <c r="BA265" s="67"/>
    </row>
    <row r="266" spans="1:53" x14ac:dyDescent="0.3">
      <c r="A266" s="1" t="s">
        <v>149</v>
      </c>
      <c r="B266" s="1">
        <v>2019</v>
      </c>
      <c r="C266" s="2">
        <v>43813</v>
      </c>
      <c r="D266" s="1" t="s">
        <v>72</v>
      </c>
      <c r="E266" s="1" t="s">
        <v>204</v>
      </c>
      <c r="F266" s="1" t="s">
        <v>204</v>
      </c>
      <c r="G266" s="1" t="s">
        <v>279</v>
      </c>
      <c r="H266" s="1" t="s">
        <v>470</v>
      </c>
      <c r="I266" s="1" t="s">
        <v>47</v>
      </c>
      <c r="J266" s="36">
        <v>7</v>
      </c>
      <c r="K266" s="36">
        <v>0</v>
      </c>
      <c r="L266" s="36">
        <v>0</v>
      </c>
      <c r="M266" s="36">
        <v>1</v>
      </c>
      <c r="N266" s="36">
        <v>3</v>
      </c>
      <c r="O266" s="36">
        <v>0</v>
      </c>
      <c r="P266" s="36">
        <v>2</v>
      </c>
      <c r="Q266" s="36">
        <v>1</v>
      </c>
      <c r="R266" s="36">
        <v>0</v>
      </c>
      <c r="S266" s="36">
        <v>0</v>
      </c>
      <c r="T266" s="36">
        <v>0</v>
      </c>
      <c r="U266" s="36">
        <v>2</v>
      </c>
      <c r="V266" s="36">
        <v>2</v>
      </c>
      <c r="W266" s="36">
        <v>0</v>
      </c>
      <c r="X266" s="97">
        <v>0</v>
      </c>
      <c r="Y266" s="36">
        <v>11</v>
      </c>
      <c r="Z266" s="67"/>
      <c r="AA266" s="36">
        <v>48.262</v>
      </c>
      <c r="BA266" s="67"/>
    </row>
    <row r="267" spans="1:53" x14ac:dyDescent="0.3">
      <c r="A267" s="1" t="s">
        <v>149</v>
      </c>
      <c r="B267" s="1">
        <v>2019</v>
      </c>
      <c r="C267" s="2">
        <v>43813</v>
      </c>
      <c r="D267" s="1" t="s">
        <v>72</v>
      </c>
      <c r="E267" s="1" t="s">
        <v>204</v>
      </c>
      <c r="F267" s="1" t="s">
        <v>204</v>
      </c>
      <c r="G267" s="1" t="s">
        <v>300</v>
      </c>
      <c r="H267" s="1" t="s">
        <v>321</v>
      </c>
      <c r="I267" s="1" t="s">
        <v>56</v>
      </c>
      <c r="J267" s="36">
        <v>8</v>
      </c>
      <c r="K267" s="36">
        <v>2</v>
      </c>
      <c r="L267" s="36">
        <v>1</v>
      </c>
      <c r="M267" s="36">
        <v>0</v>
      </c>
      <c r="N267" s="36">
        <v>1</v>
      </c>
      <c r="O267" s="36">
        <v>0</v>
      </c>
      <c r="P267" s="36">
        <v>0</v>
      </c>
      <c r="Q267" s="36">
        <v>3</v>
      </c>
      <c r="R267" s="36">
        <v>0</v>
      </c>
      <c r="S267" s="36">
        <v>0</v>
      </c>
      <c r="T267" s="36">
        <v>2</v>
      </c>
      <c r="U267" s="36">
        <v>0</v>
      </c>
      <c r="V267" s="36">
        <v>0</v>
      </c>
      <c r="W267" s="36">
        <v>0</v>
      </c>
      <c r="X267" s="97">
        <v>0</v>
      </c>
      <c r="Y267" s="36">
        <v>9</v>
      </c>
      <c r="Z267" s="67"/>
      <c r="AA267" s="36">
        <v>48.262</v>
      </c>
      <c r="BA267" s="67"/>
    </row>
    <row r="268" spans="1:53" x14ac:dyDescent="0.3">
      <c r="A268" s="1" t="s">
        <v>149</v>
      </c>
      <c r="B268" s="1">
        <v>2019</v>
      </c>
      <c r="C268" s="2">
        <v>43813</v>
      </c>
      <c r="D268" s="1" t="s">
        <v>72</v>
      </c>
      <c r="E268" s="1" t="s">
        <v>204</v>
      </c>
      <c r="F268" s="1" t="s">
        <v>204</v>
      </c>
      <c r="G268" s="1" t="s">
        <v>320</v>
      </c>
      <c r="H268" s="1" t="s">
        <v>546</v>
      </c>
      <c r="I268" s="1" t="s">
        <v>40</v>
      </c>
      <c r="J268" s="36">
        <v>9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6</v>
      </c>
      <c r="W268" s="36">
        <v>0</v>
      </c>
      <c r="X268" s="97">
        <v>0</v>
      </c>
      <c r="Y268" s="36">
        <v>6</v>
      </c>
      <c r="Z268" s="67"/>
      <c r="AA268" s="36">
        <v>48.262</v>
      </c>
      <c r="BA268" s="67"/>
    </row>
    <row r="269" spans="1:53" x14ac:dyDescent="0.3">
      <c r="A269" s="1" t="s">
        <v>149</v>
      </c>
      <c r="B269" s="1">
        <v>2019</v>
      </c>
      <c r="C269" s="2">
        <v>43813</v>
      </c>
      <c r="D269" s="1" t="s">
        <v>72</v>
      </c>
      <c r="E269" s="1" t="s">
        <v>204</v>
      </c>
      <c r="F269" s="1" t="s">
        <v>204</v>
      </c>
      <c r="G269" s="1" t="s">
        <v>335</v>
      </c>
      <c r="H269" s="1" t="s">
        <v>322</v>
      </c>
      <c r="I269" s="1" t="s">
        <v>29</v>
      </c>
      <c r="J269" s="36">
        <v>10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2</v>
      </c>
      <c r="R269" s="36">
        <v>0</v>
      </c>
      <c r="S269" s="36">
        <v>0</v>
      </c>
      <c r="T269" s="36">
        <v>0</v>
      </c>
      <c r="U269" s="36">
        <v>0</v>
      </c>
      <c r="V269" s="36">
        <v>4</v>
      </c>
      <c r="W269" s="36">
        <v>0</v>
      </c>
      <c r="X269" s="97">
        <v>0</v>
      </c>
      <c r="Y269" s="36">
        <v>6</v>
      </c>
      <c r="Z269" s="67"/>
      <c r="AA269" s="36">
        <v>48.262</v>
      </c>
      <c r="BA269" s="67"/>
    </row>
    <row r="270" spans="1:53" x14ac:dyDescent="0.3">
      <c r="A270" s="1" t="s">
        <v>149</v>
      </c>
      <c r="B270" s="1">
        <v>2019</v>
      </c>
      <c r="C270" s="2">
        <v>43813</v>
      </c>
      <c r="D270" s="1" t="s">
        <v>72</v>
      </c>
      <c r="E270" s="1" t="s">
        <v>204</v>
      </c>
      <c r="F270" s="1" t="s">
        <v>204</v>
      </c>
      <c r="G270" s="1" t="s">
        <v>535</v>
      </c>
      <c r="H270" s="1" t="s">
        <v>333</v>
      </c>
      <c r="I270" s="1" t="s">
        <v>172</v>
      </c>
      <c r="J270" s="36">
        <v>11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3</v>
      </c>
      <c r="U270" s="36">
        <v>0</v>
      </c>
      <c r="V270" s="36">
        <v>0</v>
      </c>
      <c r="W270" s="36">
        <v>0</v>
      </c>
      <c r="X270" s="36">
        <v>0</v>
      </c>
      <c r="Y270" s="36">
        <v>3</v>
      </c>
      <c r="Z270" s="67"/>
      <c r="AA270" s="36">
        <v>48.262</v>
      </c>
      <c r="BA270" s="67"/>
    </row>
    <row r="271" spans="1:53" x14ac:dyDescent="0.3">
      <c r="A271" s="1" t="s">
        <v>149</v>
      </c>
      <c r="B271" s="1">
        <v>2019</v>
      </c>
      <c r="C271" s="2">
        <v>43813</v>
      </c>
      <c r="D271" s="1" t="s">
        <v>72</v>
      </c>
      <c r="E271" s="1" t="s">
        <v>204</v>
      </c>
      <c r="F271" s="1" t="s">
        <v>204</v>
      </c>
      <c r="G271" s="1" t="s">
        <v>290</v>
      </c>
      <c r="H271" s="1" t="s">
        <v>231</v>
      </c>
      <c r="I271" s="1" t="s">
        <v>232</v>
      </c>
      <c r="J271" s="36">
        <v>12</v>
      </c>
      <c r="K271" s="36">
        <v>0</v>
      </c>
      <c r="L271" s="36">
        <v>0</v>
      </c>
      <c r="M271" s="36">
        <v>2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2</v>
      </c>
      <c r="Z271" s="67"/>
      <c r="AA271" s="36">
        <v>48.262</v>
      </c>
      <c r="BA271" s="67"/>
    </row>
    <row r="272" spans="1:53" x14ac:dyDescent="0.3">
      <c r="A272" s="1" t="s">
        <v>149</v>
      </c>
      <c r="B272" s="1">
        <v>2019</v>
      </c>
      <c r="C272" s="2">
        <v>43813</v>
      </c>
      <c r="D272" s="1" t="s">
        <v>72</v>
      </c>
      <c r="E272" s="1" t="s">
        <v>204</v>
      </c>
      <c r="F272" s="1" t="s">
        <v>204</v>
      </c>
      <c r="G272" s="1" t="s">
        <v>282</v>
      </c>
      <c r="H272" s="1" t="s">
        <v>568</v>
      </c>
      <c r="I272" s="1" t="s">
        <v>31</v>
      </c>
      <c r="J272" s="97">
        <v>13</v>
      </c>
      <c r="K272" s="36">
        <v>0</v>
      </c>
      <c r="L272" s="36">
        <v>0</v>
      </c>
      <c r="M272" s="36">
        <v>0</v>
      </c>
      <c r="N272" s="36">
        <v>0</v>
      </c>
      <c r="O272" s="36">
        <v>1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1</v>
      </c>
      <c r="Z272" s="67"/>
      <c r="AA272" s="36">
        <v>48.262</v>
      </c>
      <c r="BA272" s="67"/>
    </row>
    <row r="273" spans="1:30" x14ac:dyDescent="0.3">
      <c r="A273" s="1" t="s">
        <v>149</v>
      </c>
      <c r="B273" s="1">
        <v>2019</v>
      </c>
      <c r="C273" s="2">
        <v>43813</v>
      </c>
      <c r="D273" s="1" t="s">
        <v>72</v>
      </c>
      <c r="E273" s="1" t="s">
        <v>204</v>
      </c>
      <c r="F273" s="1" t="s">
        <v>204</v>
      </c>
      <c r="G273" s="47" t="s">
        <v>544</v>
      </c>
      <c r="H273" s="47" t="s">
        <v>228</v>
      </c>
      <c r="I273" s="47" t="s">
        <v>15</v>
      </c>
      <c r="J273" s="16">
        <v>14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67"/>
      <c r="AA273" s="36">
        <v>48.262</v>
      </c>
      <c r="AD273"/>
    </row>
    <row r="274" spans="1:30" x14ac:dyDescent="0.3">
      <c r="A274" s="4" t="s">
        <v>159</v>
      </c>
      <c r="B274" s="4">
        <v>2019</v>
      </c>
      <c r="C274" s="5">
        <v>43806</v>
      </c>
      <c r="D274" s="4" t="s">
        <v>72</v>
      </c>
      <c r="E274" s="4" t="s">
        <v>204</v>
      </c>
      <c r="F274" s="4" t="s">
        <v>204</v>
      </c>
      <c r="G274" s="51" t="s">
        <v>270</v>
      </c>
      <c r="H274" s="51" t="s">
        <v>256</v>
      </c>
      <c r="I274" s="51" t="s">
        <v>36</v>
      </c>
      <c r="J274" s="16">
        <v>1</v>
      </c>
      <c r="K274" s="36">
        <v>5</v>
      </c>
      <c r="L274" s="36">
        <v>5</v>
      </c>
      <c r="M274" s="36">
        <v>0</v>
      </c>
      <c r="N274" s="36">
        <v>5</v>
      </c>
      <c r="O274" s="36">
        <v>2</v>
      </c>
      <c r="P274" s="36">
        <v>5</v>
      </c>
      <c r="Q274" s="36">
        <v>0</v>
      </c>
      <c r="R274" s="36">
        <v>1</v>
      </c>
      <c r="S274" s="36">
        <v>3</v>
      </c>
      <c r="T274" s="36">
        <v>5</v>
      </c>
      <c r="U274" s="36">
        <v>1</v>
      </c>
      <c r="V274" s="36">
        <v>10</v>
      </c>
      <c r="W274" s="36">
        <v>0</v>
      </c>
      <c r="X274" s="36">
        <v>0</v>
      </c>
      <c r="Y274" s="36">
        <v>42</v>
      </c>
      <c r="Z274" s="67">
        <v>1.5013888888888889</v>
      </c>
      <c r="AA274" s="36">
        <v>49.936</v>
      </c>
      <c r="AD274"/>
    </row>
    <row r="275" spans="1:30" x14ac:dyDescent="0.3">
      <c r="A275" s="4" t="s">
        <v>159</v>
      </c>
      <c r="B275" s="4">
        <v>2019</v>
      </c>
      <c r="C275" s="5">
        <v>43806</v>
      </c>
      <c r="D275" s="4" t="s">
        <v>72</v>
      </c>
      <c r="E275" s="4" t="s">
        <v>204</v>
      </c>
      <c r="F275" s="4" t="s">
        <v>204</v>
      </c>
      <c r="G275" s="51" t="s">
        <v>268</v>
      </c>
      <c r="H275" s="51" t="s">
        <v>279</v>
      </c>
      <c r="I275" s="51" t="s">
        <v>47</v>
      </c>
      <c r="J275" s="16">
        <v>2</v>
      </c>
      <c r="K275" s="36">
        <v>3</v>
      </c>
      <c r="L275" s="36">
        <v>1</v>
      </c>
      <c r="M275" s="36">
        <v>5</v>
      </c>
      <c r="N275" s="36">
        <v>3</v>
      </c>
      <c r="O275" s="36">
        <v>0</v>
      </c>
      <c r="P275" s="36">
        <v>3</v>
      </c>
      <c r="Q275" s="36">
        <v>3</v>
      </c>
      <c r="R275" s="36">
        <v>3</v>
      </c>
      <c r="S275" s="36">
        <v>2</v>
      </c>
      <c r="T275" s="36">
        <v>1</v>
      </c>
      <c r="U275" s="36">
        <v>2</v>
      </c>
      <c r="V275" s="36">
        <v>6</v>
      </c>
      <c r="W275" s="36">
        <v>0</v>
      </c>
      <c r="X275" s="36">
        <v>0</v>
      </c>
      <c r="Y275" s="36">
        <v>32</v>
      </c>
      <c r="Z275" s="67"/>
      <c r="AA275" s="36">
        <v>49.936</v>
      </c>
      <c r="AD275"/>
    </row>
    <row r="276" spans="1:30" x14ac:dyDescent="0.3">
      <c r="A276" s="4" t="s">
        <v>159</v>
      </c>
      <c r="B276" s="4">
        <v>2019</v>
      </c>
      <c r="C276" s="5">
        <v>43806</v>
      </c>
      <c r="D276" s="4" t="s">
        <v>72</v>
      </c>
      <c r="E276" s="4" t="s">
        <v>204</v>
      </c>
      <c r="F276" s="4" t="s">
        <v>204</v>
      </c>
      <c r="G276" s="51" t="s">
        <v>217</v>
      </c>
      <c r="H276" s="51" t="s">
        <v>551</v>
      </c>
      <c r="I276" s="51" t="s">
        <v>162</v>
      </c>
      <c r="J276" s="16">
        <v>3</v>
      </c>
      <c r="K276" s="36">
        <v>0</v>
      </c>
      <c r="L276" s="36">
        <v>3</v>
      </c>
      <c r="M276" s="36">
        <v>2</v>
      </c>
      <c r="N276" s="36">
        <v>0</v>
      </c>
      <c r="O276" s="36">
        <v>5</v>
      </c>
      <c r="P276" s="36">
        <v>2</v>
      </c>
      <c r="Q276" s="36">
        <v>0</v>
      </c>
      <c r="R276" s="36">
        <v>0</v>
      </c>
      <c r="S276" s="36">
        <v>0</v>
      </c>
      <c r="T276" s="36">
        <v>0</v>
      </c>
      <c r="U276" s="36">
        <v>3</v>
      </c>
      <c r="V276" s="36">
        <v>4</v>
      </c>
      <c r="W276" s="36">
        <v>0</v>
      </c>
      <c r="X276" s="36">
        <v>0</v>
      </c>
      <c r="Y276" s="36">
        <v>19</v>
      </c>
      <c r="Z276" s="67"/>
      <c r="AA276" s="36">
        <v>49.936</v>
      </c>
      <c r="AD276"/>
    </row>
    <row r="277" spans="1:30" x14ac:dyDescent="0.3">
      <c r="A277" s="4" t="s">
        <v>159</v>
      </c>
      <c r="B277" s="4">
        <v>2019</v>
      </c>
      <c r="C277" s="5">
        <v>43806</v>
      </c>
      <c r="D277" s="4" t="s">
        <v>72</v>
      </c>
      <c r="E277" s="4" t="s">
        <v>204</v>
      </c>
      <c r="F277" s="4" t="s">
        <v>204</v>
      </c>
      <c r="G277" s="51" t="s">
        <v>347</v>
      </c>
      <c r="H277" s="51" t="s">
        <v>282</v>
      </c>
      <c r="I277" s="51" t="s">
        <v>31</v>
      </c>
      <c r="J277" s="16">
        <v>4</v>
      </c>
      <c r="K277" s="36">
        <v>0</v>
      </c>
      <c r="L277" s="36">
        <v>0</v>
      </c>
      <c r="M277" s="36">
        <v>1</v>
      </c>
      <c r="N277" s="36">
        <v>0</v>
      </c>
      <c r="O277" s="36">
        <v>0</v>
      </c>
      <c r="P277" s="36">
        <v>0</v>
      </c>
      <c r="Q277" s="36">
        <v>5</v>
      </c>
      <c r="R277" s="36">
        <v>5</v>
      </c>
      <c r="S277" s="36">
        <v>0</v>
      </c>
      <c r="T277" s="36">
        <v>0</v>
      </c>
      <c r="U277" s="36">
        <v>5</v>
      </c>
      <c r="V277" s="36">
        <v>0</v>
      </c>
      <c r="W277" s="36">
        <v>0</v>
      </c>
      <c r="X277" s="36">
        <v>0</v>
      </c>
      <c r="Y277" s="36">
        <v>16</v>
      </c>
      <c r="Z277" s="67"/>
      <c r="AA277" s="36">
        <v>49.936</v>
      </c>
      <c r="AD277"/>
    </row>
    <row r="278" spans="1:30" x14ac:dyDescent="0.3">
      <c r="A278" s="4" t="s">
        <v>159</v>
      </c>
      <c r="B278" s="4">
        <v>2019</v>
      </c>
      <c r="C278" s="5">
        <v>43806</v>
      </c>
      <c r="D278" s="4" t="s">
        <v>72</v>
      </c>
      <c r="E278" s="4" t="s">
        <v>204</v>
      </c>
      <c r="F278" s="4" t="s">
        <v>204</v>
      </c>
      <c r="G278" s="51" t="s">
        <v>244</v>
      </c>
      <c r="H278" s="51" t="s">
        <v>299</v>
      </c>
      <c r="I278" s="51" t="s">
        <v>38</v>
      </c>
      <c r="J278" s="16">
        <v>5</v>
      </c>
      <c r="K278" s="36">
        <v>0</v>
      </c>
      <c r="L278" s="36">
        <v>2</v>
      </c>
      <c r="M278" s="36">
        <v>0</v>
      </c>
      <c r="N278" s="36">
        <v>0</v>
      </c>
      <c r="O278" s="36">
        <v>3</v>
      </c>
      <c r="P278" s="36">
        <v>0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13</v>
      </c>
      <c r="Z278" s="67"/>
      <c r="AA278" s="36">
        <v>49.936</v>
      </c>
      <c r="AD278"/>
    </row>
    <row r="279" spans="1:30" x14ac:dyDescent="0.3">
      <c r="A279" s="4" t="s">
        <v>159</v>
      </c>
      <c r="B279" s="4">
        <v>2019</v>
      </c>
      <c r="C279" s="5">
        <v>43806</v>
      </c>
      <c r="D279" s="4" t="s">
        <v>72</v>
      </c>
      <c r="E279" s="4" t="s">
        <v>204</v>
      </c>
      <c r="F279" s="4" t="s">
        <v>204</v>
      </c>
      <c r="G279" s="51" t="s">
        <v>316</v>
      </c>
      <c r="H279" s="51" t="s">
        <v>389</v>
      </c>
      <c r="I279" s="51" t="s">
        <v>53</v>
      </c>
      <c r="J279" s="16">
        <v>6</v>
      </c>
      <c r="K279" s="36">
        <v>0</v>
      </c>
      <c r="L279" s="36">
        <v>0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2</v>
      </c>
      <c r="W279" s="36">
        <v>0</v>
      </c>
      <c r="X279" s="36">
        <v>0</v>
      </c>
      <c r="Y279" s="36">
        <v>5</v>
      </c>
      <c r="Z279" s="67"/>
      <c r="AA279" s="36">
        <v>49.936</v>
      </c>
      <c r="AD279"/>
    </row>
    <row r="280" spans="1:30" x14ac:dyDescent="0.3">
      <c r="A280" s="4" t="s">
        <v>159</v>
      </c>
      <c r="B280" s="4">
        <v>2019</v>
      </c>
      <c r="C280" s="5">
        <v>43806</v>
      </c>
      <c r="D280" s="4" t="s">
        <v>72</v>
      </c>
      <c r="E280" s="4" t="s">
        <v>204</v>
      </c>
      <c r="F280" s="4" t="s">
        <v>204</v>
      </c>
      <c r="G280" s="51" t="s">
        <v>605</v>
      </c>
      <c r="H280" s="51" t="s">
        <v>233</v>
      </c>
      <c r="I280" s="51" t="s">
        <v>56</v>
      </c>
      <c r="J280" s="16">
        <v>7</v>
      </c>
      <c r="K280" s="36">
        <v>1</v>
      </c>
      <c r="L280" s="36">
        <v>0</v>
      </c>
      <c r="M280" s="36">
        <v>0</v>
      </c>
      <c r="N280" s="36">
        <v>1</v>
      </c>
      <c r="O280" s="36">
        <v>0</v>
      </c>
      <c r="P280" s="36">
        <v>0</v>
      </c>
      <c r="Q280" s="36">
        <v>1</v>
      </c>
      <c r="R280" s="36">
        <v>2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5</v>
      </c>
      <c r="Z280" s="67"/>
      <c r="AA280" s="36">
        <v>49.936</v>
      </c>
      <c r="AD280"/>
    </row>
    <row r="281" spans="1:30" x14ac:dyDescent="0.3">
      <c r="A281" s="4" t="s">
        <v>159</v>
      </c>
      <c r="B281" s="4">
        <v>2019</v>
      </c>
      <c r="C281" s="5">
        <v>43806</v>
      </c>
      <c r="D281" s="4" t="s">
        <v>72</v>
      </c>
      <c r="E281" s="4" t="s">
        <v>204</v>
      </c>
      <c r="F281" s="4" t="s">
        <v>204</v>
      </c>
      <c r="G281" s="51" t="s">
        <v>329</v>
      </c>
      <c r="H281" s="51" t="s">
        <v>549</v>
      </c>
      <c r="I281" s="51" t="s">
        <v>67</v>
      </c>
      <c r="J281" s="16">
        <v>8</v>
      </c>
      <c r="K281" s="36">
        <v>0</v>
      </c>
      <c r="L281" s="36">
        <v>0</v>
      </c>
      <c r="M281" s="36">
        <v>0</v>
      </c>
      <c r="N281" s="36">
        <v>2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2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7"/>
      <c r="AA281" s="36">
        <v>49.936</v>
      </c>
      <c r="AD281"/>
    </row>
    <row r="282" spans="1:30" x14ac:dyDescent="0.3">
      <c r="A282" s="4" t="s">
        <v>159</v>
      </c>
      <c r="B282" s="4">
        <v>2019</v>
      </c>
      <c r="C282" s="5">
        <v>43806</v>
      </c>
      <c r="D282" s="4" t="s">
        <v>72</v>
      </c>
      <c r="E282" s="4" t="s">
        <v>204</v>
      </c>
      <c r="F282" s="4" t="s">
        <v>204</v>
      </c>
      <c r="G282" s="51" t="s">
        <v>221</v>
      </c>
      <c r="H282" s="51" t="s">
        <v>320</v>
      </c>
      <c r="I282" s="51" t="s">
        <v>40</v>
      </c>
      <c r="J282" s="16">
        <v>9</v>
      </c>
      <c r="K282" s="36">
        <v>2</v>
      </c>
      <c r="L282" s="36">
        <v>0</v>
      </c>
      <c r="M282" s="36">
        <v>0</v>
      </c>
      <c r="N282" s="36">
        <v>0</v>
      </c>
      <c r="O282" s="36">
        <v>1</v>
      </c>
      <c r="P282" s="36">
        <v>0</v>
      </c>
      <c r="Q282" s="36">
        <v>0</v>
      </c>
      <c r="R282" s="36">
        <v>0</v>
      </c>
      <c r="S282" s="36">
        <v>1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4</v>
      </c>
      <c r="Z282" s="67"/>
      <c r="AA282" s="36">
        <v>49.936</v>
      </c>
      <c r="AD282"/>
    </row>
    <row r="283" spans="1:30" x14ac:dyDescent="0.3">
      <c r="A283" s="4" t="s">
        <v>159</v>
      </c>
      <c r="B283" s="4">
        <v>2019</v>
      </c>
      <c r="C283" s="5">
        <v>43806</v>
      </c>
      <c r="D283" s="4" t="s">
        <v>72</v>
      </c>
      <c r="E283" s="4" t="s">
        <v>204</v>
      </c>
      <c r="F283" s="4" t="s">
        <v>204</v>
      </c>
      <c r="G283" s="51" t="s">
        <v>348</v>
      </c>
      <c r="H283" s="51" t="s">
        <v>473</v>
      </c>
      <c r="I283" s="51" t="s">
        <v>65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2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2</v>
      </c>
      <c r="Z283" s="67"/>
      <c r="AA283" s="36">
        <v>49.936</v>
      </c>
      <c r="AD283"/>
    </row>
    <row r="284" spans="1:30" x14ac:dyDescent="0.3">
      <c r="A284" s="4" t="s">
        <v>159</v>
      </c>
      <c r="B284" s="4">
        <v>2019</v>
      </c>
      <c r="C284" s="5">
        <v>43806</v>
      </c>
      <c r="D284" s="4" t="s">
        <v>72</v>
      </c>
      <c r="E284" s="4" t="s">
        <v>204</v>
      </c>
      <c r="F284" s="4" t="s">
        <v>204</v>
      </c>
      <c r="G284" s="51" t="s">
        <v>290</v>
      </c>
      <c r="H284" s="51" t="s">
        <v>231</v>
      </c>
      <c r="I284" s="51" t="s">
        <v>232</v>
      </c>
      <c r="J284" s="16">
        <v>11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1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1</v>
      </c>
      <c r="Z284" s="67"/>
      <c r="AA284" s="36">
        <v>49.936</v>
      </c>
      <c r="AD284"/>
    </row>
    <row r="285" spans="1:30" x14ac:dyDescent="0.3">
      <c r="A285" s="1" t="s">
        <v>127</v>
      </c>
      <c r="B285" s="1">
        <v>2019</v>
      </c>
      <c r="C285" s="2">
        <v>43799</v>
      </c>
      <c r="D285" s="1" t="s">
        <v>72</v>
      </c>
      <c r="E285" s="1" t="s">
        <v>204</v>
      </c>
      <c r="F285" s="1" t="s">
        <v>204</v>
      </c>
      <c r="G285" s="47" t="s">
        <v>325</v>
      </c>
      <c r="H285" s="47" t="s">
        <v>606</v>
      </c>
      <c r="I285" s="47" t="s">
        <v>238</v>
      </c>
      <c r="J285" s="16">
        <v>1</v>
      </c>
      <c r="K285" s="36">
        <v>5</v>
      </c>
      <c r="L285" s="36">
        <v>0</v>
      </c>
      <c r="M285" s="36">
        <v>5</v>
      </c>
      <c r="N285" s="36">
        <v>3</v>
      </c>
      <c r="O285" s="36">
        <v>0</v>
      </c>
      <c r="P285" s="36">
        <v>5</v>
      </c>
      <c r="Q285" s="36">
        <v>1</v>
      </c>
      <c r="R285" s="36">
        <v>3</v>
      </c>
      <c r="S285" s="36">
        <v>3</v>
      </c>
      <c r="T285" s="36">
        <v>0</v>
      </c>
      <c r="U285" s="36">
        <v>0</v>
      </c>
      <c r="V285" s="36">
        <v>6</v>
      </c>
      <c r="W285" s="36">
        <v>0</v>
      </c>
      <c r="X285" s="36">
        <v>0</v>
      </c>
      <c r="Y285" s="36">
        <v>31</v>
      </c>
      <c r="Z285" s="67">
        <v>1.840972222222222</v>
      </c>
      <c r="AA285" s="36">
        <v>40.737000000000002</v>
      </c>
      <c r="AD285"/>
    </row>
    <row r="286" spans="1:30" x14ac:dyDescent="0.3">
      <c r="A286" s="1" t="s">
        <v>127</v>
      </c>
      <c r="B286" s="1">
        <v>2019</v>
      </c>
      <c r="C286" s="2">
        <v>43799</v>
      </c>
      <c r="D286" s="1" t="s">
        <v>72</v>
      </c>
      <c r="E286" s="1" t="s">
        <v>204</v>
      </c>
      <c r="F286" s="1" t="s">
        <v>204</v>
      </c>
      <c r="G286" s="47" t="s">
        <v>550</v>
      </c>
      <c r="H286" s="47" t="s">
        <v>551</v>
      </c>
      <c r="I286" s="47" t="s">
        <v>29</v>
      </c>
      <c r="J286" s="16">
        <v>2</v>
      </c>
      <c r="K286" s="36">
        <v>0</v>
      </c>
      <c r="L286" s="36">
        <v>0</v>
      </c>
      <c r="M286" s="36">
        <v>0</v>
      </c>
      <c r="N286" s="36">
        <v>5</v>
      </c>
      <c r="O286" s="36">
        <v>1</v>
      </c>
      <c r="P286" s="36">
        <v>0</v>
      </c>
      <c r="Q286" s="36">
        <v>0</v>
      </c>
      <c r="R286" s="36">
        <v>5</v>
      </c>
      <c r="S286" s="36">
        <v>0</v>
      </c>
      <c r="T286" s="36">
        <v>0</v>
      </c>
      <c r="U286" s="36">
        <v>3</v>
      </c>
      <c r="V286" s="36">
        <v>10</v>
      </c>
      <c r="W286" s="36">
        <v>0</v>
      </c>
      <c r="X286" s="36">
        <v>0</v>
      </c>
      <c r="Y286" s="36">
        <v>24</v>
      </c>
      <c r="Z286" s="67"/>
      <c r="AA286" s="36">
        <v>40.737000000000002</v>
      </c>
      <c r="AD286"/>
    </row>
    <row r="287" spans="1:30" x14ac:dyDescent="0.3">
      <c r="A287" s="1" t="s">
        <v>127</v>
      </c>
      <c r="B287" s="1">
        <v>2019</v>
      </c>
      <c r="C287" s="2">
        <v>43799</v>
      </c>
      <c r="D287" s="1" t="s">
        <v>72</v>
      </c>
      <c r="E287" s="1" t="s">
        <v>204</v>
      </c>
      <c r="F287" s="1" t="s">
        <v>204</v>
      </c>
      <c r="G287" s="47" t="s">
        <v>316</v>
      </c>
      <c r="H287" s="47" t="s">
        <v>456</v>
      </c>
      <c r="I287" s="47" t="s">
        <v>53</v>
      </c>
      <c r="J287" s="16">
        <v>3</v>
      </c>
      <c r="K287" s="36">
        <v>0</v>
      </c>
      <c r="L287" s="36">
        <v>5</v>
      </c>
      <c r="M287" s="36">
        <v>0</v>
      </c>
      <c r="N287" s="36">
        <v>0</v>
      </c>
      <c r="O287" s="36">
        <v>2</v>
      </c>
      <c r="P287" s="36">
        <v>0</v>
      </c>
      <c r="Q287" s="36">
        <v>3</v>
      </c>
      <c r="R287" s="36">
        <v>1</v>
      </c>
      <c r="S287" s="36">
        <v>0</v>
      </c>
      <c r="T287" s="36">
        <v>2</v>
      </c>
      <c r="U287" s="36">
        <v>5</v>
      </c>
      <c r="V287" s="36">
        <v>0</v>
      </c>
      <c r="W287" s="36">
        <v>0</v>
      </c>
      <c r="X287" s="36">
        <v>0</v>
      </c>
      <c r="Y287" s="36">
        <v>18</v>
      </c>
      <c r="Z287" s="67"/>
      <c r="AA287" s="36">
        <v>40.737000000000002</v>
      </c>
      <c r="AD287"/>
    </row>
    <row r="288" spans="1:30" x14ac:dyDescent="0.3">
      <c r="A288" s="1" t="s">
        <v>127</v>
      </c>
      <c r="B288" s="1">
        <v>2019</v>
      </c>
      <c r="C288" s="2">
        <v>43799</v>
      </c>
      <c r="D288" s="1" t="s">
        <v>72</v>
      </c>
      <c r="E288" s="1" t="s">
        <v>204</v>
      </c>
      <c r="F288" s="1" t="s">
        <v>204</v>
      </c>
      <c r="G288" s="47" t="s">
        <v>564</v>
      </c>
      <c r="H288" s="47" t="s">
        <v>323</v>
      </c>
      <c r="I288" s="47" t="s">
        <v>118</v>
      </c>
      <c r="J288" s="16">
        <v>4</v>
      </c>
      <c r="K288" s="16">
        <v>3</v>
      </c>
      <c r="L288" s="16">
        <v>3</v>
      </c>
      <c r="M288" s="16">
        <v>1</v>
      </c>
      <c r="N288" s="16">
        <v>0</v>
      </c>
      <c r="O288" s="16">
        <v>0</v>
      </c>
      <c r="P288" s="16">
        <v>1</v>
      </c>
      <c r="Q288" s="16">
        <v>0</v>
      </c>
      <c r="R288" s="16">
        <v>2</v>
      </c>
      <c r="S288" s="16">
        <v>0</v>
      </c>
      <c r="T288" s="16">
        <v>0</v>
      </c>
      <c r="U288" s="16">
        <v>0</v>
      </c>
      <c r="V288" s="16">
        <v>4</v>
      </c>
      <c r="W288" s="16">
        <v>0</v>
      </c>
      <c r="X288" s="16">
        <v>0</v>
      </c>
      <c r="Y288" s="16">
        <v>14</v>
      </c>
      <c r="Z288" s="113"/>
      <c r="AA288" s="65">
        <v>40.737000000000002</v>
      </c>
      <c r="AD288"/>
    </row>
    <row r="289" spans="1:30" x14ac:dyDescent="0.3">
      <c r="A289" s="1" t="s">
        <v>127</v>
      </c>
      <c r="B289" s="1">
        <v>2019</v>
      </c>
      <c r="C289" s="2">
        <v>43799</v>
      </c>
      <c r="D289" s="1" t="s">
        <v>72</v>
      </c>
      <c r="E289" s="1" t="s">
        <v>204</v>
      </c>
      <c r="F289" s="1" t="s">
        <v>204</v>
      </c>
      <c r="G289" s="47" t="s">
        <v>236</v>
      </c>
      <c r="H289" s="47" t="s">
        <v>531</v>
      </c>
      <c r="I289" s="47" t="s">
        <v>51</v>
      </c>
      <c r="J289" s="16">
        <v>5</v>
      </c>
      <c r="K289" s="16">
        <v>0</v>
      </c>
      <c r="L289" s="16">
        <v>1</v>
      </c>
      <c r="M289" s="16">
        <v>0</v>
      </c>
      <c r="N289" s="16">
        <v>2</v>
      </c>
      <c r="O289" s="16">
        <v>0</v>
      </c>
      <c r="P289" s="16">
        <v>2</v>
      </c>
      <c r="Q289" s="16">
        <v>0</v>
      </c>
      <c r="R289" s="16">
        <v>0</v>
      </c>
      <c r="S289" s="16">
        <v>5</v>
      </c>
      <c r="T289" s="16">
        <v>3</v>
      </c>
      <c r="U289" s="16">
        <v>0</v>
      </c>
      <c r="V289" s="16">
        <v>0</v>
      </c>
      <c r="W289" s="16">
        <v>0</v>
      </c>
      <c r="X289" s="16">
        <v>0</v>
      </c>
      <c r="Y289" s="16">
        <v>13</v>
      </c>
      <c r="Z289" s="113"/>
      <c r="AA289" s="65">
        <v>40.737000000000002</v>
      </c>
      <c r="AD289"/>
    </row>
    <row r="290" spans="1:30" x14ac:dyDescent="0.3">
      <c r="A290" s="1" t="s">
        <v>127</v>
      </c>
      <c r="B290" s="1">
        <v>2019</v>
      </c>
      <c r="C290" s="2">
        <v>43799</v>
      </c>
      <c r="D290" s="1" t="s">
        <v>72</v>
      </c>
      <c r="E290" s="1" t="s">
        <v>204</v>
      </c>
      <c r="F290" s="1" t="s">
        <v>204</v>
      </c>
      <c r="G290" s="47" t="s">
        <v>244</v>
      </c>
      <c r="H290" s="47" t="s">
        <v>299</v>
      </c>
      <c r="I290" s="47" t="s">
        <v>38</v>
      </c>
      <c r="J290" s="16">
        <v>6</v>
      </c>
      <c r="K290" s="16">
        <v>0</v>
      </c>
      <c r="L290" s="16">
        <v>0</v>
      </c>
      <c r="M290" s="16">
        <v>0</v>
      </c>
      <c r="N290" s="16">
        <v>0</v>
      </c>
      <c r="O290" s="16">
        <v>3</v>
      </c>
      <c r="P290" s="16">
        <v>0</v>
      </c>
      <c r="Q290" s="16">
        <v>5</v>
      </c>
      <c r="R290" s="16">
        <v>0</v>
      </c>
      <c r="S290" s="16">
        <v>0</v>
      </c>
      <c r="T290" s="16">
        <v>0</v>
      </c>
      <c r="U290" s="16">
        <v>2</v>
      </c>
      <c r="V290" s="16">
        <v>2</v>
      </c>
      <c r="W290" s="16">
        <v>0</v>
      </c>
      <c r="X290" s="16">
        <v>0</v>
      </c>
      <c r="Y290" s="16">
        <v>12</v>
      </c>
      <c r="Z290" s="113"/>
      <c r="AA290" s="65">
        <v>40.737000000000002</v>
      </c>
      <c r="AD290"/>
    </row>
    <row r="291" spans="1:30" x14ac:dyDescent="0.3">
      <c r="A291" s="1" t="s">
        <v>127</v>
      </c>
      <c r="B291" s="1">
        <v>2019</v>
      </c>
      <c r="C291" s="2">
        <v>43799</v>
      </c>
      <c r="D291" s="1" t="s">
        <v>72</v>
      </c>
      <c r="E291" s="1" t="s">
        <v>204</v>
      </c>
      <c r="F291" s="1" t="s">
        <v>204</v>
      </c>
      <c r="G291" s="47" t="s">
        <v>473</v>
      </c>
      <c r="H291" s="47" t="s">
        <v>348</v>
      </c>
      <c r="I291" s="47" t="s">
        <v>65</v>
      </c>
      <c r="J291" s="16">
        <v>7</v>
      </c>
      <c r="K291" s="16">
        <v>0</v>
      </c>
      <c r="L291" s="16">
        <v>0</v>
      </c>
      <c r="M291" s="16">
        <v>2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5</v>
      </c>
      <c r="U291" s="16">
        <v>1</v>
      </c>
      <c r="V291" s="16">
        <v>0</v>
      </c>
      <c r="W291" s="16">
        <v>0</v>
      </c>
      <c r="X291" s="16">
        <v>0</v>
      </c>
      <c r="Y291" s="16">
        <v>8</v>
      </c>
      <c r="Z291" s="113"/>
      <c r="AA291" s="65">
        <v>40.737000000000002</v>
      </c>
      <c r="AD291"/>
    </row>
    <row r="292" spans="1:30" x14ac:dyDescent="0.3">
      <c r="A292" s="1" t="s">
        <v>127</v>
      </c>
      <c r="B292" s="1">
        <v>2019</v>
      </c>
      <c r="C292" s="2">
        <v>43799</v>
      </c>
      <c r="D292" s="1" t="s">
        <v>72</v>
      </c>
      <c r="E292" s="1" t="s">
        <v>204</v>
      </c>
      <c r="F292" s="1" t="s">
        <v>204</v>
      </c>
      <c r="G292" s="47" t="s">
        <v>605</v>
      </c>
      <c r="H292" s="47" t="s">
        <v>300</v>
      </c>
      <c r="I292" s="47" t="s">
        <v>56</v>
      </c>
      <c r="J292" s="16">
        <v>8</v>
      </c>
      <c r="K292" s="16">
        <v>2</v>
      </c>
      <c r="L292" s="16">
        <v>2</v>
      </c>
      <c r="M292" s="16">
        <v>0</v>
      </c>
      <c r="N292" s="16">
        <v>1</v>
      </c>
      <c r="O292" s="16">
        <v>0</v>
      </c>
      <c r="P292" s="16">
        <v>0</v>
      </c>
      <c r="Q292" s="16">
        <v>0</v>
      </c>
      <c r="R292" s="16">
        <v>0</v>
      </c>
      <c r="S292" s="16">
        <v>1</v>
      </c>
      <c r="T292" s="16">
        <v>1</v>
      </c>
      <c r="U292" s="16">
        <v>0</v>
      </c>
      <c r="V292" s="16">
        <v>0</v>
      </c>
      <c r="W292" s="16">
        <v>0</v>
      </c>
      <c r="X292" s="16">
        <v>0</v>
      </c>
      <c r="Y292" s="16">
        <v>7</v>
      </c>
      <c r="Z292" s="113"/>
      <c r="AA292" s="65">
        <v>40.737000000000002</v>
      </c>
      <c r="AD292"/>
    </row>
    <row r="293" spans="1:30" x14ac:dyDescent="0.3">
      <c r="A293" s="1" t="s">
        <v>127</v>
      </c>
      <c r="B293" s="1">
        <v>2019</v>
      </c>
      <c r="C293" s="2">
        <v>43799</v>
      </c>
      <c r="D293" s="1" t="s">
        <v>72</v>
      </c>
      <c r="E293" s="1" t="s">
        <v>204</v>
      </c>
      <c r="F293" s="1" t="s">
        <v>204</v>
      </c>
      <c r="G293" s="47" t="s">
        <v>303</v>
      </c>
      <c r="H293" s="47" t="s">
        <v>488</v>
      </c>
      <c r="I293" s="47" t="s">
        <v>232</v>
      </c>
      <c r="J293" s="16">
        <v>9</v>
      </c>
      <c r="K293" s="16">
        <v>0</v>
      </c>
      <c r="L293" s="16">
        <v>0</v>
      </c>
      <c r="M293" s="16">
        <v>3</v>
      </c>
      <c r="N293" s="16">
        <v>0</v>
      </c>
      <c r="O293" s="16">
        <v>0</v>
      </c>
      <c r="P293" s="16">
        <v>3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v>0</v>
      </c>
      <c r="W293" s="16">
        <v>0</v>
      </c>
      <c r="X293" s="16">
        <v>0</v>
      </c>
      <c r="Y293" s="16">
        <v>6</v>
      </c>
      <c r="Z293" s="113"/>
      <c r="AA293" s="65">
        <v>40.737000000000002</v>
      </c>
      <c r="AD293"/>
    </row>
    <row r="294" spans="1:30" x14ac:dyDescent="0.3">
      <c r="A294" s="1" t="s">
        <v>127</v>
      </c>
      <c r="B294" s="1">
        <v>2019</v>
      </c>
      <c r="C294" s="2">
        <v>43799</v>
      </c>
      <c r="D294" s="1" t="s">
        <v>72</v>
      </c>
      <c r="E294" s="1" t="s">
        <v>204</v>
      </c>
      <c r="F294" s="1" t="s">
        <v>204</v>
      </c>
      <c r="G294" s="47" t="s">
        <v>568</v>
      </c>
      <c r="H294" s="47" t="s">
        <v>347</v>
      </c>
      <c r="I294" s="47" t="s">
        <v>31</v>
      </c>
      <c r="J294" s="16">
        <v>10</v>
      </c>
      <c r="K294" s="16">
        <v>0</v>
      </c>
      <c r="L294" s="16">
        <v>0</v>
      </c>
      <c r="M294" s="16">
        <v>0</v>
      </c>
      <c r="N294" s="16">
        <v>0</v>
      </c>
      <c r="O294" s="16">
        <v>5</v>
      </c>
      <c r="P294" s="16">
        <v>0</v>
      </c>
      <c r="Q294" s="16">
        <v>0</v>
      </c>
      <c r="R294" s="16">
        <v>0</v>
      </c>
      <c r="S294" s="16">
        <v>0</v>
      </c>
      <c r="T294" s="16">
        <v>0</v>
      </c>
      <c r="U294" s="16">
        <v>0</v>
      </c>
      <c r="V294" s="16">
        <v>0</v>
      </c>
      <c r="W294" s="16">
        <v>0</v>
      </c>
      <c r="X294" s="16">
        <v>0</v>
      </c>
      <c r="Y294" s="16">
        <v>5</v>
      </c>
      <c r="Z294" s="113"/>
      <c r="AA294" s="65">
        <v>40.737000000000002</v>
      </c>
      <c r="AD294"/>
    </row>
    <row r="295" spans="1:30" x14ac:dyDescent="0.3">
      <c r="A295" s="1" t="s">
        <v>127</v>
      </c>
      <c r="B295" s="1">
        <v>2019</v>
      </c>
      <c r="C295" s="2">
        <v>43799</v>
      </c>
      <c r="D295" s="1" t="s">
        <v>72</v>
      </c>
      <c r="E295" s="1" t="s">
        <v>204</v>
      </c>
      <c r="F295" s="1" t="s">
        <v>204</v>
      </c>
      <c r="G295" s="47" t="s">
        <v>221</v>
      </c>
      <c r="H295" s="47" t="s">
        <v>320</v>
      </c>
      <c r="I295" s="47" t="s">
        <v>40</v>
      </c>
      <c r="J295" s="16">
        <v>11</v>
      </c>
      <c r="K295" s="16">
        <v>1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2</v>
      </c>
      <c r="R295" s="16">
        <v>0</v>
      </c>
      <c r="S295" s="16">
        <v>0</v>
      </c>
      <c r="T295" s="16">
        <v>0</v>
      </c>
      <c r="U295" s="16">
        <v>0</v>
      </c>
      <c r="V295" s="16">
        <v>0</v>
      </c>
      <c r="W295" s="16">
        <v>0</v>
      </c>
      <c r="X295" s="16">
        <v>0</v>
      </c>
      <c r="Y295" s="16">
        <v>3</v>
      </c>
      <c r="Z295" s="113"/>
      <c r="AA295" s="65">
        <v>40.737000000000002</v>
      </c>
      <c r="AD295"/>
    </row>
    <row r="296" spans="1:30" x14ac:dyDescent="0.3">
      <c r="A296" s="1" t="s">
        <v>127</v>
      </c>
      <c r="B296" s="1">
        <v>2019</v>
      </c>
      <c r="C296" s="2">
        <v>43799</v>
      </c>
      <c r="D296" s="1" t="s">
        <v>72</v>
      </c>
      <c r="E296" s="1" t="s">
        <v>204</v>
      </c>
      <c r="F296" s="1" t="s">
        <v>204</v>
      </c>
      <c r="G296" s="47" t="s">
        <v>228</v>
      </c>
      <c r="H296" s="47" t="s">
        <v>544</v>
      </c>
      <c r="I296" s="47" t="s">
        <v>15</v>
      </c>
      <c r="J296" s="16">
        <v>12</v>
      </c>
      <c r="K296" s="16">
        <v>0</v>
      </c>
      <c r="L296" s="16">
        <v>0</v>
      </c>
      <c r="M296" s="16">
        <v>0</v>
      </c>
      <c r="N296" s="16">
        <v>0</v>
      </c>
      <c r="O296" s="16">
        <v>0</v>
      </c>
      <c r="P296" s="16">
        <v>0</v>
      </c>
      <c r="Q296" s="16">
        <v>0</v>
      </c>
      <c r="R296" s="16">
        <v>0</v>
      </c>
      <c r="S296" s="16">
        <v>2</v>
      </c>
      <c r="T296" s="16">
        <v>0</v>
      </c>
      <c r="U296" s="16">
        <v>0</v>
      </c>
      <c r="V296" s="16">
        <v>0</v>
      </c>
      <c r="W296" s="16">
        <v>0</v>
      </c>
      <c r="X296" s="16">
        <v>0</v>
      </c>
      <c r="Y296" s="16">
        <v>2</v>
      </c>
      <c r="Z296" s="113"/>
      <c r="AA296" s="65">
        <v>40.737000000000002</v>
      </c>
      <c r="AD296"/>
    </row>
    <row r="297" spans="1:30" x14ac:dyDescent="0.3">
      <c r="A297" s="1" t="s">
        <v>127</v>
      </c>
      <c r="B297" s="1">
        <v>2019</v>
      </c>
      <c r="C297" s="2">
        <v>43799</v>
      </c>
      <c r="D297" s="1" t="s">
        <v>72</v>
      </c>
      <c r="E297" s="1" t="s">
        <v>204</v>
      </c>
      <c r="F297" s="1" t="s">
        <v>204</v>
      </c>
      <c r="G297" s="47" t="s">
        <v>296</v>
      </c>
      <c r="H297" s="47" t="s">
        <v>326</v>
      </c>
      <c r="I297" s="47" t="s">
        <v>49</v>
      </c>
      <c r="J297" s="16">
        <v>13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v>0</v>
      </c>
      <c r="W297" s="16">
        <v>0</v>
      </c>
      <c r="X297" s="16">
        <v>0</v>
      </c>
      <c r="Y297" s="16">
        <v>0</v>
      </c>
      <c r="Z297" s="113"/>
      <c r="AA297" s="65">
        <v>40.737000000000002</v>
      </c>
      <c r="AD297"/>
    </row>
    <row r="298" spans="1:30" x14ac:dyDescent="0.3">
      <c r="A298" s="4" t="s">
        <v>102</v>
      </c>
      <c r="B298" s="4">
        <v>2019</v>
      </c>
      <c r="C298" s="5">
        <v>43779</v>
      </c>
      <c r="D298" s="4" t="s">
        <v>72</v>
      </c>
      <c r="E298" s="4" t="s">
        <v>204</v>
      </c>
      <c r="F298" s="4" t="s">
        <v>204</v>
      </c>
      <c r="G298" s="51" t="s">
        <v>315</v>
      </c>
      <c r="H298" s="51" t="s">
        <v>270</v>
      </c>
      <c r="I298" s="51" t="s">
        <v>36</v>
      </c>
      <c r="J298" s="16">
        <v>1</v>
      </c>
      <c r="K298" s="16">
        <v>5</v>
      </c>
      <c r="L298" s="16">
        <v>5</v>
      </c>
      <c r="M298" s="16">
        <v>0</v>
      </c>
      <c r="N298" s="16">
        <v>5</v>
      </c>
      <c r="O298" s="16">
        <v>1</v>
      </c>
      <c r="P298" s="16">
        <v>3</v>
      </c>
      <c r="Q298" s="16">
        <v>5</v>
      </c>
      <c r="R298" s="16">
        <v>5</v>
      </c>
      <c r="S298" s="16">
        <v>0</v>
      </c>
      <c r="T298" s="16">
        <v>5</v>
      </c>
      <c r="U298" s="16">
        <v>0</v>
      </c>
      <c r="V298" s="16">
        <v>6</v>
      </c>
      <c r="W298" s="16">
        <v>0</v>
      </c>
      <c r="X298" s="16">
        <v>0</v>
      </c>
      <c r="Y298" s="16">
        <v>40</v>
      </c>
      <c r="Z298" s="113">
        <v>1.4208333333333334</v>
      </c>
      <c r="AA298" s="65">
        <v>52.779000000000003</v>
      </c>
      <c r="AD298"/>
    </row>
    <row r="299" spans="1:30" x14ac:dyDescent="0.3">
      <c r="A299" s="4" t="s">
        <v>102</v>
      </c>
      <c r="B299" s="4">
        <v>2019</v>
      </c>
      <c r="C299" s="5">
        <v>43779</v>
      </c>
      <c r="D299" s="4" t="s">
        <v>72</v>
      </c>
      <c r="E299" s="4" t="s">
        <v>204</v>
      </c>
      <c r="F299" s="4" t="s">
        <v>204</v>
      </c>
      <c r="G299" s="51" t="s">
        <v>269</v>
      </c>
      <c r="H299" s="51" t="s">
        <v>343</v>
      </c>
      <c r="I299" s="51" t="s">
        <v>25</v>
      </c>
      <c r="J299" s="16">
        <v>2</v>
      </c>
      <c r="K299" s="16">
        <v>0</v>
      </c>
      <c r="L299" s="16">
        <v>1</v>
      </c>
      <c r="M299" s="16">
        <v>5</v>
      </c>
      <c r="N299" s="16">
        <v>0</v>
      </c>
      <c r="O299" s="16">
        <v>5</v>
      </c>
      <c r="P299" s="16">
        <v>5</v>
      </c>
      <c r="Q299" s="16">
        <v>0</v>
      </c>
      <c r="R299" s="16">
        <v>0</v>
      </c>
      <c r="S299" s="16">
        <v>5</v>
      </c>
      <c r="T299" s="16">
        <v>0</v>
      </c>
      <c r="U299" s="16">
        <v>0</v>
      </c>
      <c r="V299" s="16">
        <v>10</v>
      </c>
      <c r="W299" s="16">
        <v>0</v>
      </c>
      <c r="X299" s="16">
        <v>0</v>
      </c>
      <c r="Y299" s="16">
        <v>31</v>
      </c>
      <c r="Z299" s="113"/>
      <c r="AA299" s="65">
        <v>52.779000000000003</v>
      </c>
      <c r="AD299"/>
    </row>
    <row r="300" spans="1:30" x14ac:dyDescent="0.3">
      <c r="A300" s="4" t="s">
        <v>102</v>
      </c>
      <c r="B300" s="4">
        <v>2019</v>
      </c>
      <c r="C300" s="5">
        <v>43779</v>
      </c>
      <c r="D300" s="4" t="s">
        <v>72</v>
      </c>
      <c r="E300" s="4" t="s">
        <v>204</v>
      </c>
      <c r="F300" s="4" t="s">
        <v>204</v>
      </c>
      <c r="G300" s="51" t="s">
        <v>306</v>
      </c>
      <c r="H300" s="51" t="s">
        <v>349</v>
      </c>
      <c r="I300" s="51" t="s">
        <v>19</v>
      </c>
      <c r="J300" s="16">
        <v>3</v>
      </c>
      <c r="K300" s="16">
        <v>2</v>
      </c>
      <c r="L300" s="16">
        <v>3</v>
      </c>
      <c r="M300" s="16">
        <v>0</v>
      </c>
      <c r="N300" s="16">
        <v>2</v>
      </c>
      <c r="O300" s="16">
        <v>3</v>
      </c>
      <c r="P300" s="16">
        <v>0</v>
      </c>
      <c r="Q300" s="16">
        <v>3</v>
      </c>
      <c r="R300" s="16">
        <v>1</v>
      </c>
      <c r="S300" s="16">
        <v>2</v>
      </c>
      <c r="T300" s="16">
        <v>0</v>
      </c>
      <c r="U300" s="16">
        <v>3</v>
      </c>
      <c r="V300" s="16">
        <v>0</v>
      </c>
      <c r="W300" s="16">
        <v>0</v>
      </c>
      <c r="X300" s="16">
        <v>0</v>
      </c>
      <c r="Y300" s="16">
        <v>19</v>
      </c>
      <c r="Z300" s="113"/>
      <c r="AA300" s="65">
        <v>52.779000000000003</v>
      </c>
      <c r="AD300"/>
    </row>
    <row r="301" spans="1:30" x14ac:dyDescent="0.3">
      <c r="A301" s="4" t="s">
        <v>102</v>
      </c>
      <c r="B301" s="4">
        <v>2019</v>
      </c>
      <c r="C301" s="5">
        <v>43779</v>
      </c>
      <c r="D301" s="4" t="s">
        <v>72</v>
      </c>
      <c r="E301" s="4" t="s">
        <v>204</v>
      </c>
      <c r="F301" s="4" t="s">
        <v>204</v>
      </c>
      <c r="G301" s="51" t="s">
        <v>314</v>
      </c>
      <c r="H301" s="51" t="s">
        <v>604</v>
      </c>
      <c r="I301" s="51" t="s">
        <v>118</v>
      </c>
      <c r="J301" s="16">
        <v>4</v>
      </c>
      <c r="K301" s="16">
        <v>3</v>
      </c>
      <c r="L301" s="16">
        <v>2</v>
      </c>
      <c r="M301" s="16">
        <v>1</v>
      </c>
      <c r="N301" s="16">
        <v>3</v>
      </c>
      <c r="O301" s="16">
        <v>0</v>
      </c>
      <c r="P301" s="16">
        <v>0</v>
      </c>
      <c r="Q301" s="16">
        <v>1</v>
      </c>
      <c r="R301" s="16">
        <v>2</v>
      </c>
      <c r="S301" s="16">
        <v>0</v>
      </c>
      <c r="T301" s="16">
        <v>0</v>
      </c>
      <c r="U301" s="16">
        <v>2</v>
      </c>
      <c r="V301" s="16">
        <v>0</v>
      </c>
      <c r="W301" s="16">
        <v>0</v>
      </c>
      <c r="X301" s="16">
        <v>0</v>
      </c>
      <c r="Y301" s="16">
        <v>14</v>
      </c>
      <c r="Z301" s="113"/>
      <c r="AA301" s="65">
        <v>52.779000000000003</v>
      </c>
      <c r="AD301"/>
    </row>
    <row r="302" spans="1:30" x14ac:dyDescent="0.3">
      <c r="A302" s="4" t="s">
        <v>102</v>
      </c>
      <c r="B302" s="4">
        <v>2019</v>
      </c>
      <c r="C302" s="5">
        <v>43779</v>
      </c>
      <c r="D302" s="4" t="s">
        <v>72</v>
      </c>
      <c r="E302" s="4" t="s">
        <v>204</v>
      </c>
      <c r="F302" s="4" t="s">
        <v>204</v>
      </c>
      <c r="G302" s="51" t="s">
        <v>237</v>
      </c>
      <c r="H302" s="51" t="s">
        <v>325</v>
      </c>
      <c r="I302" s="51" t="s">
        <v>238</v>
      </c>
      <c r="J302" s="16">
        <v>5</v>
      </c>
      <c r="K302" s="16">
        <v>0</v>
      </c>
      <c r="L302" s="16">
        <v>0</v>
      </c>
      <c r="M302" s="16">
        <v>0</v>
      </c>
      <c r="N302" s="16">
        <v>0</v>
      </c>
      <c r="O302" s="16">
        <v>2</v>
      </c>
      <c r="P302" s="16">
        <v>0</v>
      </c>
      <c r="Q302" s="16">
        <v>0</v>
      </c>
      <c r="R302" s="16">
        <v>3</v>
      </c>
      <c r="S302" s="16">
        <v>3</v>
      </c>
      <c r="T302" s="16">
        <v>3</v>
      </c>
      <c r="U302" s="16">
        <v>0</v>
      </c>
      <c r="V302" s="16">
        <v>2</v>
      </c>
      <c r="W302" s="16">
        <v>0</v>
      </c>
      <c r="X302" s="16">
        <v>0</v>
      </c>
      <c r="Y302" s="16">
        <v>13</v>
      </c>
      <c r="Z302" s="113"/>
      <c r="AA302" s="65">
        <v>52.779000000000003</v>
      </c>
      <c r="AD302"/>
    </row>
    <row r="303" spans="1:30" x14ac:dyDescent="0.3">
      <c r="A303" s="29" t="s">
        <v>102</v>
      </c>
      <c r="B303" s="29">
        <v>2019</v>
      </c>
      <c r="C303" s="52">
        <v>43779</v>
      </c>
      <c r="D303" s="29" t="s">
        <v>72</v>
      </c>
      <c r="E303" s="4" t="s">
        <v>204</v>
      </c>
      <c r="F303" s="4" t="s">
        <v>204</v>
      </c>
      <c r="G303" s="51" t="s">
        <v>300</v>
      </c>
      <c r="H303" s="51" t="s">
        <v>605</v>
      </c>
      <c r="I303" s="51" t="s">
        <v>56</v>
      </c>
      <c r="J303" s="16">
        <v>6</v>
      </c>
      <c r="K303" s="16">
        <v>1</v>
      </c>
      <c r="L303" s="16">
        <v>0</v>
      </c>
      <c r="M303" s="16">
        <v>3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1</v>
      </c>
      <c r="T303" s="16">
        <v>2</v>
      </c>
      <c r="U303" s="16">
        <v>0</v>
      </c>
      <c r="V303" s="16">
        <v>0</v>
      </c>
      <c r="W303" s="16">
        <v>0</v>
      </c>
      <c r="X303" s="16">
        <v>0</v>
      </c>
      <c r="Y303" s="16">
        <v>7</v>
      </c>
      <c r="Z303" s="113"/>
      <c r="AA303" s="44">
        <v>52.779000000000003</v>
      </c>
      <c r="AD303"/>
    </row>
    <row r="304" spans="1:30" x14ac:dyDescent="0.3">
      <c r="A304" s="29" t="s">
        <v>102</v>
      </c>
      <c r="B304" s="29">
        <v>2019</v>
      </c>
      <c r="C304" s="52">
        <v>43779</v>
      </c>
      <c r="D304" s="29" t="s">
        <v>72</v>
      </c>
      <c r="E304" s="4" t="s">
        <v>204</v>
      </c>
      <c r="F304" s="4" t="s">
        <v>204</v>
      </c>
      <c r="G304" s="51" t="s">
        <v>236</v>
      </c>
      <c r="H304" s="51" t="s">
        <v>531</v>
      </c>
      <c r="I304" s="51" t="s">
        <v>51</v>
      </c>
      <c r="J304" s="16">
        <v>7</v>
      </c>
      <c r="K304" s="16">
        <v>0</v>
      </c>
      <c r="L304" s="16">
        <v>0</v>
      </c>
      <c r="M304" s="16">
        <v>0</v>
      </c>
      <c r="N304" s="16">
        <v>1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1</v>
      </c>
      <c r="V304" s="16">
        <v>4</v>
      </c>
      <c r="W304" s="16">
        <v>0</v>
      </c>
      <c r="X304" s="16">
        <v>0</v>
      </c>
      <c r="Y304" s="16">
        <v>6</v>
      </c>
      <c r="Z304" s="113"/>
      <c r="AA304" s="44">
        <v>52.779000000000003</v>
      </c>
      <c r="AD304"/>
    </row>
    <row r="305" spans="1:30" x14ac:dyDescent="0.3">
      <c r="A305" s="29" t="s">
        <v>102</v>
      </c>
      <c r="B305" s="29">
        <v>2019</v>
      </c>
      <c r="C305" s="52">
        <v>43779</v>
      </c>
      <c r="D305" s="29" t="s">
        <v>72</v>
      </c>
      <c r="E305" s="4" t="s">
        <v>204</v>
      </c>
      <c r="F305" s="4" t="s">
        <v>204</v>
      </c>
      <c r="G305" s="51" t="s">
        <v>268</v>
      </c>
      <c r="H305" s="51" t="s">
        <v>470</v>
      </c>
      <c r="I305" s="51" t="s">
        <v>47</v>
      </c>
      <c r="J305" s="16">
        <v>8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1</v>
      </c>
      <c r="Q305" s="16">
        <v>0</v>
      </c>
      <c r="R305" s="16">
        <v>0</v>
      </c>
      <c r="S305" s="16">
        <v>0</v>
      </c>
      <c r="T305" s="16">
        <v>0</v>
      </c>
      <c r="U305" s="16">
        <v>5</v>
      </c>
      <c r="V305" s="16">
        <v>0</v>
      </c>
      <c r="W305" s="16">
        <v>0</v>
      </c>
      <c r="X305" s="16">
        <v>0</v>
      </c>
      <c r="Y305" s="16">
        <v>6</v>
      </c>
      <c r="Z305" s="113"/>
      <c r="AA305" s="44">
        <v>52.779000000000003</v>
      </c>
      <c r="AD305"/>
    </row>
    <row r="306" spans="1:30" x14ac:dyDescent="0.3">
      <c r="A306" s="29" t="s">
        <v>102</v>
      </c>
      <c r="B306" s="29">
        <v>2019</v>
      </c>
      <c r="C306" s="52">
        <v>43779</v>
      </c>
      <c r="D306" s="29" t="s">
        <v>72</v>
      </c>
      <c r="E306" s="4" t="s">
        <v>204</v>
      </c>
      <c r="F306" s="4" t="s">
        <v>204</v>
      </c>
      <c r="G306" s="51" t="s">
        <v>459</v>
      </c>
      <c r="H306" s="51" t="s">
        <v>491</v>
      </c>
      <c r="I306" s="51" t="s">
        <v>15</v>
      </c>
      <c r="J306" s="16">
        <v>9</v>
      </c>
      <c r="K306" s="16">
        <v>0</v>
      </c>
      <c r="L306" s="16">
        <v>0</v>
      </c>
      <c r="M306" s="16">
        <v>2</v>
      </c>
      <c r="N306" s="16">
        <v>0</v>
      </c>
      <c r="O306" s="16">
        <v>0</v>
      </c>
      <c r="P306" s="16">
        <v>2</v>
      </c>
      <c r="Q306" s="16">
        <v>0</v>
      </c>
      <c r="R306" s="16">
        <v>0</v>
      </c>
      <c r="S306" s="16">
        <v>0</v>
      </c>
      <c r="T306" s="16">
        <v>1</v>
      </c>
      <c r="U306" s="16">
        <v>0</v>
      </c>
      <c r="V306" s="16">
        <v>0</v>
      </c>
      <c r="W306" s="16">
        <v>0</v>
      </c>
      <c r="X306" s="16">
        <v>0</v>
      </c>
      <c r="Y306" s="16">
        <v>5</v>
      </c>
      <c r="Z306" s="113"/>
      <c r="AA306" s="44">
        <v>52.779000000000003</v>
      </c>
      <c r="AD306"/>
    </row>
    <row r="307" spans="1:30" x14ac:dyDescent="0.3">
      <c r="A307" s="29" t="s">
        <v>102</v>
      </c>
      <c r="B307" s="29">
        <v>2019</v>
      </c>
      <c r="C307" s="52">
        <v>43779</v>
      </c>
      <c r="D307" s="29" t="s">
        <v>72</v>
      </c>
      <c r="E307" s="4" t="s">
        <v>204</v>
      </c>
      <c r="F307" s="4" t="s">
        <v>204</v>
      </c>
      <c r="G307" s="51" t="s">
        <v>327</v>
      </c>
      <c r="H307" s="51" t="s">
        <v>530</v>
      </c>
      <c r="I307" s="51" t="s">
        <v>17</v>
      </c>
      <c r="J307" s="16">
        <v>10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2</v>
      </c>
      <c r="R307" s="16">
        <v>0</v>
      </c>
      <c r="S307" s="16">
        <v>0</v>
      </c>
      <c r="T307" s="16">
        <v>0</v>
      </c>
      <c r="U307" s="16">
        <v>0</v>
      </c>
      <c r="V307" s="16">
        <v>0</v>
      </c>
      <c r="W307" s="16">
        <v>0</v>
      </c>
      <c r="X307" s="16">
        <v>0</v>
      </c>
      <c r="Y307" s="16">
        <v>2</v>
      </c>
      <c r="Z307" s="113"/>
      <c r="AA307" s="44">
        <v>52.779000000000003</v>
      </c>
      <c r="AD307"/>
    </row>
    <row r="308" spans="1:30" x14ac:dyDescent="0.3">
      <c r="A308" s="29" t="s">
        <v>102</v>
      </c>
      <c r="B308" s="29">
        <v>2019</v>
      </c>
      <c r="C308" s="52">
        <v>43779</v>
      </c>
      <c r="D308" s="29" t="s">
        <v>72</v>
      </c>
      <c r="E308" s="4" t="s">
        <v>204</v>
      </c>
      <c r="F308" s="4" t="s">
        <v>204</v>
      </c>
      <c r="G308" s="51" t="s">
        <v>221</v>
      </c>
      <c r="H308" s="51" t="s">
        <v>313</v>
      </c>
      <c r="I308" s="51" t="s">
        <v>40</v>
      </c>
      <c r="J308" s="16">
        <v>11</v>
      </c>
      <c r="K308" s="16">
        <v>0</v>
      </c>
      <c r="L308" s="16">
        <v>0</v>
      </c>
      <c r="M308" s="16">
        <v>0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0</v>
      </c>
      <c r="Z308" s="113"/>
      <c r="AA308" s="44">
        <v>52.779000000000003</v>
      </c>
      <c r="AD308"/>
    </row>
    <row r="309" spans="1:30" x14ac:dyDescent="0.3">
      <c r="A309" s="29" t="s">
        <v>102</v>
      </c>
      <c r="B309" s="29">
        <v>2019</v>
      </c>
      <c r="C309" s="52">
        <v>43779</v>
      </c>
      <c r="D309" s="29" t="s">
        <v>72</v>
      </c>
      <c r="E309" s="4" t="s">
        <v>204</v>
      </c>
      <c r="F309" s="4" t="s">
        <v>204</v>
      </c>
      <c r="G309" s="51" t="s">
        <v>272</v>
      </c>
      <c r="H309" s="51" t="s">
        <v>456</v>
      </c>
      <c r="I309" s="51" t="s">
        <v>53</v>
      </c>
      <c r="J309" s="16">
        <v>12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0</v>
      </c>
      <c r="Z309" s="113"/>
      <c r="AA309" s="44">
        <v>52.779000000000003</v>
      </c>
      <c r="AD309"/>
    </row>
    <row r="310" spans="1:30" x14ac:dyDescent="0.3">
      <c r="A310" s="29" t="s">
        <v>102</v>
      </c>
      <c r="B310" s="29">
        <v>2019</v>
      </c>
      <c r="C310" s="52">
        <v>43779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554</v>
      </c>
      <c r="I310" s="51" t="s">
        <v>38</v>
      </c>
      <c r="J310" s="16">
        <v>13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0</v>
      </c>
      <c r="S310" s="16">
        <v>0</v>
      </c>
      <c r="T310" s="16">
        <v>0</v>
      </c>
      <c r="U310" s="16">
        <v>0</v>
      </c>
      <c r="V310" s="16">
        <v>0</v>
      </c>
      <c r="W310" s="16">
        <v>0</v>
      </c>
      <c r="X310" s="16">
        <v>20</v>
      </c>
      <c r="Y310" s="16">
        <v>-20</v>
      </c>
      <c r="Z310" s="113"/>
      <c r="AA310" s="44">
        <v>52.779000000000003</v>
      </c>
      <c r="AD310"/>
    </row>
    <row r="311" spans="1:30" x14ac:dyDescent="0.3">
      <c r="A311" s="29" t="s">
        <v>102</v>
      </c>
      <c r="B311" s="29">
        <v>2019</v>
      </c>
      <c r="C311" s="52">
        <v>43779</v>
      </c>
      <c r="D311" s="29" t="s">
        <v>72</v>
      </c>
      <c r="E311" s="4" t="s">
        <v>204</v>
      </c>
      <c r="F311" s="4" t="s">
        <v>204</v>
      </c>
      <c r="G311" s="51" t="s">
        <v>231</v>
      </c>
      <c r="H311" s="51" t="s">
        <v>290</v>
      </c>
      <c r="I311" s="51" t="s">
        <v>232</v>
      </c>
      <c r="J311" s="16">
        <v>14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0</v>
      </c>
      <c r="W311" s="16">
        <v>0</v>
      </c>
      <c r="X311" s="16">
        <v>40</v>
      </c>
      <c r="Y311" s="16">
        <v>-40</v>
      </c>
      <c r="Z311" s="113"/>
      <c r="AA311" s="44">
        <v>52.779000000000003</v>
      </c>
      <c r="AD311"/>
    </row>
    <row r="312" spans="1:30" x14ac:dyDescent="0.3">
      <c r="A312" s="29" t="s">
        <v>102</v>
      </c>
      <c r="B312" s="29">
        <v>2019</v>
      </c>
      <c r="C312" s="52">
        <v>43779</v>
      </c>
      <c r="D312" s="29" t="s">
        <v>72</v>
      </c>
      <c r="E312" s="4" t="s">
        <v>204</v>
      </c>
      <c r="F312" s="4" t="s">
        <v>204</v>
      </c>
      <c r="G312" s="51" t="s">
        <v>340</v>
      </c>
      <c r="H312" s="51" t="s">
        <v>348</v>
      </c>
      <c r="I312" s="51" t="s">
        <v>65</v>
      </c>
      <c r="J312" s="16" t="s">
        <v>308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60</v>
      </c>
      <c r="Y312" s="16" t="s">
        <v>308</v>
      </c>
      <c r="Z312" s="113"/>
      <c r="AA312" s="44">
        <v>52.779000000000003</v>
      </c>
      <c r="AD312"/>
    </row>
    <row r="313" spans="1:30" x14ac:dyDescent="0.3">
      <c r="A313" s="29" t="s">
        <v>102</v>
      </c>
      <c r="B313" s="29">
        <v>2019</v>
      </c>
      <c r="C313" s="52">
        <v>43779</v>
      </c>
      <c r="D313" s="29" t="s">
        <v>72</v>
      </c>
      <c r="E313" s="4" t="s">
        <v>204</v>
      </c>
      <c r="F313" s="4" t="s">
        <v>204</v>
      </c>
      <c r="G313" s="51" t="s">
        <v>296</v>
      </c>
      <c r="H313" s="51" t="s">
        <v>2329</v>
      </c>
      <c r="I313" s="51" t="s">
        <v>49</v>
      </c>
      <c r="J313" s="16" t="s">
        <v>308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v>0</v>
      </c>
      <c r="W313" s="16">
        <v>0</v>
      </c>
      <c r="X313" s="16">
        <v>60</v>
      </c>
      <c r="Y313" s="16" t="s">
        <v>308</v>
      </c>
      <c r="Z313" s="113"/>
      <c r="AA313" s="44">
        <v>52.779000000000003</v>
      </c>
      <c r="AD313"/>
    </row>
    <row r="314" spans="1:30" x14ac:dyDescent="0.3">
      <c r="A314" s="29" t="s">
        <v>102</v>
      </c>
      <c r="B314" s="29">
        <v>2019</v>
      </c>
      <c r="C314" s="52">
        <v>43779</v>
      </c>
      <c r="D314" s="29" t="s">
        <v>72</v>
      </c>
      <c r="E314" s="4" t="s">
        <v>204</v>
      </c>
      <c r="F314" s="4" t="s">
        <v>204</v>
      </c>
      <c r="G314" s="51" t="s">
        <v>535</v>
      </c>
      <c r="H314" s="51" t="s">
        <v>333</v>
      </c>
      <c r="I314" s="51" t="s">
        <v>172</v>
      </c>
      <c r="J314" s="16" t="s">
        <v>308</v>
      </c>
      <c r="K314" s="16">
        <v>0</v>
      </c>
      <c r="L314" s="16">
        <v>0</v>
      </c>
      <c r="M314" s="16">
        <v>0</v>
      </c>
      <c r="N314" s="16">
        <v>0</v>
      </c>
      <c r="O314" s="16">
        <v>0</v>
      </c>
      <c r="P314" s="16">
        <v>0</v>
      </c>
      <c r="Q314" s="16">
        <v>0</v>
      </c>
      <c r="R314" s="16">
        <v>0</v>
      </c>
      <c r="S314" s="16">
        <v>0</v>
      </c>
      <c r="T314" s="16">
        <v>0</v>
      </c>
      <c r="U314" s="16">
        <v>0</v>
      </c>
      <c r="V314" s="16">
        <v>0</v>
      </c>
      <c r="W314" s="16">
        <v>0</v>
      </c>
      <c r="X314" s="16">
        <v>60</v>
      </c>
      <c r="Y314" s="16" t="s">
        <v>308</v>
      </c>
      <c r="Z314" s="113"/>
      <c r="AA314" s="44">
        <v>52.779000000000003</v>
      </c>
      <c r="AD314"/>
    </row>
    <row r="315" spans="1:30" x14ac:dyDescent="0.3">
      <c r="A315" s="30" t="s">
        <v>170</v>
      </c>
      <c r="B315" s="30">
        <v>2019</v>
      </c>
      <c r="C315" s="49">
        <v>43771</v>
      </c>
      <c r="D315" s="30" t="s">
        <v>72</v>
      </c>
      <c r="E315" s="1" t="s">
        <v>204</v>
      </c>
      <c r="F315" s="1" t="s">
        <v>204</v>
      </c>
      <c r="G315" s="47" t="s">
        <v>306</v>
      </c>
      <c r="H315" s="47" t="s">
        <v>349</v>
      </c>
      <c r="I315" s="47" t="s">
        <v>19</v>
      </c>
      <c r="J315" s="16">
        <v>1</v>
      </c>
      <c r="K315" s="16">
        <v>5</v>
      </c>
      <c r="L315" s="16">
        <v>5</v>
      </c>
      <c r="M315" s="16">
        <v>3</v>
      </c>
      <c r="N315" s="16">
        <v>3</v>
      </c>
      <c r="O315" s="16">
        <v>5</v>
      </c>
      <c r="P315" s="16">
        <v>3</v>
      </c>
      <c r="Q315" s="16">
        <v>2</v>
      </c>
      <c r="R315" s="16">
        <v>0</v>
      </c>
      <c r="S315" s="16">
        <v>2</v>
      </c>
      <c r="T315" s="16">
        <v>1</v>
      </c>
      <c r="U315" s="16">
        <v>1</v>
      </c>
      <c r="V315" s="16">
        <v>0</v>
      </c>
      <c r="W315" s="16">
        <v>20</v>
      </c>
      <c r="X315" s="16">
        <v>0</v>
      </c>
      <c r="Y315" s="16">
        <v>50</v>
      </c>
      <c r="Z315" s="113">
        <v>1.4076388888888889</v>
      </c>
      <c r="AA315" s="44">
        <v>53.268000000000001</v>
      </c>
      <c r="AD315"/>
    </row>
    <row r="316" spans="1:30" x14ac:dyDescent="0.3">
      <c r="A316" s="30" t="s">
        <v>170</v>
      </c>
      <c r="B316" s="30">
        <v>2019</v>
      </c>
      <c r="C316" s="49">
        <v>43771</v>
      </c>
      <c r="D316" s="30" t="s">
        <v>72</v>
      </c>
      <c r="E316" s="1" t="s">
        <v>204</v>
      </c>
      <c r="F316" s="1" t="s">
        <v>204</v>
      </c>
      <c r="G316" s="47" t="s">
        <v>309</v>
      </c>
      <c r="H316" s="47" t="s">
        <v>561</v>
      </c>
      <c r="I316" s="47" t="s">
        <v>25</v>
      </c>
      <c r="J316" s="16">
        <v>2</v>
      </c>
      <c r="K316" s="16">
        <v>2</v>
      </c>
      <c r="L316" s="16">
        <v>0</v>
      </c>
      <c r="M316" s="16">
        <v>5</v>
      </c>
      <c r="N316" s="16">
        <v>5</v>
      </c>
      <c r="O316" s="16">
        <v>2</v>
      </c>
      <c r="P316" s="16">
        <v>0</v>
      </c>
      <c r="Q316" s="16">
        <v>3</v>
      </c>
      <c r="R316" s="16">
        <v>0</v>
      </c>
      <c r="S316" s="16">
        <v>5</v>
      </c>
      <c r="T316" s="16">
        <v>0</v>
      </c>
      <c r="U316" s="16">
        <v>0</v>
      </c>
      <c r="V316" s="16">
        <v>2</v>
      </c>
      <c r="W316" s="16">
        <v>20</v>
      </c>
      <c r="X316" s="16">
        <v>0</v>
      </c>
      <c r="Y316" s="16">
        <v>44</v>
      </c>
      <c r="Z316" s="113"/>
      <c r="AA316" s="44">
        <v>53.268000000000001</v>
      </c>
      <c r="AD316"/>
    </row>
    <row r="317" spans="1:30" x14ac:dyDescent="0.3">
      <c r="A317" s="30" t="s">
        <v>170</v>
      </c>
      <c r="B317" s="30">
        <v>2019</v>
      </c>
      <c r="C317" s="49">
        <v>43771</v>
      </c>
      <c r="D317" s="30" t="s">
        <v>72</v>
      </c>
      <c r="E317" s="1" t="s">
        <v>204</v>
      </c>
      <c r="F317" s="1" t="s">
        <v>204</v>
      </c>
      <c r="G317" s="47" t="s">
        <v>215</v>
      </c>
      <c r="H317" s="47" t="s">
        <v>574</v>
      </c>
      <c r="I317" s="47" t="s">
        <v>17</v>
      </c>
      <c r="J317" s="16">
        <v>3</v>
      </c>
      <c r="K317" s="16">
        <v>1</v>
      </c>
      <c r="L317" s="16">
        <v>0</v>
      </c>
      <c r="M317" s="16">
        <v>0</v>
      </c>
      <c r="N317" s="16">
        <v>0</v>
      </c>
      <c r="O317" s="16">
        <v>0</v>
      </c>
      <c r="P317" s="16">
        <v>2</v>
      </c>
      <c r="Q317" s="16">
        <v>5</v>
      </c>
      <c r="R317" s="16">
        <v>0</v>
      </c>
      <c r="S317" s="16">
        <v>3</v>
      </c>
      <c r="T317" s="16">
        <v>0</v>
      </c>
      <c r="U317" s="16">
        <v>0</v>
      </c>
      <c r="V317" s="16">
        <v>4</v>
      </c>
      <c r="W317" s="16">
        <v>20</v>
      </c>
      <c r="X317" s="16">
        <v>0</v>
      </c>
      <c r="Y317" s="16">
        <v>35</v>
      </c>
      <c r="Z317" s="113"/>
      <c r="AA317" s="44">
        <v>53.268000000000001</v>
      </c>
      <c r="AD317"/>
    </row>
    <row r="318" spans="1:30" x14ac:dyDescent="0.3">
      <c r="A318" s="30" t="s">
        <v>170</v>
      </c>
      <c r="B318" s="30">
        <v>2019</v>
      </c>
      <c r="C318" s="49">
        <v>43771</v>
      </c>
      <c r="D318" s="30" t="s">
        <v>72</v>
      </c>
      <c r="E318" s="1" t="s">
        <v>204</v>
      </c>
      <c r="F318" s="1" t="s">
        <v>204</v>
      </c>
      <c r="G318" s="47" t="s">
        <v>268</v>
      </c>
      <c r="H318" s="47" t="s">
        <v>279</v>
      </c>
      <c r="I318" s="47" t="s">
        <v>47</v>
      </c>
      <c r="J318" s="16">
        <v>4</v>
      </c>
      <c r="K318" s="16">
        <v>0</v>
      </c>
      <c r="L318" s="16">
        <v>2</v>
      </c>
      <c r="M318" s="16">
        <v>0</v>
      </c>
      <c r="N318" s="16">
        <v>0</v>
      </c>
      <c r="O318" s="16">
        <v>0</v>
      </c>
      <c r="P318" s="16">
        <v>5</v>
      </c>
      <c r="Q318" s="16">
        <v>0</v>
      </c>
      <c r="R318" s="16">
        <v>2</v>
      </c>
      <c r="S318" s="16">
        <v>0</v>
      </c>
      <c r="T318" s="16">
        <v>5</v>
      </c>
      <c r="U318" s="16">
        <v>3</v>
      </c>
      <c r="V318" s="16">
        <v>10</v>
      </c>
      <c r="W318" s="16">
        <v>0</v>
      </c>
      <c r="X318" s="16">
        <v>0</v>
      </c>
      <c r="Y318" s="16">
        <v>27</v>
      </c>
      <c r="Z318" s="113"/>
      <c r="AA318" s="44">
        <v>53.268000000000001</v>
      </c>
      <c r="AD318"/>
    </row>
    <row r="319" spans="1:30" x14ac:dyDescent="0.3">
      <c r="A319" s="30" t="s">
        <v>170</v>
      </c>
      <c r="B319" s="30">
        <v>2019</v>
      </c>
      <c r="C319" s="49">
        <v>43771</v>
      </c>
      <c r="D319" s="30" t="s">
        <v>72</v>
      </c>
      <c r="E319" s="1" t="s">
        <v>204</v>
      </c>
      <c r="F319" s="1" t="s">
        <v>204</v>
      </c>
      <c r="G319" s="47" t="s">
        <v>214</v>
      </c>
      <c r="H319" s="47" t="s">
        <v>329</v>
      </c>
      <c r="I319" s="47" t="s">
        <v>67</v>
      </c>
      <c r="J319" s="16">
        <v>5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1</v>
      </c>
      <c r="Q319" s="16">
        <v>1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20</v>
      </c>
      <c r="X319" s="16">
        <v>0</v>
      </c>
      <c r="Y319" s="16">
        <v>22</v>
      </c>
      <c r="Z319" s="113"/>
      <c r="AA319" s="44">
        <v>53.268000000000001</v>
      </c>
      <c r="AD319"/>
    </row>
    <row r="320" spans="1:30" x14ac:dyDescent="0.3">
      <c r="A320" s="30" t="s">
        <v>170</v>
      </c>
      <c r="B320" s="30">
        <v>2019</v>
      </c>
      <c r="C320" s="49">
        <v>43771</v>
      </c>
      <c r="D320" s="30" t="s">
        <v>72</v>
      </c>
      <c r="E320" s="1" t="s">
        <v>204</v>
      </c>
      <c r="F320" s="1" t="s">
        <v>204</v>
      </c>
      <c r="G320" s="47" t="s">
        <v>459</v>
      </c>
      <c r="H320" s="47" t="s">
        <v>491</v>
      </c>
      <c r="I320" s="47" t="s">
        <v>15</v>
      </c>
      <c r="J320" s="16">
        <v>6</v>
      </c>
      <c r="K320" s="16">
        <v>0</v>
      </c>
      <c r="L320" s="16">
        <v>0</v>
      </c>
      <c r="M320" s="16">
        <v>0</v>
      </c>
      <c r="N320" s="16">
        <v>2</v>
      </c>
      <c r="O320" s="16">
        <v>0</v>
      </c>
      <c r="P320" s="16">
        <v>0</v>
      </c>
      <c r="Q320" s="16">
        <v>0</v>
      </c>
      <c r="R320" s="16">
        <v>1</v>
      </c>
      <c r="S320" s="16">
        <v>0</v>
      </c>
      <c r="T320" s="16">
        <v>3</v>
      </c>
      <c r="U320" s="16">
        <v>5</v>
      </c>
      <c r="V320" s="16">
        <v>6</v>
      </c>
      <c r="W320" s="16">
        <v>0</v>
      </c>
      <c r="X320" s="16">
        <v>0</v>
      </c>
      <c r="Y320" s="16">
        <v>17</v>
      </c>
      <c r="Z320" s="113"/>
      <c r="AA320" s="44">
        <v>53.268000000000001</v>
      </c>
      <c r="AD320"/>
    </row>
    <row r="321" spans="1:30" x14ac:dyDescent="0.3">
      <c r="A321" s="1" t="s">
        <v>170</v>
      </c>
      <c r="B321" s="1">
        <v>2019</v>
      </c>
      <c r="C321" s="2">
        <v>43771</v>
      </c>
      <c r="D321" s="1" t="s">
        <v>72</v>
      </c>
      <c r="E321" s="30" t="s">
        <v>204</v>
      </c>
      <c r="F321" s="30" t="s">
        <v>204</v>
      </c>
      <c r="G321" s="47" t="s">
        <v>531</v>
      </c>
      <c r="H321" s="47" t="s">
        <v>236</v>
      </c>
      <c r="I321" s="47" t="s">
        <v>51</v>
      </c>
      <c r="J321" s="16">
        <v>7</v>
      </c>
      <c r="K321" s="16">
        <v>3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5</v>
      </c>
      <c r="S321" s="16">
        <v>0</v>
      </c>
      <c r="T321" s="16">
        <v>0</v>
      </c>
      <c r="U321" s="16">
        <v>2</v>
      </c>
      <c r="V321" s="16">
        <v>0</v>
      </c>
      <c r="W321" s="16">
        <v>0</v>
      </c>
      <c r="X321" s="16">
        <v>0</v>
      </c>
      <c r="Y321" s="16">
        <v>10</v>
      </c>
      <c r="Z321" s="113"/>
      <c r="AA321" s="44">
        <v>53.268000000000001</v>
      </c>
      <c r="AD321"/>
    </row>
    <row r="322" spans="1:30" x14ac:dyDescent="0.3">
      <c r="A322" s="1" t="s">
        <v>170</v>
      </c>
      <c r="B322" s="1">
        <v>2019</v>
      </c>
      <c r="C322" s="2">
        <v>43771</v>
      </c>
      <c r="D322" s="1" t="s">
        <v>72</v>
      </c>
      <c r="E322" s="30" t="s">
        <v>204</v>
      </c>
      <c r="F322" s="30" t="s">
        <v>204</v>
      </c>
      <c r="G322" s="47" t="s">
        <v>298</v>
      </c>
      <c r="H322" s="47" t="s">
        <v>227</v>
      </c>
      <c r="I322" s="47" t="s">
        <v>53</v>
      </c>
      <c r="J322" s="16">
        <v>8</v>
      </c>
      <c r="K322" s="16">
        <v>0</v>
      </c>
      <c r="L322" s="16">
        <v>1</v>
      </c>
      <c r="M322" s="16">
        <v>1</v>
      </c>
      <c r="N322" s="16">
        <v>1</v>
      </c>
      <c r="O322" s="16">
        <v>0</v>
      </c>
      <c r="P322" s="16">
        <v>0</v>
      </c>
      <c r="Q322" s="16">
        <v>0</v>
      </c>
      <c r="R322" s="16">
        <v>0</v>
      </c>
      <c r="S322" s="16">
        <v>1</v>
      </c>
      <c r="T322" s="16">
        <v>2</v>
      </c>
      <c r="U322" s="16">
        <v>0</v>
      </c>
      <c r="V322" s="16">
        <v>0</v>
      </c>
      <c r="W322" s="16">
        <v>0</v>
      </c>
      <c r="X322" s="16">
        <v>0</v>
      </c>
      <c r="Y322" s="16">
        <v>6</v>
      </c>
      <c r="Z322" s="113"/>
      <c r="AA322" s="44">
        <v>53.268000000000001</v>
      </c>
      <c r="AD322"/>
    </row>
    <row r="323" spans="1:30" x14ac:dyDescent="0.3">
      <c r="A323" s="1" t="s">
        <v>170</v>
      </c>
      <c r="B323" s="1">
        <v>2019</v>
      </c>
      <c r="C323" s="2">
        <v>43771</v>
      </c>
      <c r="D323" s="1" t="s">
        <v>72</v>
      </c>
      <c r="E323" s="30" t="s">
        <v>204</v>
      </c>
      <c r="F323" s="30" t="s">
        <v>204</v>
      </c>
      <c r="G323" s="47" t="s">
        <v>237</v>
      </c>
      <c r="H323" s="47" t="s">
        <v>606</v>
      </c>
      <c r="I323" s="47" t="s">
        <v>238</v>
      </c>
      <c r="J323" s="16">
        <v>9</v>
      </c>
      <c r="K323" s="16">
        <v>0</v>
      </c>
      <c r="L323" s="16">
        <v>3</v>
      </c>
      <c r="M323" s="16">
        <v>2</v>
      </c>
      <c r="N323" s="16">
        <v>0</v>
      </c>
      <c r="O323" s="16">
        <v>1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6</v>
      </c>
      <c r="Z323" s="113"/>
      <c r="AA323" s="44">
        <v>53.268000000000001</v>
      </c>
      <c r="AD323"/>
    </row>
    <row r="324" spans="1:30" x14ac:dyDescent="0.3">
      <c r="A324" s="1" t="s">
        <v>170</v>
      </c>
      <c r="B324" s="1">
        <v>2019</v>
      </c>
      <c r="C324" s="2">
        <v>43771</v>
      </c>
      <c r="D324" s="1" t="s">
        <v>72</v>
      </c>
      <c r="E324" s="30" t="s">
        <v>204</v>
      </c>
      <c r="F324" s="30" t="s">
        <v>204</v>
      </c>
      <c r="G324" s="47" t="s">
        <v>314</v>
      </c>
      <c r="H324" s="47" t="s">
        <v>564</v>
      </c>
      <c r="I324" s="47" t="s">
        <v>118</v>
      </c>
      <c r="J324" s="16">
        <v>10</v>
      </c>
      <c r="K324" s="16">
        <v>0</v>
      </c>
      <c r="L324" s="16">
        <v>0</v>
      </c>
      <c r="M324" s="16">
        <v>0</v>
      </c>
      <c r="N324" s="16">
        <v>0</v>
      </c>
      <c r="O324" s="16">
        <v>3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3</v>
      </c>
      <c r="Z324" s="113"/>
      <c r="AA324" s="44">
        <v>53.268000000000001</v>
      </c>
      <c r="AD324"/>
    </row>
    <row r="325" spans="1:30" x14ac:dyDescent="0.3">
      <c r="A325" s="1" t="s">
        <v>170</v>
      </c>
      <c r="B325" s="1">
        <v>2019</v>
      </c>
      <c r="C325" s="2">
        <v>43771</v>
      </c>
      <c r="D325" s="1" t="s">
        <v>72</v>
      </c>
      <c r="E325" s="30" t="s">
        <v>204</v>
      </c>
      <c r="F325" s="30" t="s">
        <v>204</v>
      </c>
      <c r="G325" s="47" t="s">
        <v>299</v>
      </c>
      <c r="H325" s="47" t="s">
        <v>244</v>
      </c>
      <c r="I325" s="47" t="s">
        <v>38</v>
      </c>
      <c r="J325" s="16">
        <v>11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3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3</v>
      </c>
      <c r="Z325" s="113"/>
      <c r="AA325" s="44">
        <v>53.268000000000001</v>
      </c>
      <c r="AD325"/>
    </row>
    <row r="326" spans="1:30" x14ac:dyDescent="0.3">
      <c r="A326" s="1" t="s">
        <v>170</v>
      </c>
      <c r="B326" s="1">
        <v>2019</v>
      </c>
      <c r="C326" s="2">
        <v>43771</v>
      </c>
      <c r="D326" s="1" t="s">
        <v>72</v>
      </c>
      <c r="E326" s="30" t="s">
        <v>204</v>
      </c>
      <c r="F326" s="30" t="s">
        <v>204</v>
      </c>
      <c r="G326" s="47" t="s">
        <v>303</v>
      </c>
      <c r="H326" s="47" t="s">
        <v>488</v>
      </c>
      <c r="I326" s="47" t="s">
        <v>232</v>
      </c>
      <c r="J326" s="16">
        <v>12</v>
      </c>
      <c r="K326" s="16">
        <v>0</v>
      </c>
      <c r="L326" s="16">
        <v>0</v>
      </c>
      <c r="M326" s="16"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0</v>
      </c>
      <c r="Z326" s="113"/>
      <c r="AA326" s="44">
        <v>53.268000000000001</v>
      </c>
      <c r="AD326"/>
    </row>
    <row r="327" spans="1:30" x14ac:dyDescent="0.3">
      <c r="A327" s="1" t="s">
        <v>170</v>
      </c>
      <c r="B327" s="1">
        <v>2019</v>
      </c>
      <c r="C327" s="2">
        <v>43771</v>
      </c>
      <c r="D327" s="1" t="s">
        <v>72</v>
      </c>
      <c r="E327" s="30" t="s">
        <v>204</v>
      </c>
      <c r="F327" s="30" t="s">
        <v>204</v>
      </c>
      <c r="G327" s="47" t="s">
        <v>568</v>
      </c>
      <c r="H327" s="47" t="s">
        <v>282</v>
      </c>
      <c r="I327" s="47" t="s">
        <v>31</v>
      </c>
      <c r="J327" s="16">
        <v>13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0</v>
      </c>
      <c r="Z327" s="113"/>
      <c r="AA327" s="44">
        <v>53.268000000000001</v>
      </c>
      <c r="AD327"/>
    </row>
    <row r="328" spans="1:30" x14ac:dyDescent="0.3">
      <c r="A328" s="1" t="s">
        <v>170</v>
      </c>
      <c r="B328" s="1">
        <v>2019</v>
      </c>
      <c r="C328" s="2">
        <v>43771</v>
      </c>
      <c r="D328" s="1" t="s">
        <v>72</v>
      </c>
      <c r="E328" s="30" t="s">
        <v>204</v>
      </c>
      <c r="F328" s="30" t="s">
        <v>204</v>
      </c>
      <c r="G328" s="47" t="s">
        <v>233</v>
      </c>
      <c r="H328" s="47" t="s">
        <v>427</v>
      </c>
      <c r="I328" s="47" t="s">
        <v>56</v>
      </c>
      <c r="J328" s="16">
        <v>14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0</v>
      </c>
      <c r="Z328" s="113"/>
      <c r="AA328" s="44">
        <v>53.268000000000001</v>
      </c>
      <c r="AD328"/>
    </row>
    <row r="329" spans="1:30" x14ac:dyDescent="0.3">
      <c r="A329" s="1" t="s">
        <v>170</v>
      </c>
      <c r="B329" s="1">
        <v>2019</v>
      </c>
      <c r="C329" s="2">
        <v>43771</v>
      </c>
      <c r="D329" s="1" t="s">
        <v>72</v>
      </c>
      <c r="E329" s="30" t="s">
        <v>204</v>
      </c>
      <c r="F329" s="30" t="s">
        <v>204</v>
      </c>
      <c r="G329" s="47" t="s">
        <v>535</v>
      </c>
      <c r="H329" s="47" t="s">
        <v>333</v>
      </c>
      <c r="I329" s="47" t="s">
        <v>172</v>
      </c>
      <c r="J329" s="16">
        <v>15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20</v>
      </c>
      <c r="Y329" s="16">
        <v>-20</v>
      </c>
      <c r="Z329" s="113"/>
      <c r="AA329" s="44">
        <v>53.268000000000001</v>
      </c>
      <c r="AD329"/>
    </row>
    <row r="330" spans="1:30" x14ac:dyDescent="0.3">
      <c r="A330" s="1" t="s">
        <v>170</v>
      </c>
      <c r="B330" s="1">
        <v>2019</v>
      </c>
      <c r="C330" s="2">
        <v>43771</v>
      </c>
      <c r="D330" s="1" t="s">
        <v>72</v>
      </c>
      <c r="E330" s="30" t="s">
        <v>204</v>
      </c>
      <c r="F330" s="30" t="s">
        <v>204</v>
      </c>
      <c r="G330" s="47" t="s">
        <v>340</v>
      </c>
      <c r="H330" s="47" t="s">
        <v>348</v>
      </c>
      <c r="I330" s="47" t="s">
        <v>65</v>
      </c>
      <c r="J330" s="16">
        <v>16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0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20</v>
      </c>
      <c r="Y330" s="16">
        <v>-20</v>
      </c>
      <c r="Z330" s="113"/>
      <c r="AA330" s="44">
        <v>53.268000000000001</v>
      </c>
      <c r="AD330"/>
    </row>
    <row r="331" spans="1:30" x14ac:dyDescent="0.3">
      <c r="A331" s="1" t="s">
        <v>170</v>
      </c>
      <c r="B331" s="1">
        <v>2019</v>
      </c>
      <c r="C331" s="2">
        <v>43771</v>
      </c>
      <c r="D331" s="1" t="s">
        <v>72</v>
      </c>
      <c r="E331" s="30" t="s">
        <v>204</v>
      </c>
      <c r="F331" s="30" t="s">
        <v>204</v>
      </c>
      <c r="G331" s="47" t="s">
        <v>326</v>
      </c>
      <c r="H331" s="47" t="s">
        <v>296</v>
      </c>
      <c r="I331" s="47" t="s">
        <v>49</v>
      </c>
      <c r="J331" s="16">
        <v>17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40</v>
      </c>
      <c r="Y331" s="16">
        <v>-40</v>
      </c>
      <c r="Z331" s="113"/>
      <c r="AA331" s="44">
        <v>53.268000000000001</v>
      </c>
      <c r="AD331"/>
    </row>
    <row r="332" spans="1:30" x14ac:dyDescent="0.3">
      <c r="A332" s="1" t="s">
        <v>170</v>
      </c>
      <c r="B332" s="1">
        <v>2019</v>
      </c>
      <c r="C332" s="2">
        <v>43771</v>
      </c>
      <c r="D332" s="1" t="s">
        <v>72</v>
      </c>
      <c r="E332" s="30" t="s">
        <v>204</v>
      </c>
      <c r="F332" s="30" t="s">
        <v>204</v>
      </c>
      <c r="G332" s="47" t="s">
        <v>607</v>
      </c>
      <c r="H332" s="47" t="s">
        <v>446</v>
      </c>
      <c r="I332" s="47" t="s">
        <v>44</v>
      </c>
      <c r="J332" s="16" t="s">
        <v>308</v>
      </c>
      <c r="K332" s="16">
        <v>0</v>
      </c>
      <c r="L332" s="16">
        <v>0</v>
      </c>
      <c r="M332" s="16"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>
        <v>0</v>
      </c>
      <c r="V332" s="16">
        <v>0</v>
      </c>
      <c r="W332" s="16">
        <v>0</v>
      </c>
      <c r="X332" s="16">
        <v>60</v>
      </c>
      <c r="Y332" s="16" t="s">
        <v>308</v>
      </c>
      <c r="Z332" s="113"/>
      <c r="AA332" s="44">
        <v>53.268000000000001</v>
      </c>
      <c r="AD332"/>
    </row>
    <row r="333" spans="1:30" x14ac:dyDescent="0.3">
      <c r="A333" s="4" t="s">
        <v>173</v>
      </c>
      <c r="B333" s="4">
        <v>2019</v>
      </c>
      <c r="C333" s="5">
        <v>43526</v>
      </c>
      <c r="D333" s="4" t="s">
        <v>13</v>
      </c>
      <c r="E333" s="29" t="s">
        <v>204</v>
      </c>
      <c r="F333" s="29" t="s">
        <v>204</v>
      </c>
      <c r="G333" s="51" t="s">
        <v>306</v>
      </c>
      <c r="H333" s="51" t="s">
        <v>349</v>
      </c>
      <c r="I333" s="51" t="s">
        <v>19</v>
      </c>
      <c r="J333" s="16">
        <v>1</v>
      </c>
      <c r="K333" s="16">
        <v>3</v>
      </c>
      <c r="L333" s="16">
        <v>5</v>
      </c>
      <c r="M333" s="16">
        <v>3</v>
      </c>
      <c r="N333" s="16">
        <v>5</v>
      </c>
      <c r="O333" s="16">
        <v>5</v>
      </c>
      <c r="P333" s="16">
        <v>3</v>
      </c>
      <c r="Q333" s="16">
        <v>0</v>
      </c>
      <c r="R333" s="16">
        <v>3</v>
      </c>
      <c r="S333" s="16">
        <v>3</v>
      </c>
      <c r="T333" s="16">
        <v>0</v>
      </c>
      <c r="U333" s="16">
        <v>3</v>
      </c>
      <c r="V333" s="16">
        <v>0</v>
      </c>
      <c r="W333" s="16">
        <v>0</v>
      </c>
      <c r="X333" s="16">
        <v>0</v>
      </c>
      <c r="Y333" s="16">
        <v>33</v>
      </c>
      <c r="Z333" s="113">
        <v>1.7763888888888888</v>
      </c>
      <c r="AA333" s="44">
        <v>42.21</v>
      </c>
      <c r="AD333"/>
    </row>
    <row r="334" spans="1:30" x14ac:dyDescent="0.3">
      <c r="A334" s="4" t="s">
        <v>173</v>
      </c>
      <c r="B334" s="4">
        <v>2019</v>
      </c>
      <c r="C334" s="5">
        <v>43526</v>
      </c>
      <c r="D334" s="4" t="s">
        <v>13</v>
      </c>
      <c r="E334" s="29" t="s">
        <v>204</v>
      </c>
      <c r="F334" s="29" t="s">
        <v>204</v>
      </c>
      <c r="G334" s="51" t="s">
        <v>270</v>
      </c>
      <c r="H334" s="51" t="s">
        <v>346</v>
      </c>
      <c r="I334" s="51" t="s">
        <v>36</v>
      </c>
      <c r="J334" s="16">
        <v>2</v>
      </c>
      <c r="K334" s="16">
        <v>5</v>
      </c>
      <c r="L334" s="16">
        <v>0</v>
      </c>
      <c r="M334" s="16">
        <v>1</v>
      </c>
      <c r="N334" s="16">
        <v>2</v>
      </c>
      <c r="O334" s="16">
        <v>0</v>
      </c>
      <c r="P334" s="16">
        <v>2</v>
      </c>
      <c r="Q334" s="16">
        <v>5</v>
      </c>
      <c r="R334" s="16">
        <v>0</v>
      </c>
      <c r="S334" s="16">
        <v>5</v>
      </c>
      <c r="T334" s="16">
        <v>5</v>
      </c>
      <c r="U334" s="16">
        <v>2</v>
      </c>
      <c r="V334" s="16">
        <v>4</v>
      </c>
      <c r="W334" s="16">
        <v>0</v>
      </c>
      <c r="X334" s="16">
        <v>0</v>
      </c>
      <c r="Y334" s="16">
        <v>31</v>
      </c>
      <c r="Z334" s="113"/>
      <c r="AA334" s="44">
        <v>42.21</v>
      </c>
      <c r="AD334"/>
    </row>
    <row r="335" spans="1:30" x14ac:dyDescent="0.3">
      <c r="A335" s="4" t="s">
        <v>173</v>
      </c>
      <c r="B335" s="4">
        <v>2019</v>
      </c>
      <c r="C335" s="5">
        <v>43526</v>
      </c>
      <c r="D335" s="4" t="s">
        <v>13</v>
      </c>
      <c r="E335" s="29" t="s">
        <v>204</v>
      </c>
      <c r="F335" s="29" t="s">
        <v>204</v>
      </c>
      <c r="G335" s="51" t="s">
        <v>237</v>
      </c>
      <c r="H335" s="51" t="s">
        <v>325</v>
      </c>
      <c r="I335" s="51" t="s">
        <v>238</v>
      </c>
      <c r="J335" s="16">
        <v>3</v>
      </c>
      <c r="K335" s="16">
        <v>0</v>
      </c>
      <c r="L335" s="16">
        <v>3</v>
      </c>
      <c r="M335" s="16">
        <v>0</v>
      </c>
      <c r="N335" s="16">
        <v>3</v>
      </c>
      <c r="O335" s="16">
        <v>0</v>
      </c>
      <c r="P335" s="16">
        <v>0</v>
      </c>
      <c r="Q335" s="16">
        <v>1</v>
      </c>
      <c r="R335" s="16">
        <v>0</v>
      </c>
      <c r="S335" s="16">
        <v>2</v>
      </c>
      <c r="T335" s="16">
        <v>0</v>
      </c>
      <c r="U335" s="16">
        <v>5</v>
      </c>
      <c r="V335" s="16">
        <v>10</v>
      </c>
      <c r="W335" s="16">
        <v>0</v>
      </c>
      <c r="X335" s="16">
        <v>0</v>
      </c>
      <c r="Y335" s="16">
        <v>24</v>
      </c>
      <c r="Z335" s="113"/>
      <c r="AA335" s="44">
        <v>42.21</v>
      </c>
      <c r="AD335"/>
    </row>
    <row r="336" spans="1:30" x14ac:dyDescent="0.3">
      <c r="A336" s="4" t="s">
        <v>173</v>
      </c>
      <c r="B336" s="4">
        <v>2019</v>
      </c>
      <c r="C336" s="5">
        <v>43526</v>
      </c>
      <c r="D336" s="4" t="s">
        <v>13</v>
      </c>
      <c r="E336" s="29" t="s">
        <v>204</v>
      </c>
      <c r="F336" s="29" t="s">
        <v>204</v>
      </c>
      <c r="G336" s="51" t="s">
        <v>328</v>
      </c>
      <c r="H336" s="51" t="s">
        <v>343</v>
      </c>
      <c r="I336" s="51" t="s">
        <v>25</v>
      </c>
      <c r="J336" s="16">
        <v>4</v>
      </c>
      <c r="K336" s="16">
        <v>1</v>
      </c>
      <c r="L336" s="16">
        <v>0</v>
      </c>
      <c r="M336" s="16">
        <v>5</v>
      </c>
      <c r="N336" s="16">
        <v>0</v>
      </c>
      <c r="O336" s="16">
        <v>0</v>
      </c>
      <c r="P336" s="16">
        <v>1</v>
      </c>
      <c r="Q336" s="16">
        <v>0</v>
      </c>
      <c r="R336" s="16">
        <v>5</v>
      </c>
      <c r="S336" s="16">
        <v>1</v>
      </c>
      <c r="T336" s="16">
        <v>0</v>
      </c>
      <c r="U336" s="16">
        <v>0</v>
      </c>
      <c r="V336" s="16">
        <v>2</v>
      </c>
      <c r="W336" s="16">
        <v>0</v>
      </c>
      <c r="X336" s="16">
        <v>0</v>
      </c>
      <c r="Y336" s="16">
        <v>15</v>
      </c>
      <c r="Z336" s="113"/>
      <c r="AA336" s="44">
        <v>42.21</v>
      </c>
      <c r="AD336"/>
    </row>
    <row r="337" spans="1:30" x14ac:dyDescent="0.3">
      <c r="A337" s="4" t="s">
        <v>173</v>
      </c>
      <c r="B337" s="4">
        <v>2019</v>
      </c>
      <c r="C337" s="5">
        <v>43526</v>
      </c>
      <c r="D337" s="4" t="s">
        <v>13</v>
      </c>
      <c r="E337" s="29" t="s">
        <v>204</v>
      </c>
      <c r="F337" s="29" t="s">
        <v>204</v>
      </c>
      <c r="G337" s="51" t="s">
        <v>298</v>
      </c>
      <c r="H337" s="51" t="s">
        <v>345</v>
      </c>
      <c r="I337" s="51" t="s">
        <v>53</v>
      </c>
      <c r="J337" s="16">
        <v>5</v>
      </c>
      <c r="K337" s="16">
        <v>2</v>
      </c>
      <c r="L337" s="16">
        <v>0</v>
      </c>
      <c r="M337" s="16">
        <v>0</v>
      </c>
      <c r="N337" s="16">
        <v>1</v>
      </c>
      <c r="O337" s="16">
        <v>0</v>
      </c>
      <c r="P337" s="16">
        <v>5</v>
      </c>
      <c r="Q337" s="16">
        <v>2</v>
      </c>
      <c r="R337" s="16">
        <v>1</v>
      </c>
      <c r="S337" s="16">
        <v>0</v>
      </c>
      <c r="T337" s="16">
        <v>3</v>
      </c>
      <c r="U337" s="16">
        <v>0</v>
      </c>
      <c r="V337" s="16">
        <v>0</v>
      </c>
      <c r="W337" s="16">
        <v>0</v>
      </c>
      <c r="X337" s="16">
        <v>0</v>
      </c>
      <c r="Y337" s="16">
        <v>14</v>
      </c>
      <c r="Z337" s="113"/>
      <c r="AA337" s="44">
        <v>42.21</v>
      </c>
      <c r="AD337"/>
    </row>
    <row r="338" spans="1:30" x14ac:dyDescent="0.3">
      <c r="A338" s="4" t="s">
        <v>173</v>
      </c>
      <c r="B338" s="4">
        <v>2019</v>
      </c>
      <c r="C338" s="5">
        <v>43526</v>
      </c>
      <c r="D338" s="4" t="s">
        <v>13</v>
      </c>
      <c r="E338" s="29" t="s">
        <v>204</v>
      </c>
      <c r="F338" s="29" t="s">
        <v>204</v>
      </c>
      <c r="G338" s="51" t="s">
        <v>336</v>
      </c>
      <c r="H338" s="51" t="s">
        <v>564</v>
      </c>
      <c r="I338" s="51" t="s">
        <v>118</v>
      </c>
      <c r="J338" s="16">
        <v>6</v>
      </c>
      <c r="K338" s="16">
        <v>0</v>
      </c>
      <c r="L338" s="16">
        <v>0</v>
      </c>
      <c r="M338" s="16">
        <v>0</v>
      </c>
      <c r="N338" s="16">
        <v>0</v>
      </c>
      <c r="O338" s="16">
        <v>3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6</v>
      </c>
      <c r="W338" s="16">
        <v>0</v>
      </c>
      <c r="X338" s="16">
        <v>0</v>
      </c>
      <c r="Y338" s="16">
        <v>9</v>
      </c>
      <c r="Z338" s="113"/>
      <c r="AA338" s="44">
        <v>42.21</v>
      </c>
      <c r="AD338"/>
    </row>
    <row r="339" spans="1:30" x14ac:dyDescent="0.3">
      <c r="A339" s="29" t="s">
        <v>173</v>
      </c>
      <c r="B339" s="29">
        <v>2019</v>
      </c>
      <c r="C339" s="52">
        <v>43526</v>
      </c>
      <c r="D339" s="29" t="s">
        <v>13</v>
      </c>
      <c r="E339" s="29" t="s">
        <v>204</v>
      </c>
      <c r="F339" s="29" t="s">
        <v>204</v>
      </c>
      <c r="G339" s="51" t="s">
        <v>236</v>
      </c>
      <c r="H339" s="51" t="s">
        <v>301</v>
      </c>
      <c r="I339" s="51" t="s">
        <v>51</v>
      </c>
      <c r="J339" s="16">
        <v>7</v>
      </c>
      <c r="K339" s="16">
        <v>0</v>
      </c>
      <c r="L339" s="16">
        <v>0</v>
      </c>
      <c r="M339" s="16">
        <v>2</v>
      </c>
      <c r="N339" s="16">
        <v>0</v>
      </c>
      <c r="O339" s="16">
        <v>0</v>
      </c>
      <c r="P339" s="16">
        <v>0</v>
      </c>
      <c r="Q339" s="16">
        <v>3</v>
      </c>
      <c r="R339" s="16">
        <v>2</v>
      </c>
      <c r="S339" s="16">
        <v>0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8</v>
      </c>
      <c r="Z339" s="113"/>
      <c r="AA339" s="44">
        <v>42.21</v>
      </c>
      <c r="AD339"/>
    </row>
    <row r="340" spans="1:30" x14ac:dyDescent="0.3">
      <c r="A340" s="29" t="s">
        <v>173</v>
      </c>
      <c r="B340" s="29">
        <v>2019</v>
      </c>
      <c r="C340" s="52">
        <v>43526</v>
      </c>
      <c r="D340" s="29" t="s">
        <v>13</v>
      </c>
      <c r="E340" s="29" t="s">
        <v>204</v>
      </c>
      <c r="F340" s="29" t="s">
        <v>204</v>
      </c>
      <c r="G340" s="51" t="s">
        <v>268</v>
      </c>
      <c r="H340" s="51" t="s">
        <v>470</v>
      </c>
      <c r="I340" s="51" t="s">
        <v>47</v>
      </c>
      <c r="J340" s="16">
        <v>8</v>
      </c>
      <c r="K340" s="16">
        <v>0</v>
      </c>
      <c r="L340" s="16">
        <v>1</v>
      </c>
      <c r="M340" s="16">
        <v>0</v>
      </c>
      <c r="N340" s="16">
        <v>0</v>
      </c>
      <c r="O340" s="16">
        <v>1</v>
      </c>
      <c r="P340" s="16">
        <v>0</v>
      </c>
      <c r="Q340" s="16">
        <v>0</v>
      </c>
      <c r="R340" s="16">
        <v>0</v>
      </c>
      <c r="S340" s="16">
        <v>0</v>
      </c>
      <c r="T340" s="16">
        <v>2</v>
      </c>
      <c r="U340" s="16">
        <v>1</v>
      </c>
      <c r="V340" s="16">
        <v>0</v>
      </c>
      <c r="W340" s="16">
        <v>0</v>
      </c>
      <c r="X340" s="16">
        <v>0</v>
      </c>
      <c r="Y340" s="16">
        <v>5</v>
      </c>
      <c r="Z340" s="113"/>
      <c r="AA340" s="44">
        <v>42.21</v>
      </c>
      <c r="AD340"/>
    </row>
    <row r="341" spans="1:30" x14ac:dyDescent="0.3">
      <c r="A341" s="29" t="s">
        <v>173</v>
      </c>
      <c r="B341" s="29">
        <v>2019</v>
      </c>
      <c r="C341" s="52">
        <v>43526</v>
      </c>
      <c r="D341" s="29" t="s">
        <v>13</v>
      </c>
      <c r="E341" s="29" t="s">
        <v>204</v>
      </c>
      <c r="F341" s="29" t="s">
        <v>204</v>
      </c>
      <c r="G341" s="51" t="s">
        <v>331</v>
      </c>
      <c r="H341" s="51" t="s">
        <v>300</v>
      </c>
      <c r="I341" s="51" t="s">
        <v>56</v>
      </c>
      <c r="J341" s="16">
        <v>9</v>
      </c>
      <c r="K341" s="16">
        <v>0</v>
      </c>
      <c r="L341" s="16">
        <v>0</v>
      </c>
      <c r="M341" s="16">
        <v>0</v>
      </c>
      <c r="N341" s="16">
        <v>0</v>
      </c>
      <c r="O341" s="16">
        <v>2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2</v>
      </c>
      <c r="Z341" s="113"/>
      <c r="AA341" s="44">
        <v>42.21</v>
      </c>
      <c r="AD341"/>
    </row>
    <row r="342" spans="1:30" x14ac:dyDescent="0.3">
      <c r="A342" s="29" t="s">
        <v>173</v>
      </c>
      <c r="B342" s="29">
        <v>2019</v>
      </c>
      <c r="C342" s="52">
        <v>43526</v>
      </c>
      <c r="D342" s="29" t="s">
        <v>13</v>
      </c>
      <c r="E342" s="29" t="s">
        <v>204</v>
      </c>
      <c r="F342" s="29" t="s">
        <v>204</v>
      </c>
      <c r="G342" s="51" t="s">
        <v>215</v>
      </c>
      <c r="H342" s="51" t="s">
        <v>570</v>
      </c>
      <c r="I342" s="51" t="s">
        <v>17</v>
      </c>
      <c r="J342" s="16">
        <v>10</v>
      </c>
      <c r="K342" s="16">
        <v>0</v>
      </c>
      <c r="L342" s="16">
        <v>2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2</v>
      </c>
      <c r="Z342" s="113"/>
      <c r="AA342" s="44">
        <v>42.21</v>
      </c>
      <c r="AD342"/>
    </row>
    <row r="343" spans="1:30" x14ac:dyDescent="0.3">
      <c r="A343" s="29" t="s">
        <v>173</v>
      </c>
      <c r="B343" s="29">
        <v>2019</v>
      </c>
      <c r="C343" s="52">
        <v>43526</v>
      </c>
      <c r="D343" s="29" t="s">
        <v>13</v>
      </c>
      <c r="E343" s="29" t="s">
        <v>204</v>
      </c>
      <c r="F343" s="29" t="s">
        <v>204</v>
      </c>
      <c r="G343" s="51" t="s">
        <v>221</v>
      </c>
      <c r="H343" s="51" t="s">
        <v>320</v>
      </c>
      <c r="I343" s="51" t="s">
        <v>40</v>
      </c>
      <c r="J343" s="16">
        <v>11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13"/>
      <c r="AA343" s="44">
        <v>42.21</v>
      </c>
      <c r="AD343"/>
    </row>
    <row r="344" spans="1:30" x14ac:dyDescent="0.3">
      <c r="A344" s="29" t="s">
        <v>173</v>
      </c>
      <c r="B344" s="29">
        <v>2019</v>
      </c>
      <c r="C344" s="52">
        <v>43526</v>
      </c>
      <c r="D344" s="29" t="s">
        <v>13</v>
      </c>
      <c r="E344" s="29" t="s">
        <v>204</v>
      </c>
      <c r="F344" s="29" t="s">
        <v>204</v>
      </c>
      <c r="G344" s="51" t="s">
        <v>290</v>
      </c>
      <c r="H344" s="51" t="s">
        <v>231</v>
      </c>
      <c r="I344" s="51" t="s">
        <v>232</v>
      </c>
      <c r="J344" s="16">
        <v>12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3"/>
      <c r="AA344" s="44">
        <v>42.21</v>
      </c>
      <c r="AD344"/>
    </row>
    <row r="345" spans="1:30" x14ac:dyDescent="0.3">
      <c r="A345" s="29" t="s">
        <v>173</v>
      </c>
      <c r="B345" s="29">
        <v>2019</v>
      </c>
      <c r="C345" s="52">
        <v>43526</v>
      </c>
      <c r="D345" s="29" t="s">
        <v>13</v>
      </c>
      <c r="E345" s="29" t="s">
        <v>204</v>
      </c>
      <c r="F345" s="29" t="s">
        <v>204</v>
      </c>
      <c r="G345" s="51" t="s">
        <v>282</v>
      </c>
      <c r="H345" s="51" t="s">
        <v>347</v>
      </c>
      <c r="I345" s="51" t="s">
        <v>31</v>
      </c>
      <c r="J345" s="16">
        <v>13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0</v>
      </c>
      <c r="Y345" s="16">
        <v>0</v>
      </c>
      <c r="Z345" s="113"/>
      <c r="AA345" s="44">
        <v>42.21</v>
      </c>
      <c r="AD345"/>
    </row>
    <row r="346" spans="1:30" x14ac:dyDescent="0.3">
      <c r="A346" s="29" t="s">
        <v>173</v>
      </c>
      <c r="B346" s="29">
        <v>2019</v>
      </c>
      <c r="C346" s="52">
        <v>43526</v>
      </c>
      <c r="D346" s="29" t="s">
        <v>13</v>
      </c>
      <c r="E346" s="29" t="s">
        <v>204</v>
      </c>
      <c r="F346" s="29" t="s">
        <v>204</v>
      </c>
      <c r="G346" t="s">
        <v>2331</v>
      </c>
      <c r="H346" s="51" t="s">
        <v>607</v>
      </c>
      <c r="I346" s="51" t="s">
        <v>44</v>
      </c>
      <c r="J346" s="16">
        <v>14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20</v>
      </c>
      <c r="Y346" s="16">
        <v>-20</v>
      </c>
      <c r="Z346" s="113"/>
      <c r="AA346" s="44">
        <v>42.21</v>
      </c>
      <c r="AD346"/>
    </row>
    <row r="347" spans="1:30" x14ac:dyDescent="0.3">
      <c r="A347" s="29" t="s">
        <v>173</v>
      </c>
      <c r="B347" s="29">
        <v>2019</v>
      </c>
      <c r="C347" s="52">
        <v>43526</v>
      </c>
      <c r="D347" s="29" t="s">
        <v>13</v>
      </c>
      <c r="E347" s="29" t="s">
        <v>204</v>
      </c>
      <c r="F347" s="29" t="s">
        <v>204</v>
      </c>
      <c r="G347" s="51" t="s">
        <v>473</v>
      </c>
      <c r="H347" s="51" t="s">
        <v>340</v>
      </c>
      <c r="I347" s="51" t="s">
        <v>65</v>
      </c>
      <c r="J347" s="16">
        <v>15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40</v>
      </c>
      <c r="Y347" s="16" t="s">
        <v>308</v>
      </c>
      <c r="Z347" s="113"/>
      <c r="AA347" s="44">
        <v>42.21</v>
      </c>
      <c r="AD347"/>
    </row>
    <row r="348" spans="1:30" x14ac:dyDescent="0.3">
      <c r="A348" s="29" t="s">
        <v>173</v>
      </c>
      <c r="B348" s="29">
        <v>2019</v>
      </c>
      <c r="C348" s="52">
        <v>43526</v>
      </c>
      <c r="D348" s="29" t="s">
        <v>13</v>
      </c>
      <c r="E348" s="29" t="s">
        <v>204</v>
      </c>
      <c r="F348" s="29" t="s">
        <v>204</v>
      </c>
      <c r="G348" s="51" t="s">
        <v>217</v>
      </c>
      <c r="H348" s="51" t="s">
        <v>335</v>
      </c>
      <c r="I348" s="51" t="s">
        <v>29</v>
      </c>
      <c r="J348" s="16">
        <v>16</v>
      </c>
      <c r="K348" s="16">
        <v>0</v>
      </c>
      <c r="L348" s="16">
        <v>0</v>
      </c>
      <c r="M348" s="16">
        <v>0</v>
      </c>
      <c r="N348" s="16">
        <v>0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 t="s">
        <v>308</v>
      </c>
      <c r="Z348" s="113"/>
      <c r="AA348" s="44">
        <v>42.21</v>
      </c>
      <c r="AD348"/>
    </row>
    <row r="349" spans="1:30" x14ac:dyDescent="0.3">
      <c r="A349" s="29" t="s">
        <v>173</v>
      </c>
      <c r="B349" s="29">
        <v>2019</v>
      </c>
      <c r="C349" s="52">
        <v>43526</v>
      </c>
      <c r="D349" s="29" t="s">
        <v>13</v>
      </c>
      <c r="E349" s="29" t="s">
        <v>204</v>
      </c>
      <c r="F349" s="29" t="s">
        <v>204</v>
      </c>
      <c r="G349" s="51" t="s">
        <v>608</v>
      </c>
      <c r="H349" s="51" t="s">
        <v>296</v>
      </c>
      <c r="I349" s="51" t="s">
        <v>49</v>
      </c>
      <c r="J349" s="16">
        <v>17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v>0</v>
      </c>
      <c r="W349" s="16">
        <v>0</v>
      </c>
      <c r="X349" s="16">
        <v>60</v>
      </c>
      <c r="Y349" s="16" t="s">
        <v>308</v>
      </c>
      <c r="Z349" s="113"/>
      <c r="AA349" s="44">
        <v>42.21</v>
      </c>
      <c r="AD349"/>
    </row>
    <row r="350" spans="1:30" x14ac:dyDescent="0.3">
      <c r="A350" s="29" t="s">
        <v>173</v>
      </c>
      <c r="B350" s="29">
        <v>2019</v>
      </c>
      <c r="C350" s="52">
        <v>43526</v>
      </c>
      <c r="D350" s="29" t="s">
        <v>13</v>
      </c>
      <c r="E350" s="29" t="s">
        <v>204</v>
      </c>
      <c r="F350" s="29" t="s">
        <v>204</v>
      </c>
      <c r="G350" s="51" t="s">
        <v>609</v>
      </c>
      <c r="H350" s="51" t="s">
        <v>538</v>
      </c>
      <c r="I350" s="51" t="s">
        <v>27</v>
      </c>
      <c r="J350" s="16">
        <v>18</v>
      </c>
      <c r="K350" s="16">
        <v>0</v>
      </c>
      <c r="L350" s="16">
        <v>0</v>
      </c>
      <c r="M350" s="16">
        <v>0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 s="16">
        <v>0</v>
      </c>
      <c r="V350" s="16">
        <v>0</v>
      </c>
      <c r="W350" s="16">
        <v>0</v>
      </c>
      <c r="X350" s="16">
        <v>0</v>
      </c>
      <c r="Y350" s="16" t="s">
        <v>308</v>
      </c>
      <c r="Z350" s="113"/>
      <c r="AA350" s="44">
        <v>42.21</v>
      </c>
      <c r="AD350"/>
    </row>
    <row r="351" spans="1:30" x14ac:dyDescent="0.3">
      <c r="A351" s="30" t="s">
        <v>127</v>
      </c>
      <c r="B351" s="30">
        <v>2019</v>
      </c>
      <c r="C351" s="49">
        <v>43491</v>
      </c>
      <c r="D351" s="30" t="s">
        <v>72</v>
      </c>
      <c r="E351" s="30" t="s">
        <v>204</v>
      </c>
      <c r="F351" s="30" t="s">
        <v>204</v>
      </c>
      <c r="G351" s="47" t="s">
        <v>306</v>
      </c>
      <c r="H351" s="47" t="s">
        <v>349</v>
      </c>
      <c r="I351" s="47" t="s">
        <v>19</v>
      </c>
      <c r="J351" s="16">
        <v>1</v>
      </c>
      <c r="K351" s="16">
        <v>3</v>
      </c>
      <c r="L351" s="16">
        <v>3</v>
      </c>
      <c r="M351" s="16">
        <v>5</v>
      </c>
      <c r="N351" s="16">
        <v>5</v>
      </c>
      <c r="O351" s="16">
        <v>5</v>
      </c>
      <c r="P351" s="16">
        <v>5</v>
      </c>
      <c r="Q351" s="16">
        <v>3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0</v>
      </c>
      <c r="X351" s="16">
        <v>0</v>
      </c>
      <c r="Y351" s="16">
        <v>29</v>
      </c>
      <c r="Z351" s="113">
        <v>0.96666666666666667</v>
      </c>
      <c r="AA351" s="44">
        <v>51.688000000000002</v>
      </c>
      <c r="AD351"/>
    </row>
    <row r="352" spans="1:30" x14ac:dyDescent="0.3">
      <c r="A352" s="47" t="s">
        <v>127</v>
      </c>
      <c r="B352" s="47">
        <v>2019</v>
      </c>
      <c r="C352" s="49">
        <v>43491</v>
      </c>
      <c r="D352" s="47" t="s">
        <v>72</v>
      </c>
      <c r="E352" s="30" t="s">
        <v>204</v>
      </c>
      <c r="F352" s="30" t="s">
        <v>204</v>
      </c>
      <c r="G352" s="47" t="s">
        <v>236</v>
      </c>
      <c r="H352" s="47" t="s">
        <v>301</v>
      </c>
      <c r="I352" s="47" t="s">
        <v>51</v>
      </c>
      <c r="J352" s="16">
        <v>2</v>
      </c>
      <c r="K352" s="16">
        <v>5</v>
      </c>
      <c r="L352" s="16">
        <v>2</v>
      </c>
      <c r="M352" s="16">
        <v>2</v>
      </c>
      <c r="N352" s="16">
        <v>3</v>
      </c>
      <c r="O352" s="16">
        <v>3</v>
      </c>
      <c r="P352" s="16">
        <v>3</v>
      </c>
      <c r="Q352" s="16">
        <v>2</v>
      </c>
      <c r="R352" s="16">
        <v>4</v>
      </c>
      <c r="S352" s="16">
        <v>0</v>
      </c>
      <c r="T352" s="16">
        <v>0</v>
      </c>
      <c r="U352" s="16">
        <v>0</v>
      </c>
      <c r="V352" s="16">
        <v>0</v>
      </c>
      <c r="W352" s="16">
        <v>0</v>
      </c>
      <c r="X352" s="16">
        <v>0</v>
      </c>
      <c r="Y352" s="16">
        <v>24</v>
      </c>
      <c r="Z352" s="113"/>
      <c r="AA352" s="44">
        <v>51.688000000000002</v>
      </c>
      <c r="AD352"/>
    </row>
    <row r="353" spans="1:30" x14ac:dyDescent="0.3">
      <c r="A353" s="47" t="s">
        <v>127</v>
      </c>
      <c r="B353" s="47">
        <v>2019</v>
      </c>
      <c r="C353" s="49">
        <v>43491</v>
      </c>
      <c r="D353" s="47" t="s">
        <v>72</v>
      </c>
      <c r="E353" s="30" t="s">
        <v>204</v>
      </c>
      <c r="F353" s="30" t="s">
        <v>204</v>
      </c>
      <c r="G353" s="47" t="s">
        <v>227</v>
      </c>
      <c r="H353" s="47" t="s">
        <v>345</v>
      </c>
      <c r="I353" s="47" t="s">
        <v>53</v>
      </c>
      <c r="J353" s="16">
        <v>3</v>
      </c>
      <c r="K353" s="16">
        <v>0</v>
      </c>
      <c r="L353" s="16">
        <v>0</v>
      </c>
      <c r="M353" s="16">
        <v>3</v>
      </c>
      <c r="N353" s="16">
        <v>0</v>
      </c>
      <c r="O353" s="16">
        <v>2</v>
      </c>
      <c r="P353" s="16">
        <v>0</v>
      </c>
      <c r="Q353" s="16">
        <v>5</v>
      </c>
      <c r="R353" s="16">
        <v>2</v>
      </c>
      <c r="S353" s="16">
        <v>0</v>
      </c>
      <c r="T353" s="16">
        <v>0</v>
      </c>
      <c r="U353" s="16">
        <v>0</v>
      </c>
      <c r="V353" s="16">
        <v>0</v>
      </c>
      <c r="W353" s="16">
        <v>0</v>
      </c>
      <c r="X353" s="16">
        <v>0</v>
      </c>
      <c r="Y353" s="16">
        <v>12</v>
      </c>
      <c r="Z353" s="113"/>
      <c r="AA353" s="44">
        <v>51.688000000000002</v>
      </c>
      <c r="AD353"/>
    </row>
    <row r="354" spans="1:30" x14ac:dyDescent="0.3">
      <c r="A354" s="47" t="s">
        <v>127</v>
      </c>
      <c r="B354" s="47">
        <v>2019</v>
      </c>
      <c r="C354" s="49">
        <v>43491</v>
      </c>
      <c r="D354" s="47" t="s">
        <v>72</v>
      </c>
      <c r="E354" s="30" t="s">
        <v>204</v>
      </c>
      <c r="F354" s="30" t="s">
        <v>204</v>
      </c>
      <c r="G354" s="47" t="s">
        <v>336</v>
      </c>
      <c r="H354" s="47" t="s">
        <v>604</v>
      </c>
      <c r="I354" s="47" t="s">
        <v>118</v>
      </c>
      <c r="J354" s="16">
        <v>4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1</v>
      </c>
      <c r="R354" s="16">
        <v>10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11</v>
      </c>
      <c r="Z354" s="113"/>
      <c r="AA354" s="44">
        <v>51.688000000000002</v>
      </c>
      <c r="AD354"/>
    </row>
    <row r="355" spans="1:30" x14ac:dyDescent="0.3">
      <c r="A355" s="47" t="s">
        <v>127</v>
      </c>
      <c r="B355" s="47">
        <v>2019</v>
      </c>
      <c r="C355" s="49">
        <v>43491</v>
      </c>
      <c r="D355" s="47" t="s">
        <v>72</v>
      </c>
      <c r="E355" s="30" t="s">
        <v>204</v>
      </c>
      <c r="F355" s="30" t="s">
        <v>204</v>
      </c>
      <c r="G355" s="47" t="s">
        <v>335</v>
      </c>
      <c r="H355" s="47" t="s">
        <v>217</v>
      </c>
      <c r="I355" s="47" t="s">
        <v>29</v>
      </c>
      <c r="J355" s="16">
        <v>5</v>
      </c>
      <c r="K355" s="16">
        <v>2</v>
      </c>
      <c r="L355" s="16">
        <v>5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7</v>
      </c>
      <c r="Z355" s="113"/>
      <c r="AA355" s="44">
        <v>51.688000000000002</v>
      </c>
      <c r="AD355"/>
    </row>
    <row r="356" spans="1:30" x14ac:dyDescent="0.3">
      <c r="A356" s="47" t="s">
        <v>127</v>
      </c>
      <c r="B356" s="47">
        <v>2019</v>
      </c>
      <c r="C356" s="49">
        <v>43491</v>
      </c>
      <c r="D356" s="47" t="s">
        <v>72</v>
      </c>
      <c r="E356" s="30" t="s">
        <v>204</v>
      </c>
      <c r="F356" s="30" t="s">
        <v>204</v>
      </c>
      <c r="G356" s="47" t="s">
        <v>231</v>
      </c>
      <c r="H356" s="47" t="s">
        <v>303</v>
      </c>
      <c r="I356" s="47" t="s">
        <v>232</v>
      </c>
      <c r="J356" s="16">
        <v>6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6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6</v>
      </c>
      <c r="Z356" s="113"/>
      <c r="AA356" s="44">
        <v>51.688000000000002</v>
      </c>
      <c r="AD356"/>
    </row>
    <row r="357" spans="1:30" x14ac:dyDescent="0.3">
      <c r="A357" s="47" t="s">
        <v>127</v>
      </c>
      <c r="B357" s="47">
        <v>2019</v>
      </c>
      <c r="C357" s="49">
        <v>43491</v>
      </c>
      <c r="D357" s="47" t="s">
        <v>72</v>
      </c>
      <c r="E357" s="30" t="s">
        <v>204</v>
      </c>
      <c r="F357" s="30" t="s">
        <v>204</v>
      </c>
      <c r="G357" s="47" t="s">
        <v>332</v>
      </c>
      <c r="H357" s="47" t="s">
        <v>215</v>
      </c>
      <c r="I357" s="47" t="s">
        <v>17</v>
      </c>
      <c r="J357" s="16">
        <v>7</v>
      </c>
      <c r="K357" s="16">
        <v>1</v>
      </c>
      <c r="L357" s="16">
        <v>1</v>
      </c>
      <c r="M357" s="16">
        <v>0</v>
      </c>
      <c r="N357" s="16">
        <v>1</v>
      </c>
      <c r="O357" s="16">
        <v>1</v>
      </c>
      <c r="P357" s="16">
        <v>2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6</v>
      </c>
      <c r="Z357" s="113"/>
      <c r="AA357" s="44">
        <v>51.688000000000002</v>
      </c>
      <c r="AD357"/>
    </row>
    <row r="358" spans="1:30" x14ac:dyDescent="0.3">
      <c r="A358" s="47" t="s">
        <v>127</v>
      </c>
      <c r="B358" s="47">
        <v>2019</v>
      </c>
      <c r="C358" s="49">
        <v>43491</v>
      </c>
      <c r="D358" s="47" t="s">
        <v>72</v>
      </c>
      <c r="E358" s="30" t="s">
        <v>204</v>
      </c>
      <c r="F358" s="30" t="s">
        <v>204</v>
      </c>
      <c r="G358" s="47" t="s">
        <v>459</v>
      </c>
      <c r="H358" s="47" t="s">
        <v>610</v>
      </c>
      <c r="I358" s="47" t="s">
        <v>15</v>
      </c>
      <c r="J358" s="16">
        <v>8</v>
      </c>
      <c r="K358" s="16">
        <v>0</v>
      </c>
      <c r="L358" s="16">
        <v>0</v>
      </c>
      <c r="M358" s="16">
        <v>1</v>
      </c>
      <c r="N358" s="16">
        <v>2</v>
      </c>
      <c r="O358" s="16">
        <v>0</v>
      </c>
      <c r="P358" s="16">
        <v>1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4</v>
      </c>
      <c r="Z358" s="113"/>
      <c r="AA358" s="44">
        <v>51.688000000000002</v>
      </c>
      <c r="AD358"/>
    </row>
    <row r="359" spans="1:30" x14ac:dyDescent="0.3">
      <c r="A359" s="47" t="s">
        <v>127</v>
      </c>
      <c r="B359" s="47">
        <v>2019</v>
      </c>
      <c r="C359" s="49">
        <v>43491</v>
      </c>
      <c r="D359" s="47" t="s">
        <v>72</v>
      </c>
      <c r="E359" s="30" t="s">
        <v>204</v>
      </c>
      <c r="F359" s="30" t="s">
        <v>204</v>
      </c>
      <c r="G359" s="47" t="s">
        <v>470</v>
      </c>
      <c r="H359" s="47" t="s">
        <v>279</v>
      </c>
      <c r="I359" s="47" t="s">
        <v>47</v>
      </c>
      <c r="J359" s="16">
        <v>9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3"/>
      <c r="AA359" s="44">
        <v>51.688000000000002</v>
      </c>
      <c r="AD359"/>
    </row>
    <row r="360" spans="1:30" x14ac:dyDescent="0.3">
      <c r="A360" s="47" t="s">
        <v>127</v>
      </c>
      <c r="B360" s="47">
        <v>2019</v>
      </c>
      <c r="C360" s="49">
        <v>43491</v>
      </c>
      <c r="D360" s="47" t="s">
        <v>72</v>
      </c>
      <c r="E360" s="30" t="s">
        <v>204</v>
      </c>
      <c r="F360" s="30" t="s">
        <v>204</v>
      </c>
      <c r="G360" s="47" t="s">
        <v>347</v>
      </c>
      <c r="H360" s="47" t="s">
        <v>568</v>
      </c>
      <c r="I360" s="47" t="s">
        <v>31</v>
      </c>
      <c r="J360" s="16">
        <v>10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3"/>
      <c r="AA360" s="44">
        <v>51.688000000000002</v>
      </c>
      <c r="AD360"/>
    </row>
    <row r="361" spans="1:30" x14ac:dyDescent="0.3">
      <c r="A361" s="47" t="s">
        <v>127</v>
      </c>
      <c r="B361" s="47">
        <v>2019</v>
      </c>
      <c r="C361" s="49">
        <v>43491</v>
      </c>
      <c r="D361" s="47" t="s">
        <v>72</v>
      </c>
      <c r="E361" s="30" t="s">
        <v>204</v>
      </c>
      <c r="F361" s="30" t="s">
        <v>204</v>
      </c>
      <c r="G361" s="47" t="s">
        <v>320</v>
      </c>
      <c r="H361" s="47" t="s">
        <v>313</v>
      </c>
      <c r="I361" s="47" t="s">
        <v>40</v>
      </c>
      <c r="J361" s="16">
        <v>11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13"/>
      <c r="AA361" s="44">
        <v>51.688000000000002</v>
      </c>
      <c r="AD361"/>
    </row>
    <row r="362" spans="1:30" x14ac:dyDescent="0.3">
      <c r="A362" s="47" t="s">
        <v>127</v>
      </c>
      <c r="B362" s="47">
        <v>2019</v>
      </c>
      <c r="C362" s="49">
        <v>43491</v>
      </c>
      <c r="D362" s="47" t="s">
        <v>72</v>
      </c>
      <c r="E362" s="30" t="s">
        <v>204</v>
      </c>
      <c r="F362" s="30" t="s">
        <v>204</v>
      </c>
      <c r="G362" s="47" t="s">
        <v>244</v>
      </c>
      <c r="H362" s="47" t="s">
        <v>299</v>
      </c>
      <c r="I362" s="47" t="s">
        <v>38</v>
      </c>
      <c r="J362" s="16">
        <v>12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0</v>
      </c>
      <c r="Y362" s="16">
        <v>0</v>
      </c>
      <c r="Z362" s="113"/>
      <c r="AA362" s="44">
        <v>51.688000000000002</v>
      </c>
      <c r="AD362"/>
    </row>
    <row r="363" spans="1:30" x14ac:dyDescent="0.3">
      <c r="A363" s="47" t="s">
        <v>127</v>
      </c>
      <c r="B363" s="47">
        <v>2019</v>
      </c>
      <c r="C363" s="49">
        <v>43491</v>
      </c>
      <c r="D363" s="47" t="s">
        <v>72</v>
      </c>
      <c r="E363" s="30" t="s">
        <v>204</v>
      </c>
      <c r="F363" s="30" t="s">
        <v>204</v>
      </c>
      <c r="G363" s="47" t="s">
        <v>535</v>
      </c>
      <c r="H363" s="47" t="s">
        <v>280</v>
      </c>
      <c r="I363" s="47" t="s">
        <v>172</v>
      </c>
      <c r="J363" s="16">
        <v>13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>
        <v>0</v>
      </c>
      <c r="Z363" s="113"/>
      <c r="AA363" s="44">
        <v>51.688000000000002</v>
      </c>
      <c r="AD363"/>
    </row>
    <row r="364" spans="1:30" x14ac:dyDescent="0.3">
      <c r="A364" s="47" t="s">
        <v>127</v>
      </c>
      <c r="B364" s="47">
        <v>2019</v>
      </c>
      <c r="C364" s="49">
        <v>43491</v>
      </c>
      <c r="D364" s="47" t="s">
        <v>72</v>
      </c>
      <c r="E364" s="30" t="s">
        <v>204</v>
      </c>
      <c r="F364" s="30" t="s">
        <v>204</v>
      </c>
      <c r="G364" s="47" t="s">
        <v>216</v>
      </c>
      <c r="H364" s="47" t="s">
        <v>312</v>
      </c>
      <c r="I364" s="47" t="s">
        <v>27</v>
      </c>
      <c r="J364" s="16">
        <v>14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0</v>
      </c>
      <c r="Y364" s="16">
        <v>0</v>
      </c>
      <c r="Z364" s="113"/>
      <c r="AA364" s="44">
        <v>51.688000000000002</v>
      </c>
      <c r="AD364"/>
    </row>
    <row r="365" spans="1:30" x14ac:dyDescent="0.3">
      <c r="A365" s="47" t="s">
        <v>127</v>
      </c>
      <c r="B365" s="47">
        <v>2019</v>
      </c>
      <c r="C365" s="49">
        <v>43491</v>
      </c>
      <c r="D365" s="47" t="s">
        <v>72</v>
      </c>
      <c r="E365" s="30" t="s">
        <v>204</v>
      </c>
      <c r="F365" s="30" t="s">
        <v>204</v>
      </c>
      <c r="G365" s="47" t="s">
        <v>331</v>
      </c>
      <c r="H365" s="47" t="s">
        <v>427</v>
      </c>
      <c r="I365" s="47" t="s">
        <v>56</v>
      </c>
      <c r="J365" s="16">
        <v>15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20</v>
      </c>
      <c r="Y365" s="16">
        <v>-20</v>
      </c>
      <c r="Z365" s="113"/>
      <c r="AA365" s="44">
        <v>51.688000000000002</v>
      </c>
      <c r="AD365"/>
    </row>
    <row r="366" spans="1:30" x14ac:dyDescent="0.3">
      <c r="A366" s="47" t="s">
        <v>127</v>
      </c>
      <c r="B366" s="47">
        <v>2019</v>
      </c>
      <c r="C366" s="49">
        <v>43491</v>
      </c>
      <c r="D366" s="47" t="s">
        <v>72</v>
      </c>
      <c r="E366" s="30" t="s">
        <v>204</v>
      </c>
      <c r="F366" s="30" t="s">
        <v>204</v>
      </c>
      <c r="G366" s="47" t="s">
        <v>425</v>
      </c>
      <c r="H366" s="47" t="s">
        <v>558</v>
      </c>
      <c r="I366" s="47" t="s">
        <v>36</v>
      </c>
      <c r="J366" s="16">
        <v>16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20</v>
      </c>
      <c r="Y366" s="16">
        <v>-20</v>
      </c>
      <c r="Z366" s="113"/>
      <c r="AA366" s="44">
        <v>51.688000000000002</v>
      </c>
      <c r="AD366"/>
    </row>
    <row r="367" spans="1:30" x14ac:dyDescent="0.3">
      <c r="A367" s="47" t="s">
        <v>127</v>
      </c>
      <c r="B367" s="47">
        <v>2019</v>
      </c>
      <c r="C367" s="49">
        <v>43491</v>
      </c>
      <c r="D367" s="47" t="s">
        <v>72</v>
      </c>
      <c r="E367" s="30" t="s">
        <v>204</v>
      </c>
      <c r="F367" s="30" t="s">
        <v>204</v>
      </c>
      <c r="G367" s="47" t="s">
        <v>296</v>
      </c>
      <c r="H367" s="47" t="s">
        <v>326</v>
      </c>
      <c r="I367" s="47" t="s">
        <v>49</v>
      </c>
      <c r="J367" s="16">
        <v>17</v>
      </c>
      <c r="K367" s="16">
        <v>0</v>
      </c>
      <c r="L367" s="16">
        <v>0</v>
      </c>
      <c r="M367" s="16"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20</v>
      </c>
      <c r="Y367" s="16">
        <v>-20</v>
      </c>
      <c r="Z367" s="113"/>
      <c r="AA367" s="44">
        <v>51.688000000000002</v>
      </c>
      <c r="AD367"/>
    </row>
    <row r="368" spans="1:30" x14ac:dyDescent="0.3">
      <c r="A368" s="47" t="s">
        <v>127</v>
      </c>
      <c r="B368" s="47">
        <v>2019</v>
      </c>
      <c r="C368" s="49">
        <v>43491</v>
      </c>
      <c r="D368" s="47" t="s">
        <v>72</v>
      </c>
      <c r="E368" s="30" t="s">
        <v>204</v>
      </c>
      <c r="F368" s="30" t="s">
        <v>204</v>
      </c>
      <c r="G368" s="47" t="s">
        <v>348</v>
      </c>
      <c r="H368" s="47" t="s">
        <v>473</v>
      </c>
      <c r="I368" s="47" t="s">
        <v>65</v>
      </c>
      <c r="J368" s="16">
        <v>18</v>
      </c>
      <c r="K368" s="16">
        <v>0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40</v>
      </c>
      <c r="Y368" s="16">
        <v>-40</v>
      </c>
      <c r="Z368" s="113"/>
      <c r="AA368" s="44">
        <v>51.688000000000002</v>
      </c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68">
      <sortCondition descending="1" ref="C1:C289"/>
    </sortState>
  </autoFilter>
  <phoneticPr fontId="2" type="noConversion"/>
  <conditionalFormatting sqref="U2:U187 T193 T195:T198 U204:U1746">
    <cfRule type="cellIs" dxfId="473" priority="84" operator="between">
      <formula>2</formula>
      <formula>2</formula>
    </cfRule>
    <cfRule type="cellIs" dxfId="472" priority="85" operator="between">
      <formula>4</formula>
      <formula>4</formula>
    </cfRule>
  </conditionalFormatting>
  <conditionalFormatting sqref="D120:D187">
    <cfRule type="expression" dxfId="471" priority="77">
      <formula>$G120="F"</formula>
    </cfRule>
    <cfRule type="expression" dxfId="470" priority="78">
      <formula>$G120="SF"</formula>
    </cfRule>
    <cfRule type="expression" dxfId="469" priority="79">
      <formula>$G120="QF"</formula>
    </cfRule>
    <cfRule type="expression" dxfId="468" priority="80">
      <formula>$G120="R16"</formula>
    </cfRule>
    <cfRule type="expression" dxfId="467" priority="81">
      <formula>$G120="R8"</formula>
    </cfRule>
  </conditionalFormatting>
  <conditionalFormatting sqref="U204:U1746">
    <cfRule type="cellIs" dxfId="466" priority="82" operator="between">
      <formula>10</formula>
      <formula>10</formula>
    </cfRule>
  </conditionalFormatting>
  <conditionalFormatting sqref="U2:U421">
    <cfRule type="cellIs" dxfId="465" priority="74" operator="between">
      <formula>4</formula>
      <formula>4</formula>
    </cfRule>
    <cfRule type="cellIs" dxfId="464" priority="75" operator="between">
      <formula>2</formula>
      <formula>2</formula>
    </cfRule>
    <cfRule type="cellIs" dxfId="463" priority="76" operator="between">
      <formula>10</formula>
      <formula>10</formula>
    </cfRule>
    <cfRule type="cellIs" dxfId="462" priority="83" operator="between">
      <formula>6</formula>
      <formula>6</formula>
    </cfRule>
  </conditionalFormatting>
  <conditionalFormatting sqref="T188:T192">
    <cfRule type="cellIs" dxfId="461" priority="70" operator="between">
      <formula>1</formula>
      <formula>1</formula>
    </cfRule>
    <cfRule type="cellIs" dxfId="460" priority="71" operator="between">
      <formula>2</formula>
      <formula>2</formula>
    </cfRule>
    <cfRule type="cellIs" dxfId="459" priority="72" operator="between">
      <formula>3</formula>
      <formula>3</formula>
    </cfRule>
    <cfRule type="cellIs" dxfId="458" priority="73" operator="between">
      <formula>5</formula>
      <formula>5</formula>
    </cfRule>
  </conditionalFormatting>
  <conditionalFormatting sqref="T194">
    <cfRule type="cellIs" dxfId="457" priority="66" operator="between">
      <formula>1</formula>
      <formula>1</formula>
    </cfRule>
    <cfRule type="cellIs" dxfId="456" priority="67" operator="between">
      <formula>2</formula>
      <formula>2</formula>
    </cfRule>
    <cfRule type="cellIs" dxfId="455" priority="68" operator="between">
      <formula>3</formula>
      <formula>3</formula>
    </cfRule>
    <cfRule type="cellIs" dxfId="454" priority="69" operator="between">
      <formula>5</formula>
      <formula>5</formula>
    </cfRule>
  </conditionalFormatting>
  <conditionalFormatting sqref="A224:B259">
    <cfRule type="expression" dxfId="453" priority="61">
      <formula>$E224="Q"</formula>
    </cfRule>
    <cfRule type="expression" dxfId="452" priority="62">
      <formula>$E224="G"</formula>
    </cfRule>
    <cfRule type="expression" dxfId="451" priority="63">
      <formula>$E224="B"</formula>
    </cfRule>
  </conditionalFormatting>
  <conditionalFormatting sqref="D224:D259">
    <cfRule type="expression" dxfId="450" priority="58">
      <formula>$E224="Q"</formula>
    </cfRule>
    <cfRule type="expression" dxfId="449" priority="59">
      <formula>$E224="G"</formula>
    </cfRule>
    <cfRule type="expression" dxfId="448" priority="60">
      <formula>$E224="B"</formula>
    </cfRule>
  </conditionalFormatting>
  <conditionalFormatting sqref="A260:B302 D260:D302">
    <cfRule type="expression" dxfId="447" priority="56">
      <formula>#REF!="F"</formula>
    </cfRule>
    <cfRule type="expression" dxfId="446" priority="57">
      <formula>#REF!="Q"</formula>
    </cfRule>
  </conditionalFormatting>
  <conditionalFormatting sqref="J2:X289 J290:J368">
    <cfRule type="cellIs" dxfId="445" priority="37" operator="between">
      <formula>0</formula>
      <formula>0</formula>
    </cfRule>
  </conditionalFormatting>
  <conditionalFormatting sqref="V2:V1746">
    <cfRule type="cellIs" dxfId="444" priority="27" operator="between">
      <formula>2</formula>
      <formula>2</formula>
    </cfRule>
    <cfRule type="cellIs" dxfId="443" priority="28" operator="between">
      <formula>4</formula>
      <formula>4</formula>
    </cfRule>
    <cfRule type="cellIs" dxfId="442" priority="29" operator="between">
      <formula>6</formula>
      <formula>6</formula>
    </cfRule>
    <cfRule type="cellIs" dxfId="441" priority="30" operator="between">
      <formula>10</formula>
      <formula>10</formula>
    </cfRule>
  </conditionalFormatting>
  <conditionalFormatting sqref="K2:U2000">
    <cfRule type="cellIs" dxfId="440" priority="87" operator="between">
      <formula>1</formula>
      <formula>1</formula>
    </cfRule>
    <cfRule type="cellIs" dxfId="439" priority="88" operator="between">
      <formula>2</formula>
      <formula>2</formula>
    </cfRule>
    <cfRule type="cellIs" dxfId="438" priority="89" operator="between">
      <formula>3</formula>
      <formula>3</formula>
    </cfRule>
    <cfRule type="cellIs" dxfId="437" priority="90" operator="between">
      <formula>5</formula>
      <formula>5</formula>
    </cfRule>
  </conditionalFormatting>
  <conditionalFormatting sqref="D303:D320 A303:B320">
    <cfRule type="expression" dxfId="436" priority="25">
      <formula>#REF!="F"</formula>
    </cfRule>
    <cfRule type="expression" dxfId="435" priority="26">
      <formula>#REF!="Q"</formula>
    </cfRule>
  </conditionalFormatting>
  <conditionalFormatting sqref="E321:F368">
    <cfRule type="expression" dxfId="434" priority="22">
      <formula>$E321="F"</formula>
    </cfRule>
    <cfRule type="expression" dxfId="433" priority="23">
      <formula>$E321="R1"</formula>
    </cfRule>
    <cfRule type="expression" dxfId="432" priority="24">
      <formula>$E321="Q"</formula>
    </cfRule>
  </conditionalFormatting>
  <conditionalFormatting sqref="A321:D338">
    <cfRule type="expression" dxfId="431" priority="19">
      <formula>$E321="R1"</formula>
    </cfRule>
    <cfRule type="expression" dxfId="430" priority="20">
      <formula>$E321="F"</formula>
    </cfRule>
    <cfRule type="expression" dxfId="429" priority="21">
      <formula>$E321="Q"</formula>
    </cfRule>
  </conditionalFormatting>
  <conditionalFormatting sqref="A339:D351">
    <cfRule type="expression" dxfId="428" priority="10">
      <formula>$E339="Q"</formula>
    </cfRule>
    <cfRule type="expression" dxfId="427" priority="11">
      <formula>$E339="G"</formula>
    </cfRule>
    <cfRule type="expression" dxfId="426" priority="12">
      <formula>$E339="B"</formula>
    </cfRule>
  </conditionalFormatting>
  <conditionalFormatting sqref="A352:B368">
    <cfRule type="expression" dxfId="425" priority="7">
      <formula>#REF!="R1"</formula>
    </cfRule>
    <cfRule type="expression" dxfId="424" priority="8">
      <formula>#REF!="F"</formula>
    </cfRule>
    <cfRule type="expression" dxfId="423" priority="9">
      <formula>#REF!="Q"</formula>
    </cfRule>
  </conditionalFormatting>
  <conditionalFormatting sqref="D352:D368">
    <cfRule type="expression" dxfId="422" priority="4">
      <formula>#REF!="R1"</formula>
    </cfRule>
    <cfRule type="expression" dxfId="421" priority="5">
      <formula>#REF!="F"</formula>
    </cfRule>
    <cfRule type="expression" dxfId="420" priority="6">
      <formula>#REF!="Q"</formula>
    </cfRule>
  </conditionalFormatting>
  <conditionalFormatting sqref="C352:C368">
    <cfRule type="expression" dxfId="419" priority="1">
      <formula>$E352="R1"</formula>
    </cfRule>
    <cfRule type="expression" dxfId="418" priority="2">
      <formula>$E352="F"</formula>
    </cfRule>
    <cfRule type="expression" dxfId="417" priority="3">
      <formula>$E352="Q"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03"/>
  <sheetViews>
    <sheetView workbookViewId="0">
      <pane ySplit="1" topLeftCell="A583" activePane="bottomLeft" state="frozen"/>
      <selection activeCell="G472" sqref="G472:G507"/>
      <selection pane="bottomLeft" activeCell="A603" sqref="A60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10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10" t="s">
        <v>213</v>
      </c>
      <c r="J1" t="s">
        <v>11</v>
      </c>
    </row>
    <row r="2" spans="1:10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110">
        <v>6.4814814814814813E-3</v>
      </c>
      <c r="J2">
        <v>48.213999999999999</v>
      </c>
    </row>
    <row r="3" spans="1:10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110">
        <v>6.4814814814814813E-3</v>
      </c>
      <c r="J3">
        <v>48.213999999999999</v>
      </c>
    </row>
    <row r="4" spans="1:10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270</v>
      </c>
      <c r="F4" s="3" t="s">
        <v>36</v>
      </c>
      <c r="G4" s="13">
        <f>(C4-VLOOKUP(E4,Riders!$A$2:$C$3501,2,FALSE))/365</f>
        <v>29.389041095890413</v>
      </c>
      <c r="H4" s="1">
        <v>3</v>
      </c>
      <c r="I4" s="110">
        <v>6.4814814814814804E-3</v>
      </c>
      <c r="J4">
        <v>48.213999999999999</v>
      </c>
    </row>
    <row r="5" spans="1:10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430</v>
      </c>
      <c r="F5" s="3" t="s">
        <v>97</v>
      </c>
      <c r="G5" s="13">
        <f>(C5-VLOOKUP(E5,Riders!$A$2:$C$3501,2,FALSE))/365</f>
        <v>22.07123287671233</v>
      </c>
      <c r="H5" s="1">
        <v>4</v>
      </c>
      <c r="I5" s="110">
        <v>6.4814814814814804E-3</v>
      </c>
      <c r="J5">
        <v>48.213999999999999</v>
      </c>
    </row>
    <row r="6" spans="1:10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3857</v>
      </c>
      <c r="F6" s="3" t="s">
        <v>49</v>
      </c>
      <c r="G6" s="13">
        <f>(C6-VLOOKUP(E6,Riders!$A$2:$C$3501,2,FALSE))/365</f>
        <v>23.438356164383563</v>
      </c>
      <c r="H6" s="1">
        <v>5</v>
      </c>
      <c r="I6" s="110">
        <v>6.4814814814814804E-3</v>
      </c>
      <c r="J6">
        <v>48.213999999999999</v>
      </c>
    </row>
    <row r="7" spans="1:10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219</v>
      </c>
      <c r="F7" s="3" t="s">
        <v>220</v>
      </c>
      <c r="G7" s="13">
        <f>(C7-VLOOKUP(E7,Riders!$A$2:$C$3501,2,FALSE))/365</f>
        <v>31.454794520547946</v>
      </c>
      <c r="H7" s="1">
        <v>6</v>
      </c>
      <c r="I7" s="110">
        <v>6.4814814814814804E-3</v>
      </c>
      <c r="J7">
        <v>48.213999999999999</v>
      </c>
    </row>
    <row r="8" spans="1:10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291</v>
      </c>
      <c r="F8" s="3" t="s">
        <v>56</v>
      </c>
      <c r="G8" s="13">
        <f>(C8-VLOOKUP(E8,Riders!$A$2:$C$3501,2,FALSE))/365</f>
        <v>22.802739726027397</v>
      </c>
      <c r="H8" s="1">
        <v>7</v>
      </c>
      <c r="I8" s="110">
        <v>6.4814814814814804E-3</v>
      </c>
      <c r="J8">
        <v>48.213999999999999</v>
      </c>
    </row>
    <row r="9" spans="1:10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226</v>
      </c>
      <c r="F9" s="3" t="s">
        <v>120</v>
      </c>
      <c r="G9" s="13">
        <f>(C9-VLOOKUP(E9,Riders!$A$2:$C$3501,2,FALSE))/365</f>
        <v>25.435616438356163</v>
      </c>
      <c r="H9" s="1">
        <v>8</v>
      </c>
      <c r="I9" s="110">
        <v>6.4814814814814804E-3</v>
      </c>
      <c r="J9">
        <v>48.213999999999999</v>
      </c>
    </row>
    <row r="10" spans="1:10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591</v>
      </c>
      <c r="F10" s="3" t="s">
        <v>47</v>
      </c>
      <c r="G10" s="13">
        <f>(C10-VLOOKUP(E10,Riders!$A$2:$C$3501,2,FALSE))/365</f>
        <v>20.652054794520549</v>
      </c>
      <c r="H10" s="1">
        <v>9</v>
      </c>
      <c r="I10" s="110">
        <v>6.4814814814814804E-3</v>
      </c>
      <c r="J10">
        <v>48.213999999999999</v>
      </c>
    </row>
    <row r="11" spans="1:10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244</v>
      </c>
      <c r="F11" s="3" t="s">
        <v>38</v>
      </c>
      <c r="G11" s="13">
        <f>(C11-VLOOKUP(E11,Riders!$A$2:$C$3501,2,FALSE))/365</f>
        <v>29.849315068493151</v>
      </c>
      <c r="H11" s="1">
        <v>10</v>
      </c>
      <c r="I11" s="110">
        <v>6.4814814814814804E-3</v>
      </c>
      <c r="J11">
        <v>48.213999999999999</v>
      </c>
    </row>
    <row r="12" spans="1:10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214</v>
      </c>
      <c r="F12" s="3" t="s">
        <v>67</v>
      </c>
      <c r="G12" s="13">
        <f>(C12-VLOOKUP(E12,Riders!$A$2:$C$3501,2,FALSE))/365</f>
        <v>29.13150684931507</v>
      </c>
      <c r="H12" s="1">
        <v>11</v>
      </c>
      <c r="I12" s="110">
        <v>6.4814814814814804E-3</v>
      </c>
      <c r="J12">
        <v>48.213999999999999</v>
      </c>
    </row>
    <row r="13" spans="1:10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110">
        <v>6.4814814814814804E-3</v>
      </c>
      <c r="J13">
        <v>48.213999999999999</v>
      </c>
    </row>
    <row r="14" spans="1:10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389</v>
      </c>
      <c r="F14" s="3" t="s">
        <v>53</v>
      </c>
      <c r="G14" s="13">
        <f>(C14-VLOOKUP(E14,Riders!$A$2:$C$3501,2,FALSE))/365</f>
        <v>24.263013698630136</v>
      </c>
      <c r="H14" s="1">
        <v>13</v>
      </c>
      <c r="I14" s="110">
        <v>6.4814814814814804E-3</v>
      </c>
      <c r="J14">
        <v>48.213999999999999</v>
      </c>
    </row>
    <row r="15" spans="1:10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222</v>
      </c>
      <c r="F15" s="3" t="s">
        <v>223</v>
      </c>
      <c r="G15" s="13">
        <f>(C15-VLOOKUP(E15,Riders!$A$2:$C$3501,2,FALSE))/365</f>
        <v>24.589041095890412</v>
      </c>
      <c r="H15" s="1">
        <v>14</v>
      </c>
      <c r="I15" s="110">
        <v>6.4814814814814804E-3</v>
      </c>
      <c r="J15">
        <v>48.213999999999999</v>
      </c>
    </row>
    <row r="16" spans="1:10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853</v>
      </c>
      <c r="F16" s="3" t="s">
        <v>232</v>
      </c>
      <c r="G16" s="13">
        <f>(C16-VLOOKUP(E16,Riders!$A$2:$C$3501,2,FALSE))/365</f>
        <v>21.334246575342465</v>
      </c>
      <c r="H16" s="1">
        <v>15</v>
      </c>
      <c r="I16" s="110">
        <v>6.4814814814814804E-3</v>
      </c>
      <c r="J16">
        <v>48.213999999999999</v>
      </c>
    </row>
    <row r="17" spans="1:10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328</v>
      </c>
      <c r="F17" s="3" t="s">
        <v>151</v>
      </c>
      <c r="G17" s="13">
        <f>(C17-VLOOKUP(E17,Riders!$A$2:$C$3501,2,FALSE))/365</f>
        <v>33.531506849315072</v>
      </c>
      <c r="H17" s="1">
        <v>16</v>
      </c>
      <c r="I17" s="110">
        <v>6.4814814814814804E-3</v>
      </c>
      <c r="J17">
        <v>48.213999999999999</v>
      </c>
    </row>
    <row r="18" spans="1:10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229</v>
      </c>
      <c r="F18" s="3" t="s">
        <v>61</v>
      </c>
      <c r="G18" s="13">
        <f>(C18-VLOOKUP(E18,Riders!$A$2:$C$3501,2,FALSE))/365</f>
        <v>25.408219178082192</v>
      </c>
      <c r="H18" s="1">
        <v>17</v>
      </c>
      <c r="I18" s="110">
        <v>6.4814814814814804E-3</v>
      </c>
      <c r="J18">
        <v>48.213999999999999</v>
      </c>
    </row>
    <row r="19" spans="1:10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216</v>
      </c>
      <c r="F19" s="3" t="s">
        <v>27</v>
      </c>
      <c r="G19" s="13">
        <f>(C19-VLOOKUP(E19,Riders!$A$2:$C$3501,2,FALSE))/365</f>
        <v>24.991780821917807</v>
      </c>
      <c r="H19" s="1">
        <v>18</v>
      </c>
      <c r="I19" s="110">
        <v>6.4814814814814804E-3</v>
      </c>
      <c r="J19">
        <v>48.213999999999999</v>
      </c>
    </row>
    <row r="20" spans="1:10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310</v>
      </c>
      <c r="F20" s="3" t="s">
        <v>158</v>
      </c>
      <c r="G20" s="13">
        <f>(C20-VLOOKUP(E20,Riders!$A$2:$C$3501,2,FALSE))/365</f>
        <v>33.706849315068496</v>
      </c>
      <c r="H20" s="1">
        <v>19</v>
      </c>
      <c r="I20" s="110">
        <v>6.4814814814814804E-3</v>
      </c>
      <c r="J20">
        <v>48.213999999999999</v>
      </c>
    </row>
    <row r="21" spans="1:10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221</v>
      </c>
      <c r="F21" s="3" t="s">
        <v>40</v>
      </c>
      <c r="G21" s="13">
        <f>(C21-VLOOKUP(E21,Riders!$A$2:$C$3501,2,FALSE))/365</f>
        <v>26.835616438356166</v>
      </c>
      <c r="H21" s="1">
        <v>20</v>
      </c>
      <c r="I21" s="110">
        <v>6.4814814814814804E-3</v>
      </c>
      <c r="J21">
        <v>48.213999999999999</v>
      </c>
    </row>
    <row r="22" spans="1:10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20.816438356164383</v>
      </c>
      <c r="H22" s="1">
        <v>21</v>
      </c>
      <c r="I22" s="110">
        <v>6.4814814814814804E-3</v>
      </c>
      <c r="J22">
        <v>48.213999999999999</v>
      </c>
    </row>
    <row r="23" spans="1:10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446</v>
      </c>
      <c r="F23" s="3" t="s">
        <v>44</v>
      </c>
      <c r="G23" s="13">
        <f>(C23-VLOOKUP(E23,Riders!$A$2:$C$3501,2,FALSE))/365</f>
        <v>22.531506849315068</v>
      </c>
      <c r="H23" s="1">
        <v>22</v>
      </c>
      <c r="I23" s="110">
        <v>6.4814814814814804E-3</v>
      </c>
      <c r="J23">
        <v>48.213999999999999</v>
      </c>
    </row>
    <row r="24" spans="1:10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302</v>
      </c>
      <c r="F24" s="3" t="s">
        <v>264</v>
      </c>
      <c r="G24" s="13">
        <f>(C24-VLOOKUP(E24,Riders!$A$2:$C$3501,2,FALSE))/365</f>
        <v>43.764383561643832</v>
      </c>
      <c r="H24" s="1">
        <v>23</v>
      </c>
      <c r="I24" s="110">
        <v>6.4814814814814804E-3</v>
      </c>
      <c r="J24">
        <v>48.213999999999999</v>
      </c>
    </row>
    <row r="25" spans="1:10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219</v>
      </c>
      <c r="F25" s="3" t="s">
        <v>220</v>
      </c>
      <c r="G25" s="13">
        <f>(C25-VLOOKUP(E25,Riders!$A$2:$C$3501,2,FALSE))/365</f>
        <v>31.391780821917809</v>
      </c>
      <c r="H25" s="1">
        <v>1</v>
      </c>
      <c r="I25" s="110">
        <v>6.5509259259259262E-3</v>
      </c>
      <c r="J25">
        <v>47.703000000000003</v>
      </c>
    </row>
    <row r="26" spans="1:10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298</v>
      </c>
      <c r="F26" s="3" t="s">
        <v>53</v>
      </c>
      <c r="G26" s="13">
        <f>(C26-VLOOKUP(E26,Riders!$A$2:$C$3501,2,FALSE))/365</f>
        <v>24.490410958904111</v>
      </c>
      <c r="H26" s="1">
        <v>2</v>
      </c>
      <c r="I26" s="110">
        <v>6.5509259259259262E-3</v>
      </c>
      <c r="J26">
        <v>47.703000000000003</v>
      </c>
    </row>
    <row r="27" spans="1:10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268</v>
      </c>
      <c r="F27" s="3" t="s">
        <v>47</v>
      </c>
      <c r="G27" s="13">
        <f>(C27-VLOOKUP(E27,Riders!$A$2:$C$3501,2,FALSE))/365</f>
        <v>27.030136986301368</v>
      </c>
      <c r="H27" s="1">
        <v>3</v>
      </c>
      <c r="I27" s="110">
        <v>6.5509259259259297E-3</v>
      </c>
      <c r="J27">
        <v>47.703000000000003</v>
      </c>
    </row>
    <row r="28" spans="1:10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110">
        <v>6.5509259259259297E-3</v>
      </c>
      <c r="J28">
        <v>47.703000000000003</v>
      </c>
    </row>
    <row r="29" spans="1:10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426</v>
      </c>
      <c r="F29" s="3" t="s">
        <v>56</v>
      </c>
      <c r="G29" s="13">
        <f>(C29-VLOOKUP(E29,Riders!$A$2:$C$3501,2,FALSE))/365</f>
        <v>22.739726027397261</v>
      </c>
      <c r="H29" s="1">
        <v>5</v>
      </c>
      <c r="I29" s="110">
        <v>6.5509259259259297E-3</v>
      </c>
      <c r="J29">
        <v>47.703000000000003</v>
      </c>
    </row>
    <row r="30" spans="1:10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231</v>
      </c>
      <c r="F30" s="3" t="s">
        <v>232</v>
      </c>
      <c r="G30" s="13">
        <f>(C30-VLOOKUP(E30,Riders!$A$2:$C$3501,2,FALSE))/365</f>
        <v>26.915068493150685</v>
      </c>
      <c r="H30" s="1">
        <v>6</v>
      </c>
      <c r="I30" s="110">
        <v>6.5509259259259297E-3</v>
      </c>
      <c r="J30">
        <v>47.703000000000003</v>
      </c>
    </row>
    <row r="31" spans="1:10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462</v>
      </c>
      <c r="F31" s="3" t="s">
        <v>19</v>
      </c>
      <c r="G31" s="13">
        <f>(C31-VLOOKUP(E31,Riders!$A$2:$C$3501,2,FALSE))/365</f>
        <v>24.627397260273973</v>
      </c>
      <c r="H31" s="1">
        <v>7</v>
      </c>
      <c r="I31" s="110">
        <v>6.5509259259259297E-3</v>
      </c>
      <c r="J31">
        <v>47.703000000000003</v>
      </c>
    </row>
    <row r="32" spans="1:10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422</v>
      </c>
      <c r="F32" s="3" t="s">
        <v>17</v>
      </c>
      <c r="G32" s="13">
        <f>(C32-VLOOKUP(E32,Riders!$A$2:$C$3501,2,FALSE))/365</f>
        <v>24.734246575342464</v>
      </c>
      <c r="H32" s="1">
        <v>8</v>
      </c>
      <c r="I32" s="110">
        <v>6.5509259259259297E-3</v>
      </c>
      <c r="J32">
        <v>47.703000000000003</v>
      </c>
    </row>
    <row r="33" spans="1:10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236</v>
      </c>
      <c r="F33" s="3" t="s">
        <v>51</v>
      </c>
      <c r="G33" s="13">
        <f>(C33-VLOOKUP(E33,Riders!$A$2:$C$3501,2,FALSE))/365</f>
        <v>28.18904109589041</v>
      </c>
      <c r="H33" s="1">
        <v>9</v>
      </c>
      <c r="I33" s="110">
        <v>6.5509259259259297E-3</v>
      </c>
      <c r="J33">
        <v>47.703000000000003</v>
      </c>
    </row>
    <row r="34" spans="1:10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226</v>
      </c>
      <c r="F34" s="3" t="s">
        <v>120</v>
      </c>
      <c r="G34" s="13">
        <f>(C34-VLOOKUP(E34,Riders!$A$2:$C$3501,2,FALSE))/365</f>
        <v>25.372602739726027</v>
      </c>
      <c r="H34" s="1">
        <v>10</v>
      </c>
      <c r="I34" s="110">
        <v>6.5509259259259297E-3</v>
      </c>
      <c r="J34">
        <v>47.703000000000003</v>
      </c>
    </row>
    <row r="35" spans="1:10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228</v>
      </c>
      <c r="F35" s="3" t="s">
        <v>15</v>
      </c>
      <c r="G35" s="13">
        <f>(C35-VLOOKUP(E35,Riders!$A$2:$C$3501,2,FALSE))/365</f>
        <v>24.545205479452054</v>
      </c>
      <c r="H35" s="1">
        <v>11</v>
      </c>
      <c r="I35" s="110">
        <v>6.5509259259259297E-3</v>
      </c>
      <c r="J35">
        <v>47.703000000000003</v>
      </c>
    </row>
    <row r="36" spans="1:10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3857</v>
      </c>
      <c r="F36" s="3" t="s">
        <v>49</v>
      </c>
      <c r="G36" s="13">
        <f>(C36-VLOOKUP(E36,Riders!$A$2:$C$3501,2,FALSE))/365</f>
        <v>23.375342465753423</v>
      </c>
      <c r="H36" s="1">
        <v>12</v>
      </c>
      <c r="I36" s="110">
        <v>6.5509259259259297E-3</v>
      </c>
      <c r="J36">
        <v>47.703000000000003</v>
      </c>
    </row>
    <row r="37" spans="1:10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229</v>
      </c>
      <c r="F37" s="3" t="s">
        <v>61</v>
      </c>
      <c r="G37" s="13">
        <f>(C37-VLOOKUP(E37,Riders!$A$2:$C$3501,2,FALSE))/365</f>
        <v>25.345205479452055</v>
      </c>
      <c r="H37" s="1">
        <v>13</v>
      </c>
      <c r="I37" s="110">
        <v>6.5509259259259297E-3</v>
      </c>
      <c r="J37">
        <v>47.703000000000003</v>
      </c>
    </row>
    <row r="38" spans="1:10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222</v>
      </c>
      <c r="F38" s="3" t="s">
        <v>223</v>
      </c>
      <c r="G38" s="13">
        <f>(C38-VLOOKUP(E38,Riders!$A$2:$C$3501,2,FALSE))/365</f>
        <v>24.526027397260275</v>
      </c>
      <c r="H38" s="1">
        <v>14</v>
      </c>
      <c r="I38" s="110">
        <v>6.5509259259259297E-3</v>
      </c>
      <c r="J38">
        <v>47.703000000000003</v>
      </c>
    </row>
    <row r="39" spans="1:10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3828</v>
      </c>
      <c r="F39" s="3" t="s">
        <v>230</v>
      </c>
      <c r="G39" s="13" t="e">
        <f>(C39-VLOOKUP(E39,Riders!$A$2:$C$3501,2,FALSE))/365</f>
        <v>#N/A</v>
      </c>
      <c r="H39" s="1">
        <v>15</v>
      </c>
      <c r="I39" s="110">
        <v>6.5509259259259297E-3</v>
      </c>
      <c r="J39">
        <v>47.703000000000003</v>
      </c>
    </row>
    <row r="40" spans="1:10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597</v>
      </c>
      <c r="F40" s="3" t="s">
        <v>243</v>
      </c>
      <c r="G40" s="13">
        <f>(C40-VLOOKUP(E40,Riders!$A$2:$C$3501,2,FALSE))/365</f>
        <v>20.232876712328768</v>
      </c>
      <c r="H40" s="1">
        <v>16</v>
      </c>
      <c r="I40" s="110">
        <v>6.5509259259259297E-3</v>
      </c>
      <c r="J40">
        <v>47.703000000000003</v>
      </c>
    </row>
    <row r="41" spans="1:10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2453</v>
      </c>
      <c r="F41" s="3" t="s">
        <v>31</v>
      </c>
      <c r="G41" s="13">
        <f>(C41-VLOOKUP(E41,Riders!$A$2:$C$3501,2,FALSE))/365</f>
        <v>22.827397260273973</v>
      </c>
      <c r="H41" s="1">
        <v>17</v>
      </c>
      <c r="I41" s="110">
        <v>6.5509259259259297E-3</v>
      </c>
      <c r="J41">
        <v>47.703000000000003</v>
      </c>
    </row>
    <row r="42" spans="1:10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246</v>
      </c>
      <c r="F42" s="3" t="s">
        <v>247</v>
      </c>
      <c r="G42" s="13">
        <f>(C42-VLOOKUP(E42,Riders!$A$2:$C$3501,2,FALSE))/365</f>
        <v>31.545205479452054</v>
      </c>
      <c r="H42" s="1">
        <v>18</v>
      </c>
      <c r="I42" s="110">
        <v>6.5509259259259297E-3</v>
      </c>
      <c r="J42">
        <v>47.703000000000003</v>
      </c>
    </row>
    <row r="43" spans="1:10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1333</v>
      </c>
      <c r="F43" s="3" t="s">
        <v>238</v>
      </c>
      <c r="G43" s="13">
        <f>(C43-VLOOKUP(E43,Riders!$A$2:$C$3501,2,FALSE))/365</f>
        <v>23.043835616438358</v>
      </c>
      <c r="H43" s="1">
        <v>19</v>
      </c>
      <c r="I43" s="110">
        <v>6.5509259259259297E-3</v>
      </c>
      <c r="J43">
        <v>47.703000000000003</v>
      </c>
    </row>
    <row r="44" spans="1:10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274</v>
      </c>
      <c r="F44" s="3" t="s">
        <v>29</v>
      </c>
      <c r="G44" s="13">
        <f>(C44-VLOOKUP(E44,Riders!$A$2:$C$3501,2,FALSE))/365</f>
        <v>22.608219178082191</v>
      </c>
      <c r="H44" s="3">
        <v>1</v>
      </c>
      <c r="I44" s="110">
        <v>6.238425925925925E-3</v>
      </c>
      <c r="J44">
        <v>50.093000000000004</v>
      </c>
    </row>
    <row r="45" spans="1:10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214</v>
      </c>
      <c r="F45" s="3" t="s">
        <v>67</v>
      </c>
      <c r="G45" s="13">
        <f>(C45-VLOOKUP(E45,Riders!$A$2:$C$3501,2,FALSE))/365</f>
        <v>28.643835616438356</v>
      </c>
      <c r="H45" s="3">
        <v>2</v>
      </c>
      <c r="I45" s="110">
        <v>6.238425925925925E-3</v>
      </c>
      <c r="J45">
        <v>50.093000000000004</v>
      </c>
    </row>
    <row r="46" spans="1:10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298</v>
      </c>
      <c r="F46" s="3" t="s">
        <v>53</v>
      </c>
      <c r="G46" s="13">
        <f>(C46-VLOOKUP(E46,Riders!$A$2:$C$3501,2,FALSE))/365</f>
        <v>24.065753424657533</v>
      </c>
      <c r="H46" s="3">
        <v>3</v>
      </c>
      <c r="I46" s="110">
        <v>6.2384259259259302E-3</v>
      </c>
      <c r="J46">
        <v>50.093000000000004</v>
      </c>
    </row>
    <row r="47" spans="1:10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269</v>
      </c>
      <c r="F47" s="3" t="s">
        <v>25</v>
      </c>
      <c r="G47" s="13">
        <f>(C47-VLOOKUP(E47,Riders!$A$2:$C$3501,2,FALSE))/365</f>
        <v>29.43013698630137</v>
      </c>
      <c r="H47" s="3">
        <v>4</v>
      </c>
      <c r="I47" s="110">
        <v>6.2384259259259302E-3</v>
      </c>
      <c r="J47">
        <v>50.093000000000004</v>
      </c>
    </row>
    <row r="48" spans="1:10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237</v>
      </c>
      <c r="F48" s="3" t="s">
        <v>238</v>
      </c>
      <c r="G48" s="13">
        <f>(C48-VLOOKUP(E48,Riders!$A$2:$C$3501,2,FALSE))/365</f>
        <v>27.227397260273971</v>
      </c>
      <c r="H48" s="3">
        <v>5</v>
      </c>
      <c r="I48" s="110">
        <v>6.2384259259259302E-3</v>
      </c>
      <c r="J48">
        <v>50.093000000000004</v>
      </c>
    </row>
    <row r="49" spans="1:10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236</v>
      </c>
      <c r="F49" s="3" t="s">
        <v>51</v>
      </c>
      <c r="G49" s="13">
        <f>(C49-VLOOKUP(E49,Riders!$A$2:$C$3501,2,FALSE))/365</f>
        <v>27.764383561643836</v>
      </c>
      <c r="H49" s="3">
        <v>6</v>
      </c>
      <c r="I49" s="110">
        <v>6.2384259259259302E-3</v>
      </c>
      <c r="J49">
        <v>50.093000000000004</v>
      </c>
    </row>
    <row r="50" spans="1:10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216</v>
      </c>
      <c r="F50" s="3" t="s">
        <v>27</v>
      </c>
      <c r="G50" s="13">
        <f>(C50-VLOOKUP(E50,Riders!$A$2:$C$3501,2,FALSE))/365</f>
        <v>24.504109589041096</v>
      </c>
      <c r="H50" s="3">
        <v>7</v>
      </c>
      <c r="I50" s="110">
        <v>6.2384259259259302E-3</v>
      </c>
      <c r="J50">
        <v>50.093000000000004</v>
      </c>
    </row>
    <row r="51" spans="1:10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462</v>
      </c>
      <c r="F51" s="3" t="s">
        <v>19</v>
      </c>
      <c r="G51" s="13">
        <f>(C51-VLOOKUP(E51,Riders!$A$2:$C$3501,2,FALSE))/365</f>
        <v>24.202739726027396</v>
      </c>
      <c r="H51" s="3">
        <v>8</v>
      </c>
      <c r="I51" s="110">
        <v>6.2384259259259302E-3</v>
      </c>
      <c r="J51">
        <v>50.093000000000004</v>
      </c>
    </row>
    <row r="52" spans="1:10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221</v>
      </c>
      <c r="F52" s="3" t="s">
        <v>40</v>
      </c>
      <c r="G52" s="13">
        <f>(C52-VLOOKUP(E52,Riders!$A$2:$C$3501,2,FALSE))/365</f>
        <v>26.347945205479451</v>
      </c>
      <c r="H52" s="3">
        <v>9</v>
      </c>
      <c r="I52" s="110">
        <v>6.2384259259259302E-3</v>
      </c>
      <c r="J52">
        <v>50.093000000000004</v>
      </c>
    </row>
    <row r="53" spans="1:10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222</v>
      </c>
      <c r="F53" s="3" t="s">
        <v>223</v>
      </c>
      <c r="G53" s="13">
        <f>(C53-VLOOKUP(E53,Riders!$A$2:$C$3501,2,FALSE))/365</f>
        <v>24.101369863013698</v>
      </c>
      <c r="H53" s="3">
        <v>10</v>
      </c>
      <c r="I53" s="110">
        <v>6.2384259259259302E-3</v>
      </c>
      <c r="J53">
        <v>50.093000000000004</v>
      </c>
    </row>
    <row r="54" spans="1:10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422</v>
      </c>
      <c r="F54" s="3" t="s">
        <v>17</v>
      </c>
      <c r="G54" s="13">
        <f>(C54-VLOOKUP(E54,Riders!$A$2:$C$3501,2,FALSE))/365</f>
        <v>24.30958904109589</v>
      </c>
      <c r="H54" s="3">
        <v>11</v>
      </c>
      <c r="I54" s="110">
        <v>6.2384259259259302E-3</v>
      </c>
      <c r="J54">
        <v>50.093000000000004</v>
      </c>
    </row>
    <row r="55" spans="1:10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2329</v>
      </c>
      <c r="F55" s="3" t="s">
        <v>49</v>
      </c>
      <c r="G55" s="13">
        <f>(C55-VLOOKUP(E55,Riders!$A$2:$C$3501,2,FALSE))/365</f>
        <v>22.950684931506849</v>
      </c>
      <c r="H55" s="3">
        <v>12</v>
      </c>
      <c r="I55" s="110">
        <v>6.2384259259259302E-3</v>
      </c>
      <c r="J55">
        <v>50.093000000000004</v>
      </c>
    </row>
    <row r="56" spans="1:10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226</v>
      </c>
      <c r="F56" s="3" t="s">
        <v>120</v>
      </c>
      <c r="G56" s="13">
        <f>(C56-VLOOKUP(E56,Riders!$A$2:$C$3501,2,FALSE))/365</f>
        <v>24.947945205479453</v>
      </c>
      <c r="H56" s="3">
        <v>13</v>
      </c>
      <c r="I56" s="110">
        <v>6.2384259259259302E-3</v>
      </c>
      <c r="J56">
        <v>50.093000000000004</v>
      </c>
    </row>
    <row r="57" spans="1:10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291</v>
      </c>
      <c r="F57" s="3" t="s">
        <v>56</v>
      </c>
      <c r="G57" s="13">
        <f>(C57-VLOOKUP(E57,Riders!$A$2:$C$3501,2,FALSE))/365</f>
        <v>22.315068493150687</v>
      </c>
      <c r="H57" s="3">
        <v>14</v>
      </c>
      <c r="I57" s="110">
        <v>6.2384259259259302E-3</v>
      </c>
      <c r="J57">
        <v>50.093000000000004</v>
      </c>
    </row>
    <row r="58" spans="1:10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251</v>
      </c>
      <c r="F58" s="3" t="s">
        <v>65</v>
      </c>
      <c r="G58" s="13">
        <f>(C58-VLOOKUP(E58,Riders!$A$2:$C$3501,2,FALSE))/365</f>
        <v>22.276712328767122</v>
      </c>
      <c r="H58" s="3">
        <v>15</v>
      </c>
      <c r="I58" s="110">
        <v>6.2384259259259302E-3</v>
      </c>
      <c r="J58">
        <v>50.093000000000004</v>
      </c>
    </row>
    <row r="59" spans="1:10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246</v>
      </c>
      <c r="F59" s="3" t="s">
        <v>247</v>
      </c>
      <c r="G59" s="13">
        <f>(C59-VLOOKUP(E59,Riders!$A$2:$C$3501,2,FALSE))/365</f>
        <v>31.12054794520548</v>
      </c>
      <c r="H59" s="3">
        <v>16</v>
      </c>
      <c r="I59" s="110">
        <v>6.2384259259259302E-3</v>
      </c>
      <c r="J59">
        <v>50.093000000000004</v>
      </c>
    </row>
    <row r="60" spans="1:10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219</v>
      </c>
      <c r="F60" s="3" t="s">
        <v>220</v>
      </c>
      <c r="G60" s="13">
        <f>(C60-VLOOKUP(E60,Riders!$A$2:$C$3501,2,FALSE))/365</f>
        <v>30.967123287671232</v>
      </c>
      <c r="H60" s="3">
        <v>17</v>
      </c>
      <c r="I60" s="110">
        <v>6.2384259259259302E-3</v>
      </c>
      <c r="J60">
        <v>50.093000000000004</v>
      </c>
    </row>
    <row r="61" spans="1:10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234</v>
      </c>
      <c r="F61" s="3" t="s">
        <v>235</v>
      </c>
      <c r="G61" s="13">
        <f>(C61-VLOOKUP(E61,Riders!$A$2:$C$3501,2,FALSE))/365</f>
        <v>26.887671232876713</v>
      </c>
      <c r="H61" s="3">
        <v>18</v>
      </c>
      <c r="I61" s="110">
        <v>6.2384259259259302E-3</v>
      </c>
      <c r="J61">
        <v>50.093000000000004</v>
      </c>
    </row>
    <row r="62" spans="1:10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268</v>
      </c>
      <c r="F62" s="3" t="s">
        <v>47</v>
      </c>
      <c r="G62" s="13">
        <f>(C62-VLOOKUP(E62,Riders!$A$2:$C$3501,2,FALSE))/365</f>
        <v>26.605479452054794</v>
      </c>
      <c r="H62" s="3">
        <v>19</v>
      </c>
      <c r="I62" s="110">
        <v>6.2384259259259302E-3</v>
      </c>
      <c r="J62">
        <v>50.093000000000004</v>
      </c>
    </row>
    <row r="63" spans="1:10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458</v>
      </c>
      <c r="F63" s="3" t="s">
        <v>36</v>
      </c>
      <c r="G63" s="13">
        <f>(C63-VLOOKUP(E63,Riders!$A$2:$C$3501,2,FALSE))/365</f>
        <v>24.745205479452054</v>
      </c>
      <c r="H63" s="3">
        <v>20</v>
      </c>
      <c r="I63" s="110">
        <v>6.2384259259259302E-3</v>
      </c>
      <c r="J63">
        <v>50.093000000000004</v>
      </c>
    </row>
    <row r="64" spans="1:10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224</v>
      </c>
      <c r="F64" s="3" t="s">
        <v>225</v>
      </c>
      <c r="G64" s="13">
        <f>(C64-VLOOKUP(E64,Riders!$A$2:$C$3501,2,FALSE))/365</f>
        <v>23.665753424657535</v>
      </c>
      <c r="H64" s="3">
        <v>21</v>
      </c>
      <c r="I64" s="110">
        <v>6.2384259259259302E-3</v>
      </c>
      <c r="J64">
        <v>50.093000000000004</v>
      </c>
    </row>
    <row r="65" spans="1:10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229</v>
      </c>
      <c r="F65" s="3" t="s">
        <v>61</v>
      </c>
      <c r="G65" s="13">
        <f>(C65-VLOOKUP(E65,Riders!$A$2:$C$3501,2,FALSE))/365</f>
        <v>24.920547945205481</v>
      </c>
      <c r="H65" s="3">
        <v>22</v>
      </c>
      <c r="I65" s="110">
        <v>6.2384259259259302E-3</v>
      </c>
      <c r="J65">
        <v>50.093000000000004</v>
      </c>
    </row>
    <row r="66" spans="1:10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241</v>
      </c>
      <c r="F66" s="3" t="s">
        <v>44</v>
      </c>
      <c r="G66" s="13">
        <f>(C66-VLOOKUP(E66,Riders!$A$2:$C$3501,2,FALSE))/365</f>
        <v>21.024657534246575</v>
      </c>
      <c r="H66" s="3">
        <v>23</v>
      </c>
      <c r="I66" s="110">
        <v>6.2384259259259302E-3</v>
      </c>
      <c r="J66">
        <v>50.093000000000004</v>
      </c>
    </row>
    <row r="67" spans="1:10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231</v>
      </c>
      <c r="F67" s="3" t="s">
        <v>232</v>
      </c>
      <c r="G67" s="13">
        <f>(C67-VLOOKUP(E67,Riders!$A$2:$C$3501,2,FALSE))/365</f>
        <v>26.490410958904111</v>
      </c>
      <c r="H67" s="3">
        <v>24</v>
      </c>
      <c r="I67" s="110">
        <v>6.2384259259259302E-3</v>
      </c>
      <c r="J67">
        <v>50.093000000000004</v>
      </c>
    </row>
    <row r="68" spans="1:10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3">
        <v>1</v>
      </c>
      <c r="I68" s="110">
        <v>6.5856481481481469E-3</v>
      </c>
      <c r="J68">
        <v>47.542000000000002</v>
      </c>
    </row>
    <row r="69" spans="1:10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227</v>
      </c>
      <c r="F69" s="3" t="s">
        <v>53</v>
      </c>
      <c r="G69" s="13">
        <f>(C69-VLOOKUP(E69,Riders!$A$2:$C$3501,2,FALSE))/365</f>
        <v>25.167123287671235</v>
      </c>
      <c r="H69" s="3">
        <v>2</v>
      </c>
      <c r="I69" s="110">
        <v>6.5856481481481469E-3</v>
      </c>
      <c r="J69">
        <v>47.542000000000002</v>
      </c>
    </row>
    <row r="70" spans="1:10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214</v>
      </c>
      <c r="F70" s="3" t="s">
        <v>67</v>
      </c>
      <c r="G70" s="13">
        <f>(C70-VLOOKUP(E70,Riders!$A$2:$C$3501,2,FALSE))/365</f>
        <v>28.347945205479451</v>
      </c>
      <c r="H70" s="3">
        <v>3</v>
      </c>
      <c r="I70" s="110">
        <v>6.5856481481481504E-3</v>
      </c>
      <c r="J70">
        <v>47.542000000000002</v>
      </c>
    </row>
    <row r="71" spans="1:10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219</v>
      </c>
      <c r="F71" s="3" t="s">
        <v>220</v>
      </c>
      <c r="G71" s="13">
        <f>(C71-VLOOKUP(E71,Riders!$A$2:$C$3501,2,FALSE))/365</f>
        <v>30.671232876712327</v>
      </c>
      <c r="H71" s="3">
        <v>4</v>
      </c>
      <c r="I71" s="110">
        <v>6.5856481481481504E-3</v>
      </c>
      <c r="J71">
        <v>47.542000000000002</v>
      </c>
    </row>
    <row r="72" spans="1:10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222</v>
      </c>
      <c r="F72" s="3" t="s">
        <v>223</v>
      </c>
      <c r="G72" s="13">
        <f>(C72-VLOOKUP(E72,Riders!$A$2:$C$3501,2,FALSE))/365</f>
        <v>23.805479452054794</v>
      </c>
      <c r="H72" s="3">
        <v>5</v>
      </c>
      <c r="I72" s="110">
        <v>6.5856481481481504E-3</v>
      </c>
      <c r="J72">
        <v>47.542000000000002</v>
      </c>
    </row>
    <row r="73" spans="1:10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218</v>
      </c>
      <c r="F73" s="3" t="s">
        <v>19</v>
      </c>
      <c r="G73" s="13">
        <f>(C73-VLOOKUP(E73,Riders!$A$2:$C$3501,2,FALSE))/365</f>
        <v>21.624657534246577</v>
      </c>
      <c r="H73" s="3">
        <v>6</v>
      </c>
      <c r="I73" s="110">
        <v>6.5856481481481504E-3</v>
      </c>
      <c r="J73">
        <v>47.542000000000002</v>
      </c>
    </row>
    <row r="74" spans="1:10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229</v>
      </c>
      <c r="F74" s="3" t="s">
        <v>61</v>
      </c>
      <c r="G74" s="13">
        <f>(C74-VLOOKUP(E74,Riders!$A$2:$C$3501,2,FALSE))/365</f>
        <v>24.624657534246577</v>
      </c>
      <c r="H74" s="3">
        <v>7</v>
      </c>
      <c r="I74" s="110">
        <v>6.5856481481481504E-3</v>
      </c>
      <c r="J74">
        <v>47.542000000000002</v>
      </c>
    </row>
    <row r="75" spans="1:10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236</v>
      </c>
      <c r="F75" s="3" t="s">
        <v>51</v>
      </c>
      <c r="G75" s="13">
        <f>(C75-VLOOKUP(E75,Riders!$A$2:$C$3501,2,FALSE))/365</f>
        <v>27.468493150684932</v>
      </c>
      <c r="H75" s="3">
        <v>8</v>
      </c>
      <c r="I75" s="110">
        <v>6.5856481481481504E-3</v>
      </c>
      <c r="J75">
        <v>47.542000000000002</v>
      </c>
    </row>
    <row r="76" spans="1:10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216</v>
      </c>
      <c r="F76" s="3" t="s">
        <v>3817</v>
      </c>
      <c r="G76" s="13">
        <f>(C76-VLOOKUP(E76,Riders!$A$2:$C$3501,2,FALSE))/365</f>
        <v>24.208219178082192</v>
      </c>
      <c r="H76" s="3">
        <v>9</v>
      </c>
      <c r="I76" s="110">
        <v>6.5856481481481504E-3</v>
      </c>
      <c r="J76">
        <v>47.542000000000002</v>
      </c>
    </row>
    <row r="77" spans="1:10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228</v>
      </c>
      <c r="F77" s="3" t="s">
        <v>15</v>
      </c>
      <c r="G77" s="13">
        <f>(C77-VLOOKUP(E77,Riders!$A$2:$C$3501,2,FALSE))/365</f>
        <v>23.824657534246576</v>
      </c>
      <c r="H77" s="3">
        <v>10</v>
      </c>
      <c r="I77" s="110">
        <v>6.5856481481481504E-3</v>
      </c>
      <c r="J77">
        <v>47.542000000000002</v>
      </c>
    </row>
    <row r="78" spans="1:10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244</v>
      </c>
      <c r="F78" s="3" t="s">
        <v>38</v>
      </c>
      <c r="G78" s="13">
        <f>(C78-VLOOKUP(E78,Riders!$A$2:$C$3501,2,FALSE))/365</f>
        <v>29.065753424657533</v>
      </c>
      <c r="H78" s="3">
        <v>11</v>
      </c>
      <c r="I78" s="110">
        <v>6.5856481481481504E-3</v>
      </c>
      <c r="J78">
        <v>47.542000000000002</v>
      </c>
    </row>
    <row r="79" spans="1:10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268</v>
      </c>
      <c r="F79" s="3" t="s">
        <v>47</v>
      </c>
      <c r="G79" s="13">
        <f>(C79-VLOOKUP(E79,Riders!$A$2:$C$3501,2,FALSE))/365</f>
        <v>26.30958904109589</v>
      </c>
      <c r="H79" s="3">
        <v>12</v>
      </c>
      <c r="I79" s="110">
        <v>6.5856481481481504E-3</v>
      </c>
      <c r="J79">
        <v>47.542000000000002</v>
      </c>
    </row>
    <row r="80" spans="1:10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224</v>
      </c>
      <c r="F80" s="3" t="s">
        <v>225</v>
      </c>
      <c r="G80" s="13">
        <f>(C80-VLOOKUP(E80,Riders!$A$2:$C$3501,2,FALSE))/365</f>
        <v>23.36986301369863</v>
      </c>
      <c r="H80" s="3">
        <v>13</v>
      </c>
      <c r="I80" s="110">
        <v>6.5856481481481504E-3</v>
      </c>
      <c r="J80">
        <v>47.542000000000002</v>
      </c>
    </row>
    <row r="81" spans="1:10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217</v>
      </c>
      <c r="F81" s="3" t="s">
        <v>29</v>
      </c>
      <c r="G81" s="13">
        <f>(C81-VLOOKUP(E81,Riders!$A$2:$C$3501,2,FALSE))/365</f>
        <v>25.065753424657533</v>
      </c>
      <c r="H81" s="3">
        <v>14</v>
      </c>
      <c r="I81" s="110">
        <v>6.5856481481481504E-3</v>
      </c>
      <c r="J81">
        <v>47.542000000000002</v>
      </c>
    </row>
    <row r="82" spans="1:10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221</v>
      </c>
      <c r="F82" s="3" t="s">
        <v>40</v>
      </c>
      <c r="G82" s="13">
        <f>(C82-VLOOKUP(E82,Riders!$A$2:$C$3501,2,FALSE))/365</f>
        <v>26.052054794520547</v>
      </c>
      <c r="H82" s="3">
        <v>15</v>
      </c>
      <c r="I82" s="110">
        <v>6.5856481481481504E-3</v>
      </c>
      <c r="J82">
        <v>47.542000000000002</v>
      </c>
    </row>
    <row r="83" spans="1:10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246</v>
      </c>
      <c r="F83" s="3" t="s">
        <v>247</v>
      </c>
      <c r="G83" s="13">
        <f>(C83-VLOOKUP(E83,Riders!$A$2:$C$3501,2,FALSE))/365</f>
        <v>30.824657534246576</v>
      </c>
      <c r="H83" s="3">
        <v>16</v>
      </c>
      <c r="I83" s="110">
        <v>6.5856481481481504E-3</v>
      </c>
      <c r="J83">
        <v>47.542000000000002</v>
      </c>
    </row>
    <row r="84" spans="1:10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291</v>
      </c>
      <c r="F84" s="3" t="s">
        <v>56</v>
      </c>
      <c r="G84" s="13">
        <f>(C84-VLOOKUP(E84,Riders!$A$2:$C$3501,2,FALSE))/365</f>
        <v>22.019178082191782</v>
      </c>
      <c r="H84" s="3">
        <v>17</v>
      </c>
      <c r="I84" s="110">
        <v>6.5856481481481504E-3</v>
      </c>
      <c r="J84">
        <v>47.542000000000002</v>
      </c>
    </row>
    <row r="85" spans="1:10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2329</v>
      </c>
      <c r="F85" s="3" t="s">
        <v>49</v>
      </c>
      <c r="G85" s="13">
        <f>(C85-VLOOKUP(E85,Riders!$A$2:$C$3501,2,FALSE))/365</f>
        <v>22.654794520547945</v>
      </c>
      <c r="H85" s="3">
        <v>18</v>
      </c>
      <c r="I85" s="110">
        <v>6.5856481481481504E-3</v>
      </c>
      <c r="J85">
        <v>47.542000000000002</v>
      </c>
    </row>
    <row r="86" spans="1:10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463</v>
      </c>
      <c r="F86" s="3" t="s">
        <v>27</v>
      </c>
      <c r="G86" s="13">
        <f>(C86-VLOOKUP(E86,Riders!$A$2:$C$3501,2,FALSE))/365</f>
        <v>21.397260273972602</v>
      </c>
      <c r="H86" s="3">
        <v>19</v>
      </c>
      <c r="I86" s="110">
        <v>6.5856481481481504E-3</v>
      </c>
      <c r="J86">
        <v>47.542000000000002</v>
      </c>
    </row>
    <row r="87" spans="1:10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251</v>
      </c>
      <c r="F87" s="3" t="s">
        <v>65</v>
      </c>
      <c r="G87" s="13">
        <f>(C87-VLOOKUP(E87,Riders!$A$2:$C$3501,2,FALSE))/365</f>
        <v>21.980821917808218</v>
      </c>
      <c r="H87" s="3">
        <v>20</v>
      </c>
      <c r="I87" s="110">
        <v>6.5856481481481504E-3</v>
      </c>
      <c r="J87">
        <v>47.542000000000002</v>
      </c>
    </row>
    <row r="88" spans="1:10" x14ac:dyDescent="0.3">
      <c r="A88" s="4" t="s">
        <v>93</v>
      </c>
      <c r="B88" s="4">
        <v>2023</v>
      </c>
      <c r="C88" s="5">
        <v>45039</v>
      </c>
      <c r="D88" s="4" t="s">
        <v>72</v>
      </c>
      <c r="E88" s="3" t="s">
        <v>851</v>
      </c>
      <c r="F88" s="3" t="s">
        <v>142</v>
      </c>
      <c r="G88" s="13">
        <f>(C88-VLOOKUP(E88,Riders!$A$2:$C$3501,2,FALSE))/365</f>
        <v>26.93972602739726</v>
      </c>
      <c r="H88" s="3">
        <v>21</v>
      </c>
      <c r="I88" s="110">
        <v>6.5856481481481504E-3</v>
      </c>
      <c r="J88">
        <v>47.542000000000002</v>
      </c>
    </row>
    <row r="89" spans="1:10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431</v>
      </c>
      <c r="F89" s="3" t="s">
        <v>97</v>
      </c>
      <c r="G89" s="13">
        <f>(C89-VLOOKUP(E89,Riders!$A$2:$C$3501,2,FALSE))/365</f>
        <v>18.367123287671234</v>
      </c>
      <c r="H89" s="3">
        <v>22</v>
      </c>
      <c r="I89" s="110">
        <v>6.5856481481481504E-3</v>
      </c>
      <c r="J89">
        <v>47.542000000000002</v>
      </c>
    </row>
    <row r="90" spans="1:10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231</v>
      </c>
      <c r="F90" s="3" t="s">
        <v>232</v>
      </c>
      <c r="G90" s="13">
        <f>(C90-VLOOKUP(E90,Riders!$A$2:$C$3501,2,FALSE))/365</f>
        <v>26.194520547945206</v>
      </c>
      <c r="H90" s="3">
        <v>23</v>
      </c>
      <c r="I90" s="110">
        <v>6.5856481481481504E-3</v>
      </c>
      <c r="J90">
        <v>47.542000000000002</v>
      </c>
    </row>
    <row r="91" spans="1:10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458</v>
      </c>
      <c r="F91" s="3" t="s">
        <v>36</v>
      </c>
      <c r="G91" s="13">
        <f>(C91-VLOOKUP(E91,Riders!$A$2:$C$3501,2,FALSE))/365</f>
        <v>24.449315068493149</v>
      </c>
      <c r="H91" s="3">
        <v>24</v>
      </c>
      <c r="I91" s="110">
        <v>6.5856481481481504E-3</v>
      </c>
      <c r="J91">
        <v>47.542000000000002</v>
      </c>
    </row>
    <row r="92" spans="1:10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110">
        <v>6.9560185185185185E-3</v>
      </c>
      <c r="J92">
        <v>44.924999999999997</v>
      </c>
    </row>
    <row r="93" spans="1:10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214</v>
      </c>
      <c r="F93" s="4" t="s">
        <v>67</v>
      </c>
      <c r="G93" s="13">
        <f>(C93-VLOOKUP(E93,Riders!$A$2:$C$3501,2,FALSE))/365</f>
        <v>28.246575342465754</v>
      </c>
      <c r="H93" s="4">
        <v>2</v>
      </c>
      <c r="I93" s="110">
        <v>6.9560185185185185E-3</v>
      </c>
      <c r="J93">
        <v>44.924999999999997</v>
      </c>
    </row>
    <row r="94" spans="1:10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237</v>
      </c>
      <c r="F94" s="4" t="s">
        <v>238</v>
      </c>
      <c r="G94" s="13">
        <f>(C94-VLOOKUP(E94,Riders!$A$2:$C$3501,2,FALSE))/365</f>
        <v>26.830136986301369</v>
      </c>
      <c r="H94" s="4">
        <v>3</v>
      </c>
      <c r="I94" s="110">
        <v>6.9560185185185202E-3</v>
      </c>
      <c r="J94">
        <v>44.924999999999997</v>
      </c>
    </row>
    <row r="95" spans="1:10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218</v>
      </c>
      <c r="F95" s="4" t="s">
        <v>19</v>
      </c>
      <c r="G95" s="13">
        <f>(C95-VLOOKUP(E95,Riders!$A$2:$C$3501,2,FALSE))/365</f>
        <v>21.523287671232875</v>
      </c>
      <c r="H95" s="4">
        <v>4</v>
      </c>
      <c r="I95" s="110">
        <v>6.9560185185185202E-3</v>
      </c>
      <c r="J95">
        <v>44.924999999999997</v>
      </c>
    </row>
    <row r="96" spans="1:10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224</v>
      </c>
      <c r="F96" s="4" t="s">
        <v>225</v>
      </c>
      <c r="G96" s="13">
        <f>(C96-VLOOKUP(E96,Riders!$A$2:$C$3501,2,FALSE))/365</f>
        <v>23.268493150684932</v>
      </c>
      <c r="H96" s="4">
        <v>5</v>
      </c>
      <c r="I96" s="110">
        <v>6.9560185185185202E-3</v>
      </c>
      <c r="J96">
        <v>44.924999999999997</v>
      </c>
    </row>
    <row r="97" spans="1:10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421</v>
      </c>
      <c r="F97" s="4" t="s">
        <v>17</v>
      </c>
      <c r="G97" s="13">
        <f>(C97-VLOOKUP(E97,Riders!$A$2:$C$3501,2,FALSE))/365</f>
        <v>22.597260273972601</v>
      </c>
      <c r="H97" s="4">
        <v>6</v>
      </c>
      <c r="I97" s="110">
        <v>6.9560185185185202E-3</v>
      </c>
      <c r="J97">
        <v>44.924999999999997</v>
      </c>
    </row>
    <row r="98" spans="1:10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229</v>
      </c>
      <c r="F98" s="4" t="s">
        <v>61</v>
      </c>
      <c r="G98" s="13">
        <f>(C98-VLOOKUP(E98,Riders!$A$2:$C$3501,2,FALSE))/365</f>
        <v>24.523287671232875</v>
      </c>
      <c r="H98" s="4">
        <v>7</v>
      </c>
      <c r="I98" s="110">
        <v>6.9560185185185202E-3</v>
      </c>
      <c r="J98">
        <v>44.924999999999997</v>
      </c>
    </row>
    <row r="99" spans="1:10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2329</v>
      </c>
      <c r="F99" s="4" t="s">
        <v>49</v>
      </c>
      <c r="G99" s="13">
        <f>(C99-VLOOKUP(E99,Riders!$A$2:$C$3501,2,FALSE))/365</f>
        <v>22.553424657534247</v>
      </c>
      <c r="H99" s="4">
        <v>8</v>
      </c>
      <c r="I99" s="110">
        <v>6.9560185185185202E-3</v>
      </c>
      <c r="J99">
        <v>44.924999999999997</v>
      </c>
    </row>
    <row r="100" spans="1:10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222</v>
      </c>
      <c r="F100" s="4" t="s">
        <v>223</v>
      </c>
      <c r="G100" s="13">
        <f>(C100-VLOOKUP(E100,Riders!$A$2:$C$3501,2,FALSE))/365</f>
        <v>23.704109589041096</v>
      </c>
      <c r="H100" s="4">
        <v>9</v>
      </c>
      <c r="I100" s="110">
        <v>6.9560185185185202E-3</v>
      </c>
      <c r="J100">
        <v>44.924999999999997</v>
      </c>
    </row>
    <row r="101" spans="1:10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219</v>
      </c>
      <c r="F101" s="4" t="s">
        <v>220</v>
      </c>
      <c r="G101" s="13">
        <f>(C101-VLOOKUP(E101,Riders!$A$2:$C$3501,2,FALSE))/365</f>
        <v>30.56986301369863</v>
      </c>
      <c r="H101" s="4">
        <v>10</v>
      </c>
      <c r="I101" s="110">
        <v>6.9560185185185202E-3</v>
      </c>
      <c r="J101">
        <v>44.924999999999997</v>
      </c>
    </row>
    <row r="102" spans="1:10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241</v>
      </c>
      <c r="F102" s="4" t="s">
        <v>44</v>
      </c>
      <c r="G102" s="13">
        <f>(C102-VLOOKUP(E102,Riders!$A$2:$C$3501,2,FALSE))/365</f>
        <v>20.627397260273973</v>
      </c>
      <c r="H102" s="4">
        <v>11</v>
      </c>
      <c r="I102" s="110">
        <v>6.9560185185185202E-3</v>
      </c>
      <c r="J102">
        <v>44.924999999999997</v>
      </c>
    </row>
    <row r="103" spans="1:10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244</v>
      </c>
      <c r="F103" s="4" t="s">
        <v>38</v>
      </c>
      <c r="G103" s="13">
        <f>(C103-VLOOKUP(E103,Riders!$A$2:$C$3501,2,FALSE))/365</f>
        <v>28.964383561643835</v>
      </c>
      <c r="H103" s="4">
        <v>12</v>
      </c>
      <c r="I103" s="110">
        <v>6.9560185185185202E-3</v>
      </c>
      <c r="J103">
        <v>44.924999999999997</v>
      </c>
    </row>
    <row r="104" spans="1:10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258</v>
      </c>
      <c r="F104" s="4" t="s">
        <v>51</v>
      </c>
      <c r="G104" s="13">
        <f>(C104-VLOOKUP(E104,Riders!$A$2:$C$3501,2,FALSE))/365</f>
        <v>21.123287671232877</v>
      </c>
      <c r="H104" s="4">
        <v>13</v>
      </c>
      <c r="I104" s="110">
        <v>6.9560185185185202E-3</v>
      </c>
      <c r="J104">
        <v>44.924999999999997</v>
      </c>
    </row>
    <row r="105" spans="1:10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431</v>
      </c>
      <c r="F105" s="4" t="s">
        <v>97</v>
      </c>
      <c r="G105" s="13">
        <f>(C105-VLOOKUP(E105,Riders!$A$2:$C$3501,2,FALSE))/365</f>
        <v>18.265753424657536</v>
      </c>
      <c r="H105" s="4">
        <v>14</v>
      </c>
      <c r="I105" s="110">
        <v>6.9560185185185202E-3</v>
      </c>
      <c r="J105">
        <v>44.924999999999997</v>
      </c>
    </row>
    <row r="106" spans="1:10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228</v>
      </c>
      <c r="F106" s="4" t="s">
        <v>15</v>
      </c>
      <c r="G106" s="13">
        <f>(C106-VLOOKUP(E106,Riders!$A$2:$C$3501,2,FALSE))/365</f>
        <v>23.723287671232878</v>
      </c>
      <c r="H106" s="4">
        <v>15</v>
      </c>
      <c r="I106" s="110">
        <v>6.9560185185185202E-3</v>
      </c>
      <c r="J106">
        <v>44.924999999999997</v>
      </c>
    </row>
    <row r="107" spans="1:10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267</v>
      </c>
      <c r="F107" s="4" t="s">
        <v>56</v>
      </c>
      <c r="G107" s="13">
        <f>(C107-VLOOKUP(E107,Riders!$A$2:$C$3501,2,FALSE))/365</f>
        <v>24.227397260273971</v>
      </c>
      <c r="H107" s="4">
        <v>16</v>
      </c>
      <c r="I107" s="110">
        <v>6.9560185185185202E-3</v>
      </c>
      <c r="J107">
        <v>44.924999999999997</v>
      </c>
    </row>
    <row r="108" spans="1:10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497</v>
      </c>
      <c r="F108" s="4" t="s">
        <v>25</v>
      </c>
      <c r="G108" s="13">
        <f>(C108-VLOOKUP(E108,Riders!$A$2:$C$3501,2,FALSE))/365</f>
        <v>19.882191780821916</v>
      </c>
      <c r="H108" s="4">
        <v>17</v>
      </c>
      <c r="I108" s="110">
        <v>6.9560185185185202E-3</v>
      </c>
      <c r="J108">
        <v>44.924999999999997</v>
      </c>
    </row>
    <row r="109" spans="1:10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234</v>
      </c>
      <c r="F109" s="4" t="s">
        <v>235</v>
      </c>
      <c r="G109" s="13">
        <f>(C109-VLOOKUP(E109,Riders!$A$2:$C$3501,2,FALSE))/365</f>
        <v>26.490410958904111</v>
      </c>
      <c r="H109" s="4">
        <v>18</v>
      </c>
      <c r="I109" s="110">
        <v>6.9560185185185202E-3</v>
      </c>
      <c r="J109">
        <v>44.924999999999997</v>
      </c>
    </row>
    <row r="110" spans="1:10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231</v>
      </c>
      <c r="F110" s="4" t="s">
        <v>232</v>
      </c>
      <c r="G110" s="13">
        <f>(C110-VLOOKUP(E110,Riders!$A$2:$C$3501,2,FALSE))/365</f>
        <v>26.093150684931508</v>
      </c>
      <c r="H110" s="4">
        <v>19</v>
      </c>
      <c r="I110" s="110">
        <v>6.9560185185185202E-3</v>
      </c>
      <c r="J110">
        <v>44.924999999999997</v>
      </c>
    </row>
    <row r="111" spans="1:10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216</v>
      </c>
      <c r="F111" s="4" t="s">
        <v>27</v>
      </c>
      <c r="G111" s="13">
        <f>(C111-VLOOKUP(E111,Riders!$A$2:$C$3501,2,FALSE))/365</f>
        <v>24.106849315068494</v>
      </c>
      <c r="H111" s="4">
        <v>20</v>
      </c>
      <c r="I111" s="110">
        <v>6.9560185185185202E-3</v>
      </c>
      <c r="J111">
        <v>44.924999999999997</v>
      </c>
    </row>
    <row r="112" spans="1:10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251</v>
      </c>
      <c r="F112" s="4" t="s">
        <v>153</v>
      </c>
      <c r="G112" s="13">
        <f>(C112-VLOOKUP(E112,Riders!$A$2:$C$3501,2,FALSE))/365</f>
        <v>21.87945205479452</v>
      </c>
      <c r="H112" s="4">
        <v>21</v>
      </c>
      <c r="I112" s="110">
        <v>6.9560185185185202E-3</v>
      </c>
      <c r="J112">
        <v>44.924999999999997</v>
      </c>
    </row>
    <row r="113" spans="1:10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246</v>
      </c>
      <c r="F113" s="4" t="s">
        <v>247</v>
      </c>
      <c r="G113" s="13">
        <f>(C113-VLOOKUP(E113,Riders!$A$2:$C$3501,2,FALSE))/365</f>
        <v>30.723287671232878</v>
      </c>
      <c r="H113" s="4">
        <v>22</v>
      </c>
      <c r="I113" s="110">
        <v>6.9560185185185202E-3</v>
      </c>
      <c r="J113">
        <v>44.924999999999997</v>
      </c>
    </row>
    <row r="114" spans="1:10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851</v>
      </c>
      <c r="F114" s="4" t="s">
        <v>142</v>
      </c>
      <c r="G114" s="13">
        <f>(C114-VLOOKUP(E114,Riders!$A$2:$C$3501,2,FALSE))/365</f>
        <v>26.838356164383562</v>
      </c>
      <c r="H114" s="4">
        <v>23</v>
      </c>
      <c r="I114" s="110">
        <v>6.9560185185185202E-3</v>
      </c>
      <c r="J114">
        <v>44.924999999999997</v>
      </c>
    </row>
    <row r="115" spans="1:10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242</v>
      </c>
      <c r="F115" s="4" t="s">
        <v>243</v>
      </c>
      <c r="G115" s="13">
        <f>(C115-VLOOKUP(E115,Riders!$A$2:$C$3501,2,FALSE))/365</f>
        <v>28.295890410958904</v>
      </c>
      <c r="H115" s="4">
        <v>24</v>
      </c>
      <c r="I115" s="110">
        <v>6.9560185185185202E-3</v>
      </c>
      <c r="J115">
        <v>44.924999999999997</v>
      </c>
    </row>
    <row r="116" spans="1:10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274</v>
      </c>
      <c r="F116" s="1" t="s">
        <v>29</v>
      </c>
      <c r="G116" s="13">
        <f>(C116-VLOOKUP(E116,Riders!$A$2:$C$3501,2,FALSE))/365</f>
        <v>22.158904109589042</v>
      </c>
      <c r="H116" s="1">
        <v>1</v>
      </c>
      <c r="I116" s="110">
        <v>6.4351851851851861E-3</v>
      </c>
      <c r="J116">
        <v>48.561</v>
      </c>
    </row>
    <row r="117" spans="1:10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328</v>
      </c>
      <c r="F117" s="1" t="s">
        <v>25</v>
      </c>
      <c r="G117" s="13">
        <f>(C117-VLOOKUP(E117,Riders!$A$2:$C$3501,2,FALSE))/365</f>
        <v>32.594520547945208</v>
      </c>
      <c r="H117" s="1">
        <v>2</v>
      </c>
      <c r="I117" s="110">
        <v>6.4351851851851861E-3</v>
      </c>
      <c r="J117">
        <v>48.561</v>
      </c>
    </row>
    <row r="118" spans="1:10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237</v>
      </c>
      <c r="F118" s="1" t="s">
        <v>238</v>
      </c>
      <c r="G118" s="13">
        <f>(C118-VLOOKUP(E118,Riders!$A$2:$C$3501,2,FALSE))/365</f>
        <v>26.778082191780822</v>
      </c>
      <c r="H118" s="1">
        <v>3</v>
      </c>
      <c r="I118" s="110">
        <v>6.4351851851851896E-3</v>
      </c>
      <c r="J118">
        <v>48.561</v>
      </c>
    </row>
    <row r="119" spans="1:10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219</v>
      </c>
      <c r="F119" s="1" t="s">
        <v>220</v>
      </c>
      <c r="G119" s="13">
        <f>(C119-VLOOKUP(E119,Riders!$A$2:$C$3501,2,FALSE))/365</f>
        <v>30.517808219178082</v>
      </c>
      <c r="H119" s="1">
        <v>4</v>
      </c>
      <c r="I119" s="110">
        <v>6.4351851851851896E-3</v>
      </c>
      <c r="J119">
        <v>48.561</v>
      </c>
    </row>
    <row r="120" spans="1:10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226</v>
      </c>
      <c r="F120" s="1" t="s">
        <v>120</v>
      </c>
      <c r="G120" s="13">
        <f>(C120-VLOOKUP(E120,Riders!$A$2:$C$3501,2,FALSE))/365</f>
        <v>24.4986301369863</v>
      </c>
      <c r="H120" s="1">
        <v>5</v>
      </c>
      <c r="I120" s="110">
        <v>6.4351851851851896E-3</v>
      </c>
      <c r="J120">
        <v>48.561</v>
      </c>
    </row>
    <row r="121" spans="1:10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215</v>
      </c>
      <c r="F121" s="1" t="s">
        <v>17</v>
      </c>
      <c r="G121" s="13">
        <f>(C121-VLOOKUP(E121,Riders!$A$2:$C$3501,2,FALSE))/365</f>
        <v>24.139726027397259</v>
      </c>
      <c r="H121" s="1">
        <v>6</v>
      </c>
      <c r="I121" s="110">
        <v>6.4351851851851896E-3</v>
      </c>
      <c r="J121">
        <v>48.561</v>
      </c>
    </row>
    <row r="122" spans="1:10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231</v>
      </c>
      <c r="F122" s="1" t="s">
        <v>232</v>
      </c>
      <c r="G122" s="13">
        <f>(C122-VLOOKUP(E122,Riders!$A$2:$C$3501,2,FALSE))/365</f>
        <v>26.041095890410958</v>
      </c>
      <c r="H122" s="1">
        <v>7</v>
      </c>
      <c r="I122" s="110">
        <v>6.4351851851851896E-3</v>
      </c>
      <c r="J122">
        <v>48.561</v>
      </c>
    </row>
    <row r="123" spans="1:10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434</v>
      </c>
      <c r="F123" s="1" t="s">
        <v>53</v>
      </c>
      <c r="G123" s="13">
        <f>(C123-VLOOKUP(E123,Riders!$A$2:$C$3501,2,FALSE))/365</f>
        <v>23</v>
      </c>
      <c r="H123" s="1">
        <v>8</v>
      </c>
      <c r="I123" s="110">
        <v>6.4351851851851896E-3</v>
      </c>
      <c r="J123">
        <v>48.561</v>
      </c>
    </row>
    <row r="124" spans="1:10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2329</v>
      </c>
      <c r="F124" s="1" t="s">
        <v>49</v>
      </c>
      <c r="G124" s="13">
        <f>(C124-VLOOKUP(E124,Riders!$A$2:$C$3501,2,FALSE))/365</f>
        <v>22.5013698630137</v>
      </c>
      <c r="H124" s="1">
        <v>9</v>
      </c>
      <c r="I124" s="110">
        <v>6.4351851851851896E-3</v>
      </c>
      <c r="J124">
        <v>48.561</v>
      </c>
    </row>
    <row r="125" spans="1:10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1415</v>
      </c>
      <c r="F125" s="1" t="s">
        <v>230</v>
      </c>
      <c r="G125" s="13">
        <f>(C125-VLOOKUP(E125,Riders!$A$2:$C$3501,2,FALSE))/365</f>
        <v>33.076712328767123</v>
      </c>
      <c r="H125" s="1">
        <v>10</v>
      </c>
      <c r="I125" s="110">
        <v>6.4351851851851896E-3</v>
      </c>
      <c r="J125">
        <v>48.561</v>
      </c>
    </row>
    <row r="126" spans="1:10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462</v>
      </c>
      <c r="F126" s="1" t="s">
        <v>19</v>
      </c>
      <c r="G126" s="13">
        <f>(C126-VLOOKUP(E126,Riders!$A$2:$C$3501,2,FALSE))/365</f>
        <v>23.753424657534246</v>
      </c>
      <c r="H126" s="1">
        <v>11</v>
      </c>
      <c r="I126" s="110">
        <v>6.4351851851851896E-3</v>
      </c>
      <c r="J126">
        <v>48.561</v>
      </c>
    </row>
    <row r="127" spans="1:10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252</v>
      </c>
      <c r="F127" s="1" t="s">
        <v>145</v>
      </c>
      <c r="G127" s="13" t="e">
        <f>(C127-VLOOKUP(E127,Riders!$A$2:$C$3501,2,FALSE))/365</f>
        <v>#N/A</v>
      </c>
      <c r="H127" s="1">
        <v>12</v>
      </c>
      <c r="I127" s="110">
        <v>6.4351851851851896E-3</v>
      </c>
      <c r="J127">
        <v>48.561</v>
      </c>
    </row>
    <row r="128" spans="1:10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440</v>
      </c>
      <c r="F128" s="1" t="s">
        <v>15</v>
      </c>
      <c r="G128" s="13">
        <f>(C128-VLOOKUP(E128,Riders!$A$2:$C$3501,2,FALSE))/365</f>
        <v>22.298630136986301</v>
      </c>
      <c r="H128" s="1">
        <v>13</v>
      </c>
      <c r="I128" s="110">
        <v>6.4351851851851896E-3</v>
      </c>
      <c r="J128">
        <v>48.561</v>
      </c>
    </row>
    <row r="129" spans="1:10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267</v>
      </c>
      <c r="F129" s="1" t="s">
        <v>56</v>
      </c>
      <c r="G129" s="13">
        <f>(C129-VLOOKUP(E129,Riders!$A$2:$C$3501,2,FALSE))/365</f>
        <v>24.175342465753424</v>
      </c>
      <c r="H129" s="1">
        <v>14</v>
      </c>
      <c r="I129" s="110">
        <v>6.4351851851851896E-3</v>
      </c>
      <c r="J129">
        <v>48.561</v>
      </c>
    </row>
    <row r="130" spans="1:10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310</v>
      </c>
      <c r="F130" s="1" t="s">
        <v>158</v>
      </c>
      <c r="G130" s="13">
        <f>(C130-VLOOKUP(E130,Riders!$A$2:$C$3501,2,FALSE))/365</f>
        <v>32.769863013698632</v>
      </c>
      <c r="H130" s="1">
        <v>15</v>
      </c>
      <c r="I130" s="110">
        <v>6.4351851851851896E-3</v>
      </c>
      <c r="J130">
        <v>48.561</v>
      </c>
    </row>
    <row r="131" spans="1:10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263</v>
      </c>
      <c r="F131" s="1" t="s">
        <v>264</v>
      </c>
      <c r="G131" s="13">
        <f>(C131-VLOOKUP(E131,Riders!$A$2:$C$3501,2,FALSE))/365</f>
        <v>19.87945205479452</v>
      </c>
      <c r="H131" s="1">
        <v>16</v>
      </c>
      <c r="I131" s="110">
        <v>6.4351851851851896E-3</v>
      </c>
      <c r="J131">
        <v>48.561</v>
      </c>
    </row>
    <row r="132" spans="1:10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251</v>
      </c>
      <c r="F132" s="1" t="s">
        <v>65</v>
      </c>
      <c r="G132" s="13">
        <f>(C132-VLOOKUP(E132,Riders!$A$2:$C$3501,2,FALSE))/365</f>
        <v>21.827397260273973</v>
      </c>
      <c r="H132" s="1">
        <v>17</v>
      </c>
      <c r="I132" s="110">
        <v>6.4351851851851896E-3</v>
      </c>
      <c r="J132">
        <v>48.561</v>
      </c>
    </row>
    <row r="133" spans="1:10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271</v>
      </c>
      <c r="F133" s="1" t="s">
        <v>67</v>
      </c>
      <c r="G133" s="13">
        <f>(C133-VLOOKUP(E133,Riders!$A$2:$C$3501,2,FALSE))/365</f>
        <v>28.695890410958903</v>
      </c>
      <c r="H133" s="1">
        <v>18</v>
      </c>
      <c r="I133" s="110">
        <v>6.4351851851851896E-3</v>
      </c>
      <c r="J133">
        <v>48.561</v>
      </c>
    </row>
    <row r="134" spans="1:10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234</v>
      </c>
      <c r="F134" s="1" t="s">
        <v>235</v>
      </c>
      <c r="G134" s="13">
        <f>(C134-VLOOKUP(E134,Riders!$A$2:$C$3501,2,FALSE))/365</f>
        <v>26.438356164383563</v>
      </c>
      <c r="H134" s="1">
        <v>19</v>
      </c>
      <c r="I134" s="110">
        <v>6.4351851851851896E-3</v>
      </c>
      <c r="J134">
        <v>48.561</v>
      </c>
    </row>
    <row r="135" spans="1:10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431</v>
      </c>
      <c r="F135" s="1" t="s">
        <v>97</v>
      </c>
      <c r="G135" s="13">
        <f>(C135-VLOOKUP(E135,Riders!$A$2:$C$3501,2,FALSE))/365</f>
        <v>18.213698630136985</v>
      </c>
      <c r="H135" s="1">
        <v>20</v>
      </c>
      <c r="I135" s="110">
        <v>6.4351851851851896E-3</v>
      </c>
      <c r="J135">
        <v>48.561</v>
      </c>
    </row>
    <row r="136" spans="1:10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241</v>
      </c>
      <c r="F136" s="1" t="s">
        <v>44</v>
      </c>
      <c r="G136" s="13">
        <f>(C136-VLOOKUP(E136,Riders!$A$2:$C$3501,2,FALSE))/365</f>
        <v>20.575342465753426</v>
      </c>
      <c r="H136" s="1">
        <v>21</v>
      </c>
      <c r="I136" s="110">
        <v>6.4351851851851896E-3</v>
      </c>
      <c r="J136">
        <v>48.561</v>
      </c>
    </row>
    <row r="137" spans="1:10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256</v>
      </c>
      <c r="F137" s="1" t="s">
        <v>36</v>
      </c>
      <c r="G137" s="13">
        <f>(C137-VLOOKUP(E137,Riders!$A$2:$C$3501,2,FALSE))/365</f>
        <v>27.013698630136986</v>
      </c>
      <c r="H137" s="1">
        <v>22</v>
      </c>
      <c r="I137" s="110">
        <v>6.4351851851851896E-3</v>
      </c>
      <c r="J137">
        <v>48.561</v>
      </c>
    </row>
    <row r="138" spans="1:10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312</v>
      </c>
      <c r="F138" s="1" t="s">
        <v>27</v>
      </c>
      <c r="G138" s="13">
        <f>(C138-VLOOKUP(E138,Riders!$A$2:$C$3501,2,FALSE))/365</f>
        <v>24.621917808219177</v>
      </c>
      <c r="H138" s="1">
        <v>23</v>
      </c>
      <c r="I138" s="110">
        <v>6.4351851851851896E-3</v>
      </c>
      <c r="J138">
        <v>48.561</v>
      </c>
    </row>
    <row r="139" spans="1:10" x14ac:dyDescent="0.3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221</v>
      </c>
      <c r="F139" s="1" t="s">
        <v>40</v>
      </c>
      <c r="G139" s="13">
        <f>(C139-VLOOKUP(E139,Riders!$A$2:$C$3501,2,FALSE))/365</f>
        <v>25.898630136986302</v>
      </c>
      <c r="H139" s="1" t="s">
        <v>308</v>
      </c>
      <c r="I139" s="110">
        <v>6.4351851851851896E-3</v>
      </c>
      <c r="J139">
        <v>48.561</v>
      </c>
    </row>
    <row r="140" spans="1:10" x14ac:dyDescent="0.3">
      <c r="A140" s="4" t="s">
        <v>12</v>
      </c>
      <c r="B140" s="4">
        <v>2022</v>
      </c>
      <c r="C140" s="5">
        <v>44849</v>
      </c>
      <c r="D140" s="4" t="s">
        <v>13</v>
      </c>
      <c r="E140" s="4" t="s">
        <v>214</v>
      </c>
      <c r="F140" s="4" t="s">
        <v>67</v>
      </c>
      <c r="G140" s="13">
        <f>(C140-VLOOKUP(E140,Riders!$A$2:$C$3501,2,FALSE))/365</f>
        <v>27.827397260273973</v>
      </c>
      <c r="H140" s="4">
        <v>1</v>
      </c>
      <c r="I140" s="110">
        <v>6.3425925925925915E-3</v>
      </c>
      <c r="J140">
        <v>49.27</v>
      </c>
    </row>
    <row r="141" spans="1:10" x14ac:dyDescent="0.3">
      <c r="A141" s="4" t="s">
        <v>12</v>
      </c>
      <c r="B141" s="4">
        <v>2022</v>
      </c>
      <c r="C141" s="5">
        <v>44849</v>
      </c>
      <c r="D141" s="4" t="s">
        <v>13</v>
      </c>
      <c r="E141" s="4" t="s">
        <v>215</v>
      </c>
      <c r="F141" s="4" t="s">
        <v>17</v>
      </c>
      <c r="G141" s="13">
        <f>(C141-VLOOKUP(E141,Riders!$A$2:$C$3501,2,FALSE))/365</f>
        <v>23.772602739726029</v>
      </c>
      <c r="H141" s="4">
        <v>2</v>
      </c>
      <c r="I141" s="110">
        <v>6.3425925925925915E-3</v>
      </c>
      <c r="J141">
        <v>49.27</v>
      </c>
    </row>
    <row r="142" spans="1:10" x14ac:dyDescent="0.3">
      <c r="A142" s="4" t="s">
        <v>12</v>
      </c>
      <c r="B142" s="4">
        <v>2022</v>
      </c>
      <c r="C142" s="5">
        <v>44849</v>
      </c>
      <c r="D142" s="4" t="s">
        <v>13</v>
      </c>
      <c r="E142" s="4" t="s">
        <v>216</v>
      </c>
      <c r="F142" s="4" t="s">
        <v>27</v>
      </c>
      <c r="G142" s="13">
        <f>(C142-VLOOKUP(E142,Riders!$A$2:$C$3501,2,FALSE))/365</f>
        <v>23.687671232876713</v>
      </c>
      <c r="H142" s="4">
        <v>3</v>
      </c>
      <c r="I142" s="110">
        <v>6.3425925925925898E-3</v>
      </c>
      <c r="J142">
        <v>49.27</v>
      </c>
    </row>
    <row r="143" spans="1:10" x14ac:dyDescent="0.3">
      <c r="A143" s="4" t="s">
        <v>12</v>
      </c>
      <c r="B143" s="4">
        <v>2022</v>
      </c>
      <c r="C143" s="5">
        <v>44849</v>
      </c>
      <c r="D143" s="4" t="s">
        <v>13</v>
      </c>
      <c r="E143" s="4" t="s">
        <v>217</v>
      </c>
      <c r="F143" s="4" t="s">
        <v>29</v>
      </c>
      <c r="G143" s="13">
        <f>(C143-VLOOKUP(E143,Riders!$A$2:$C$3501,2,FALSE))/365</f>
        <v>24.545205479452054</v>
      </c>
      <c r="H143" s="4">
        <v>4</v>
      </c>
      <c r="I143" s="110">
        <v>6.3425925925925898E-3</v>
      </c>
      <c r="J143">
        <v>49.27</v>
      </c>
    </row>
    <row r="144" spans="1:10" x14ac:dyDescent="0.3">
      <c r="A144" s="4" t="s">
        <v>12</v>
      </c>
      <c r="B144" s="4">
        <v>2022</v>
      </c>
      <c r="C144" s="5">
        <v>44849</v>
      </c>
      <c r="D144" s="4" t="s">
        <v>13</v>
      </c>
      <c r="E144" s="4" t="s">
        <v>218</v>
      </c>
      <c r="F144" s="4" t="s">
        <v>19</v>
      </c>
      <c r="G144" s="13">
        <f>(C144-VLOOKUP(E144,Riders!$A$2:$C$3501,2,FALSE))/365</f>
        <v>21.104109589041094</v>
      </c>
      <c r="H144" s="4">
        <v>5</v>
      </c>
      <c r="I144" s="110">
        <v>6.3425925925925898E-3</v>
      </c>
      <c r="J144">
        <v>49.27</v>
      </c>
    </row>
    <row r="145" spans="1:10" x14ac:dyDescent="0.3">
      <c r="A145" s="4" t="s">
        <v>12</v>
      </c>
      <c r="B145" s="4">
        <v>2022</v>
      </c>
      <c r="C145" s="5">
        <v>44849</v>
      </c>
      <c r="D145" s="4" t="s">
        <v>13</v>
      </c>
      <c r="E145" s="4" t="s">
        <v>219</v>
      </c>
      <c r="F145" s="4" t="s">
        <v>220</v>
      </c>
      <c r="G145" s="13">
        <f>(C145-VLOOKUP(E145,Riders!$A$2:$C$3501,2,FALSE))/365</f>
        <v>30.150684931506849</v>
      </c>
      <c r="H145" s="4">
        <v>6</v>
      </c>
      <c r="I145" s="110">
        <v>6.3425925925925898E-3</v>
      </c>
      <c r="J145">
        <v>49.27</v>
      </c>
    </row>
    <row r="146" spans="1:10" x14ac:dyDescent="0.3">
      <c r="A146" s="4" t="s">
        <v>12</v>
      </c>
      <c r="B146" s="4">
        <v>2022</v>
      </c>
      <c r="C146" s="5">
        <v>44849</v>
      </c>
      <c r="D146" s="4" t="s">
        <v>13</v>
      </c>
      <c r="E146" s="4" t="s">
        <v>221</v>
      </c>
      <c r="F146" s="4" t="s">
        <v>40</v>
      </c>
      <c r="G146" s="13">
        <f>(C146-VLOOKUP(E146,Riders!$A$2:$C$3501,2,FALSE))/365</f>
        <v>25.531506849315068</v>
      </c>
      <c r="H146" s="4">
        <v>7</v>
      </c>
      <c r="I146" s="110">
        <v>6.3425925925925898E-3</v>
      </c>
      <c r="J146">
        <v>49.27</v>
      </c>
    </row>
    <row r="147" spans="1:10" x14ac:dyDescent="0.3">
      <c r="A147" s="4" t="s">
        <v>12</v>
      </c>
      <c r="B147" s="4">
        <v>2022</v>
      </c>
      <c r="C147" s="5">
        <v>44849</v>
      </c>
      <c r="D147" s="4" t="s">
        <v>13</v>
      </c>
      <c r="E147" s="4" t="s">
        <v>222</v>
      </c>
      <c r="F147" s="4" t="s">
        <v>223</v>
      </c>
      <c r="G147" s="13">
        <f>(C147-VLOOKUP(E147,Riders!$A$2:$C$3501,2,FALSE))/365</f>
        <v>23.284931506849315</v>
      </c>
      <c r="H147" s="4">
        <v>8</v>
      </c>
      <c r="I147" s="110">
        <v>6.3425925925925898E-3</v>
      </c>
      <c r="J147">
        <v>49.27</v>
      </c>
    </row>
    <row r="148" spans="1:10" x14ac:dyDescent="0.3">
      <c r="A148" s="4" t="s">
        <v>12</v>
      </c>
      <c r="B148" s="4">
        <v>2022</v>
      </c>
      <c r="C148" s="5">
        <v>44849</v>
      </c>
      <c r="D148" s="4" t="s">
        <v>13</v>
      </c>
      <c r="E148" s="4" t="s">
        <v>224</v>
      </c>
      <c r="F148" s="4" t="s">
        <v>225</v>
      </c>
      <c r="G148" s="13">
        <f>(C148-VLOOKUP(E148,Riders!$A$2:$C$3501,2,FALSE))/365</f>
        <v>22.849315068493151</v>
      </c>
      <c r="H148" s="4">
        <v>9</v>
      </c>
      <c r="I148" s="110">
        <v>6.3425925925925898E-3</v>
      </c>
      <c r="J148">
        <v>49.27</v>
      </c>
    </row>
    <row r="149" spans="1:10" x14ac:dyDescent="0.3">
      <c r="A149" s="4" t="s">
        <v>12</v>
      </c>
      <c r="B149" s="4">
        <v>2022</v>
      </c>
      <c r="C149" s="5">
        <v>44849</v>
      </c>
      <c r="D149" s="4" t="s">
        <v>13</v>
      </c>
      <c r="E149" s="4" t="s">
        <v>2329</v>
      </c>
      <c r="F149" s="4" t="s">
        <v>49</v>
      </c>
      <c r="G149" s="13">
        <f>(C149-VLOOKUP(E149,Riders!$A$2:$C$3501,2,FALSE))/365</f>
        <v>22.134246575342466</v>
      </c>
      <c r="H149" s="4">
        <v>10</v>
      </c>
      <c r="I149" s="110">
        <v>6.3425925925925898E-3</v>
      </c>
      <c r="J149">
        <v>49.27</v>
      </c>
    </row>
    <row r="150" spans="1:10" x14ac:dyDescent="0.3">
      <c r="A150" s="4" t="s">
        <v>12</v>
      </c>
      <c r="B150" s="4">
        <v>2022</v>
      </c>
      <c r="C150" s="5">
        <v>44849</v>
      </c>
      <c r="D150" s="4" t="s">
        <v>13</v>
      </c>
      <c r="E150" s="4" t="s">
        <v>226</v>
      </c>
      <c r="F150" s="4" t="s">
        <v>120</v>
      </c>
      <c r="G150" s="13">
        <f>(C150-VLOOKUP(E150,Riders!$A$2:$C$3501,2,FALSE))/365</f>
        <v>24.13150684931507</v>
      </c>
      <c r="H150" s="4">
        <v>11</v>
      </c>
      <c r="I150" s="110">
        <v>6.3425925925925898E-3</v>
      </c>
      <c r="J150">
        <v>49.27</v>
      </c>
    </row>
    <row r="151" spans="1:10" x14ac:dyDescent="0.3">
      <c r="A151" s="4" t="s">
        <v>12</v>
      </c>
      <c r="B151" s="4">
        <v>2022</v>
      </c>
      <c r="C151" s="5">
        <v>44849</v>
      </c>
      <c r="D151" s="4" t="s">
        <v>13</v>
      </c>
      <c r="E151" s="4" t="s">
        <v>227</v>
      </c>
      <c r="F151" s="4" t="s">
        <v>53</v>
      </c>
      <c r="G151" s="13">
        <f>(C151-VLOOKUP(E151,Riders!$A$2:$C$3501,2,FALSE))/365</f>
        <v>24.646575342465752</v>
      </c>
      <c r="H151" s="4">
        <v>12</v>
      </c>
      <c r="I151" s="110">
        <v>6.3425925925925898E-3</v>
      </c>
      <c r="J151">
        <v>49.27</v>
      </c>
    </row>
    <row r="152" spans="1:10" x14ac:dyDescent="0.3">
      <c r="A152" s="4" t="s">
        <v>12</v>
      </c>
      <c r="B152" s="4">
        <v>2022</v>
      </c>
      <c r="C152" s="5">
        <v>44849</v>
      </c>
      <c r="D152" s="4" t="s">
        <v>13</v>
      </c>
      <c r="E152" s="4" t="s">
        <v>228</v>
      </c>
      <c r="F152" s="4" t="s">
        <v>15</v>
      </c>
      <c r="G152" s="13">
        <f>(C152-VLOOKUP(E152,Riders!$A$2:$C$3501,2,FALSE))/365</f>
        <v>23.304109589041097</v>
      </c>
      <c r="H152" s="4">
        <v>13</v>
      </c>
      <c r="I152" s="110">
        <v>6.3425925925925898E-3</v>
      </c>
      <c r="J152">
        <v>49.27</v>
      </c>
    </row>
    <row r="153" spans="1:10" x14ac:dyDescent="0.3">
      <c r="A153" s="4" t="s">
        <v>12</v>
      </c>
      <c r="B153" s="4">
        <v>2022</v>
      </c>
      <c r="C153" s="5">
        <v>44849</v>
      </c>
      <c r="D153" s="4" t="s">
        <v>13</v>
      </c>
      <c r="E153" s="4" t="s">
        <v>229</v>
      </c>
      <c r="F153" s="4" t="s">
        <v>61</v>
      </c>
      <c r="G153" s="13">
        <f>(C153-VLOOKUP(E153,Riders!$A$2:$C$3501,2,FALSE))/365</f>
        <v>24.104109589041094</v>
      </c>
      <c r="H153" s="4">
        <v>14</v>
      </c>
      <c r="I153" s="110">
        <v>6.3425925925925898E-3</v>
      </c>
      <c r="J153">
        <v>49.27</v>
      </c>
    </row>
    <row r="154" spans="1:10" x14ac:dyDescent="0.3">
      <c r="A154" s="4" t="s">
        <v>12</v>
      </c>
      <c r="B154" s="4">
        <v>2022</v>
      </c>
      <c r="C154" s="5">
        <v>44849</v>
      </c>
      <c r="D154" s="4" t="s">
        <v>13</v>
      </c>
      <c r="E154" s="4" t="s">
        <v>1415</v>
      </c>
      <c r="F154" s="4" t="s">
        <v>230</v>
      </c>
      <c r="G154" s="13">
        <f>(C154-VLOOKUP(E154,Riders!$A$2:$C$3501,2,FALSE))/365</f>
        <v>32.709589041095889</v>
      </c>
      <c r="H154" s="4">
        <v>15</v>
      </c>
      <c r="I154" s="110">
        <v>6.3425925925925898E-3</v>
      </c>
      <c r="J154">
        <v>49.27</v>
      </c>
    </row>
    <row r="155" spans="1:10" x14ac:dyDescent="0.3">
      <c r="A155" s="4" t="s">
        <v>12</v>
      </c>
      <c r="B155" s="4">
        <v>2022</v>
      </c>
      <c r="C155" s="5">
        <v>44849</v>
      </c>
      <c r="D155" s="4" t="s">
        <v>13</v>
      </c>
      <c r="E155" s="4" t="s">
        <v>231</v>
      </c>
      <c r="F155" s="4" t="s">
        <v>232</v>
      </c>
      <c r="G155" s="13">
        <f>(C155-VLOOKUP(E155,Riders!$A$2:$C$3501,2,FALSE))/365</f>
        <v>25.673972602739727</v>
      </c>
      <c r="H155" s="4">
        <v>16</v>
      </c>
      <c r="I155" s="110">
        <v>6.3425925925925898E-3</v>
      </c>
      <c r="J155">
        <v>49.27</v>
      </c>
    </row>
    <row r="156" spans="1:10" x14ac:dyDescent="0.3">
      <c r="A156" s="4" t="s">
        <v>12</v>
      </c>
      <c r="B156" s="4">
        <v>2022</v>
      </c>
      <c r="C156" s="5">
        <v>44849</v>
      </c>
      <c r="D156" s="4" t="s">
        <v>13</v>
      </c>
      <c r="E156" s="4" t="s">
        <v>233</v>
      </c>
      <c r="F156" s="4" t="s">
        <v>56</v>
      </c>
      <c r="G156" s="13">
        <f>(C156-VLOOKUP(E156,Riders!$A$2:$C$3501,2,FALSE))/365</f>
        <v>27.123287671232877</v>
      </c>
      <c r="H156" s="4">
        <v>17</v>
      </c>
      <c r="I156" s="110">
        <v>6.3425925925925898E-3</v>
      </c>
      <c r="J156">
        <v>49.27</v>
      </c>
    </row>
    <row r="157" spans="1:10" x14ac:dyDescent="0.3">
      <c r="A157" s="4" t="s">
        <v>12</v>
      </c>
      <c r="B157" s="4">
        <v>2022</v>
      </c>
      <c r="C157" s="5">
        <v>44849</v>
      </c>
      <c r="D157" s="4" t="s">
        <v>13</v>
      </c>
      <c r="E157" s="4" t="s">
        <v>234</v>
      </c>
      <c r="F157" s="4" t="s">
        <v>235</v>
      </c>
      <c r="G157" s="13">
        <f>(C157-VLOOKUP(E157,Riders!$A$2:$C$3501,2,FALSE))/365</f>
        <v>26.07123287671233</v>
      </c>
      <c r="H157" s="4">
        <v>18</v>
      </c>
      <c r="I157" s="110">
        <v>6.3425925925925898E-3</v>
      </c>
      <c r="J157">
        <v>49.27</v>
      </c>
    </row>
    <row r="158" spans="1:10" x14ac:dyDescent="0.3">
      <c r="A158" s="4" t="s">
        <v>12</v>
      </c>
      <c r="B158" s="4">
        <v>2022</v>
      </c>
      <c r="C158" s="5">
        <v>44849</v>
      </c>
      <c r="D158" s="4" t="s">
        <v>13</v>
      </c>
      <c r="E158" s="4" t="s">
        <v>236</v>
      </c>
      <c r="F158" s="4" t="s">
        <v>51</v>
      </c>
      <c r="G158" s="13">
        <f>(C158-VLOOKUP(E158,Riders!$A$2:$C$3501,2,FALSE))/365</f>
        <v>26.947945205479453</v>
      </c>
      <c r="H158" s="4">
        <v>19</v>
      </c>
      <c r="I158" s="110">
        <v>6.3425925925925898E-3</v>
      </c>
      <c r="J158">
        <v>49.27</v>
      </c>
    </row>
    <row r="159" spans="1:10" x14ac:dyDescent="0.3">
      <c r="A159" s="4" t="s">
        <v>12</v>
      </c>
      <c r="B159" s="4">
        <v>2022</v>
      </c>
      <c r="C159" s="5">
        <v>44849</v>
      </c>
      <c r="D159" s="4" t="s">
        <v>13</v>
      </c>
      <c r="E159" s="4" t="s">
        <v>237</v>
      </c>
      <c r="F159" s="4" t="s">
        <v>238</v>
      </c>
      <c r="G159" s="13">
        <f>(C159-VLOOKUP(E159,Riders!$A$2:$C$3501,2,FALSE))/365</f>
        <v>26.410958904109588</v>
      </c>
      <c r="H159" s="4">
        <v>20</v>
      </c>
      <c r="I159" s="110">
        <v>6.3425925925925898E-3</v>
      </c>
      <c r="J159">
        <v>49.27</v>
      </c>
    </row>
    <row r="160" spans="1:10" x14ac:dyDescent="0.3">
      <c r="A160" s="4" t="s">
        <v>12</v>
      </c>
      <c r="B160" s="4">
        <v>2022</v>
      </c>
      <c r="C160" s="5">
        <v>44849</v>
      </c>
      <c r="D160" s="4" t="s">
        <v>13</v>
      </c>
      <c r="E160" s="4" t="s">
        <v>239</v>
      </c>
      <c r="F160" s="4" t="s">
        <v>25</v>
      </c>
      <c r="G160" s="13">
        <f>(C160-VLOOKUP(E160,Riders!$A$2:$C$3501,2,FALSE))/365</f>
        <v>20.342465753424658</v>
      </c>
      <c r="H160" s="4">
        <v>21</v>
      </c>
      <c r="I160" s="110">
        <v>6.3425925925925898E-3</v>
      </c>
      <c r="J160">
        <v>49.27</v>
      </c>
    </row>
    <row r="161" spans="1:10" x14ac:dyDescent="0.3">
      <c r="A161" s="4" t="s">
        <v>12</v>
      </c>
      <c r="B161" s="4">
        <v>2022</v>
      </c>
      <c r="C161" s="5">
        <v>44849</v>
      </c>
      <c r="D161" s="4" t="s">
        <v>13</v>
      </c>
      <c r="E161" s="4" t="s">
        <v>240</v>
      </c>
      <c r="F161" s="4" t="s">
        <v>47</v>
      </c>
      <c r="G161" s="13">
        <f>(C161-VLOOKUP(E161,Riders!$A$2:$C$3501,2,FALSE))/365</f>
        <v>30.24931506849315</v>
      </c>
      <c r="H161" s="4">
        <v>22</v>
      </c>
      <c r="I161" s="110">
        <v>6.3425925925925898E-3</v>
      </c>
      <c r="J161">
        <v>49.27</v>
      </c>
    </row>
    <row r="162" spans="1:10" x14ac:dyDescent="0.3">
      <c r="A162" s="4" t="s">
        <v>12</v>
      </c>
      <c r="B162" s="4">
        <v>2022</v>
      </c>
      <c r="C162" s="5">
        <v>44849</v>
      </c>
      <c r="D162" s="4" t="s">
        <v>13</v>
      </c>
      <c r="E162" s="4" t="s">
        <v>241</v>
      </c>
      <c r="F162" s="4" t="s">
        <v>44</v>
      </c>
      <c r="G162" s="13">
        <f>(C162-VLOOKUP(E162,Riders!$A$2:$C$3501,2,FALSE))/365</f>
        <v>20.208219178082192</v>
      </c>
      <c r="H162" s="4">
        <v>23</v>
      </c>
      <c r="I162" s="110">
        <v>6.3425925925925898E-3</v>
      </c>
      <c r="J162">
        <v>49.27</v>
      </c>
    </row>
    <row r="163" spans="1:10" x14ac:dyDescent="0.3">
      <c r="A163" s="4" t="s">
        <v>12</v>
      </c>
      <c r="B163" s="4">
        <v>2022</v>
      </c>
      <c r="C163" s="5">
        <v>44849</v>
      </c>
      <c r="D163" s="4" t="s">
        <v>13</v>
      </c>
      <c r="E163" s="4" t="s">
        <v>242</v>
      </c>
      <c r="F163" s="4" t="s">
        <v>243</v>
      </c>
      <c r="G163" s="13">
        <f>(C163-VLOOKUP(E163,Riders!$A$2:$C$3501,2,FALSE))/365</f>
        <v>27.876712328767123</v>
      </c>
      <c r="H163" s="4">
        <v>24</v>
      </c>
      <c r="I163" s="110">
        <v>6.3425925925925898E-3</v>
      </c>
      <c r="J163">
        <v>49.27</v>
      </c>
    </row>
    <row r="164" spans="1:10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214</v>
      </c>
      <c r="F164" s="1" t="s">
        <v>67</v>
      </c>
      <c r="G164" s="13">
        <f>(C164-VLOOKUP(E164,Riders!$A$2:$C$3501,2,FALSE))/365</f>
        <v>27.55890410958904</v>
      </c>
      <c r="H164" s="1">
        <v>1</v>
      </c>
      <c r="I164" s="110">
        <v>6.9212962962962969E-3</v>
      </c>
      <c r="J164">
        <v>45.151000000000003</v>
      </c>
    </row>
    <row r="165" spans="1:10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241</v>
      </c>
      <c r="F165" s="1" t="s">
        <v>44</v>
      </c>
      <c r="G165" s="13">
        <f>(C165-VLOOKUP(E165,Riders!$A$2:$C$3501,2,FALSE))/365</f>
        <v>19.93972602739726</v>
      </c>
      <c r="H165" s="1">
        <v>2</v>
      </c>
      <c r="I165" s="110">
        <v>6.9212962962962969E-3</v>
      </c>
      <c r="J165">
        <v>45.151000000000003</v>
      </c>
    </row>
    <row r="166" spans="1:10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217</v>
      </c>
      <c r="F166" s="1" t="s">
        <v>29</v>
      </c>
      <c r="G166" s="13">
        <f>(C166-VLOOKUP(E166,Riders!$A$2:$C$3501,2,FALSE))/365</f>
        <v>24.276712328767122</v>
      </c>
      <c r="H166" s="1">
        <v>3</v>
      </c>
      <c r="I166" s="110">
        <v>6.9212962962963004E-3</v>
      </c>
      <c r="J166">
        <v>45.151000000000003</v>
      </c>
    </row>
    <row r="167" spans="1:10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139</v>
      </c>
      <c r="F167" s="1" t="s">
        <v>61</v>
      </c>
      <c r="G167" s="13">
        <f>(C167-VLOOKUP(E167,Riders!$A$2:$C$3501,2,FALSE))/365</f>
        <v>30.082191780821919</v>
      </c>
      <c r="H167" s="1">
        <v>4</v>
      </c>
      <c r="I167" s="110">
        <v>6.9212962962963004E-3</v>
      </c>
      <c r="J167">
        <v>45.151000000000003</v>
      </c>
    </row>
    <row r="168" spans="1:10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244</v>
      </c>
      <c r="F168" s="1" t="s">
        <v>38</v>
      </c>
      <c r="G168" s="13">
        <f>(C168-VLOOKUP(E168,Riders!$A$2:$C$3501,2,FALSE))/365</f>
        <v>28.276712328767122</v>
      </c>
      <c r="H168" s="1">
        <v>5</v>
      </c>
      <c r="I168" s="110">
        <v>6.9212962962963004E-3</v>
      </c>
      <c r="J168">
        <v>45.151000000000003</v>
      </c>
    </row>
    <row r="169" spans="1:10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245</v>
      </c>
      <c r="F169" s="1" t="s">
        <v>19</v>
      </c>
      <c r="G169" s="13">
        <f>(C169-VLOOKUP(E169,Riders!$A$2:$C$3501,2,FALSE))/365</f>
        <v>23.528767123287672</v>
      </c>
      <c r="H169" s="1">
        <v>6</v>
      </c>
      <c r="I169" s="110">
        <v>6.9212962962963004E-3</v>
      </c>
      <c r="J169">
        <v>45.151000000000003</v>
      </c>
    </row>
    <row r="170" spans="1:10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246</v>
      </c>
      <c r="F170" s="1" t="s">
        <v>247</v>
      </c>
      <c r="G170" s="13">
        <f>(C170-VLOOKUP(E170,Riders!$A$2:$C$3501,2,FALSE))/365</f>
        <v>30.035616438356165</v>
      </c>
      <c r="H170" s="1">
        <v>7</v>
      </c>
      <c r="I170" s="110">
        <v>6.9212962962963004E-3</v>
      </c>
      <c r="J170">
        <v>45.151000000000003</v>
      </c>
    </row>
    <row r="171" spans="1:10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248</v>
      </c>
      <c r="F171" s="1" t="s">
        <v>91</v>
      </c>
      <c r="G171" s="13">
        <f>(C171-VLOOKUP(E171,Riders!$A$2:$C$3501,2,FALSE))/365</f>
        <v>22.893150684931506</v>
      </c>
      <c r="H171" s="1">
        <v>8</v>
      </c>
      <c r="I171" s="110">
        <v>6.9212962962963004E-3</v>
      </c>
      <c r="J171">
        <v>45.151000000000003</v>
      </c>
    </row>
    <row r="172" spans="1:10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249</v>
      </c>
      <c r="F172" s="1" t="s">
        <v>53</v>
      </c>
      <c r="G172" s="13">
        <f>(C172-VLOOKUP(E172,Riders!$A$2:$C$3501,2,FALSE))/365</f>
        <v>32.210958904109589</v>
      </c>
      <c r="H172" s="1">
        <v>9</v>
      </c>
      <c r="I172" s="110">
        <v>6.9212962962963004E-3</v>
      </c>
      <c r="J172">
        <v>45.151000000000003</v>
      </c>
    </row>
    <row r="173" spans="1:10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250</v>
      </c>
      <c r="F173" s="1" t="s">
        <v>21</v>
      </c>
      <c r="G173" s="13">
        <f>(C173-VLOOKUP(E173,Riders!$A$2:$C$3501,2,FALSE))/365</f>
        <v>21.5013698630137</v>
      </c>
      <c r="H173" s="1">
        <v>10</v>
      </c>
      <c r="I173" s="110">
        <v>6.9212962962963004E-3</v>
      </c>
      <c r="J173">
        <v>45.151000000000003</v>
      </c>
    </row>
    <row r="174" spans="1:10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234</v>
      </c>
      <c r="F174" s="1" t="s">
        <v>235</v>
      </c>
      <c r="G174" s="13">
        <f>(C174-VLOOKUP(E174,Riders!$A$2:$C$3501,2,FALSE))/365</f>
        <v>25.802739726027397</v>
      </c>
      <c r="H174" s="1">
        <v>11</v>
      </c>
      <c r="I174" s="110">
        <v>6.9212962962963004E-3</v>
      </c>
      <c r="J174">
        <v>45.151000000000003</v>
      </c>
    </row>
    <row r="175" spans="1:10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226</v>
      </c>
      <c r="F175" s="1" t="s">
        <v>120</v>
      </c>
      <c r="G175" s="13">
        <f>(C175-VLOOKUP(E175,Riders!$A$2:$C$3501,2,FALSE))/365</f>
        <v>23.863013698630137</v>
      </c>
      <c r="H175" s="1">
        <v>12</v>
      </c>
      <c r="I175" s="110">
        <v>6.9212962962963004E-3</v>
      </c>
      <c r="J175">
        <v>45.151000000000003</v>
      </c>
    </row>
    <row r="176" spans="1:10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251</v>
      </c>
      <c r="F176" s="1" t="s">
        <v>65</v>
      </c>
      <c r="G176" s="13">
        <f>(C176-VLOOKUP(E176,Riders!$A$2:$C$3501,2,FALSE))/365</f>
        <v>21.19178082191781</v>
      </c>
      <c r="H176" s="1">
        <v>13</v>
      </c>
      <c r="I176" s="110">
        <v>6.9212962962963004E-3</v>
      </c>
      <c r="J176">
        <v>45.151000000000003</v>
      </c>
    </row>
    <row r="177" spans="1:10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224</v>
      </c>
      <c r="F177" s="1" t="s">
        <v>225</v>
      </c>
      <c r="G177" s="13">
        <f>(C177-VLOOKUP(E177,Riders!$A$2:$C$3501,2,FALSE))/365</f>
        <v>22.580821917808219</v>
      </c>
      <c r="H177" s="1">
        <v>14</v>
      </c>
      <c r="I177" s="110">
        <v>6.9212962962963004E-3</v>
      </c>
      <c r="J177">
        <v>45.151000000000003</v>
      </c>
    </row>
    <row r="178" spans="1:10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252</v>
      </c>
      <c r="F178" s="1" t="s">
        <v>145</v>
      </c>
      <c r="G178" s="13" t="e">
        <f>(C178-VLOOKUP(E178,Riders!$A$2:$C$3501,2,FALSE))/365</f>
        <v>#N/A</v>
      </c>
      <c r="H178" s="1">
        <v>15</v>
      </c>
      <c r="I178" s="110">
        <v>6.9212962962963004E-3</v>
      </c>
      <c r="J178">
        <v>45.151000000000003</v>
      </c>
    </row>
    <row r="179" spans="1:10" x14ac:dyDescent="0.3">
      <c r="A179" s="1" t="s">
        <v>71</v>
      </c>
      <c r="B179" s="1">
        <v>2022</v>
      </c>
      <c r="C179" s="2">
        <v>44751</v>
      </c>
      <c r="D179" s="1" t="s">
        <v>72</v>
      </c>
      <c r="E179" s="1" t="s">
        <v>253</v>
      </c>
      <c r="F179" s="1" t="s">
        <v>254</v>
      </c>
      <c r="G179" s="13">
        <f>(C179-VLOOKUP(E179,Riders!$A$2:$C$3501,2,FALSE))/365</f>
        <v>26.989041095890411</v>
      </c>
      <c r="H179" s="1">
        <v>16</v>
      </c>
      <c r="I179" s="110">
        <v>6.9212962962963004E-3</v>
      </c>
      <c r="J179">
        <v>45.151000000000003</v>
      </c>
    </row>
    <row r="180" spans="1:10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255</v>
      </c>
      <c r="F180" s="4" t="s">
        <v>27</v>
      </c>
      <c r="G180" s="13">
        <f>(C180-VLOOKUP(E180,Riders!$A$2:$C$3501,2,FALSE))/365</f>
        <v>19.830136986301369</v>
      </c>
      <c r="H180" s="4">
        <v>1</v>
      </c>
      <c r="I180" s="110">
        <v>6.5509259259259262E-3</v>
      </c>
      <c r="J180">
        <v>47.703000000000003</v>
      </c>
    </row>
    <row r="181" spans="1:10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214</v>
      </c>
      <c r="F181" s="4" t="s">
        <v>67</v>
      </c>
      <c r="G181" s="13">
        <f>(C181-VLOOKUP(E181,Riders!$A$2:$C$3501,2,FALSE))/365</f>
        <v>27.405479452054795</v>
      </c>
      <c r="H181" s="4">
        <v>2</v>
      </c>
      <c r="I181" s="110">
        <v>6.5509259259259262E-3</v>
      </c>
      <c r="J181">
        <v>47.703000000000003</v>
      </c>
    </row>
    <row r="182" spans="1:10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221</v>
      </c>
      <c r="F182" s="4" t="s">
        <v>40</v>
      </c>
      <c r="G182" s="13">
        <f>(C182-VLOOKUP(E182,Riders!$A$2:$C$3501,2,FALSE))/365</f>
        <v>25.109589041095891</v>
      </c>
      <c r="H182" s="4">
        <v>3</v>
      </c>
      <c r="I182" s="110">
        <v>6.5509259259259297E-3</v>
      </c>
      <c r="J182">
        <v>47.703000000000003</v>
      </c>
    </row>
    <row r="183" spans="1:10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227</v>
      </c>
      <c r="F183" s="4" t="s">
        <v>53</v>
      </c>
      <c r="G183" s="13">
        <f>(C183-VLOOKUP(E183,Riders!$A$2:$C$3501,2,FALSE))/365</f>
        <v>24.224657534246575</v>
      </c>
      <c r="H183" s="4">
        <v>4</v>
      </c>
      <c r="I183" s="110">
        <v>6.5509259259259297E-3</v>
      </c>
      <c r="J183">
        <v>47.703000000000003</v>
      </c>
    </row>
    <row r="184" spans="1:10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241</v>
      </c>
      <c r="F184" s="4" t="s">
        <v>44</v>
      </c>
      <c r="G184" s="13">
        <f>(C184-VLOOKUP(E184,Riders!$A$2:$C$3501,2,FALSE))/365</f>
        <v>19.786301369863015</v>
      </c>
      <c r="H184" s="4">
        <v>5</v>
      </c>
      <c r="I184" s="110">
        <v>6.5509259259259297E-3</v>
      </c>
      <c r="J184">
        <v>47.703000000000003</v>
      </c>
    </row>
    <row r="185" spans="1:10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224</v>
      </c>
      <c r="F185" s="4" t="s">
        <v>225</v>
      </c>
      <c r="G185" s="13">
        <f>(C185-VLOOKUP(E185,Riders!$A$2:$C$3501,2,FALSE))/365</f>
        <v>22.427397260273974</v>
      </c>
      <c r="H185" s="4">
        <v>6</v>
      </c>
      <c r="I185" s="110">
        <v>6.5509259259259297E-3</v>
      </c>
      <c r="J185">
        <v>47.703000000000003</v>
      </c>
    </row>
    <row r="186" spans="1:10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228</v>
      </c>
      <c r="F186" s="4" t="s">
        <v>15</v>
      </c>
      <c r="G186" s="13">
        <f>(C186-VLOOKUP(E186,Riders!$A$2:$C$3501,2,FALSE))/365</f>
        <v>22.882191780821916</v>
      </c>
      <c r="H186" s="4">
        <v>7</v>
      </c>
      <c r="I186" s="110">
        <v>6.5509259259259297E-3</v>
      </c>
      <c r="J186">
        <v>47.703000000000003</v>
      </c>
    </row>
    <row r="187" spans="1:10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231</v>
      </c>
      <c r="F187" s="4" t="s">
        <v>232</v>
      </c>
      <c r="G187" s="13">
        <f>(C187-VLOOKUP(E187,Riders!$A$2:$C$3501,2,FALSE))/365</f>
        <v>25.252054794520546</v>
      </c>
      <c r="H187" s="4">
        <v>8</v>
      </c>
      <c r="I187" s="110">
        <v>6.5509259259259297E-3</v>
      </c>
      <c r="J187">
        <v>47.703000000000003</v>
      </c>
    </row>
    <row r="188" spans="1:10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9</v>
      </c>
      <c r="I188" s="110">
        <v>6.5509259259259297E-3</v>
      </c>
      <c r="J188">
        <v>47.703000000000003</v>
      </c>
    </row>
    <row r="189" spans="1:10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256</v>
      </c>
      <c r="F189" s="4" t="s">
        <v>36</v>
      </c>
      <c r="G189" s="13">
        <f>(C189-VLOOKUP(E189,Riders!$A$2:$C$3501,2,FALSE))/365</f>
        <v>26.224657534246575</v>
      </c>
      <c r="H189" s="4">
        <v>10</v>
      </c>
      <c r="I189" s="110">
        <v>6.5509259259259297E-3</v>
      </c>
      <c r="J189">
        <v>47.703000000000003</v>
      </c>
    </row>
    <row r="190" spans="1:10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139</v>
      </c>
      <c r="F190" s="4" t="s">
        <v>61</v>
      </c>
      <c r="G190" s="13">
        <f>(C190-VLOOKUP(E190,Riders!$A$2:$C$3501,2,FALSE))/365</f>
        <v>29.92876712328767</v>
      </c>
      <c r="H190" s="4">
        <v>11</v>
      </c>
      <c r="I190" s="110">
        <v>6.5509259259259297E-3</v>
      </c>
      <c r="J190">
        <v>47.703000000000003</v>
      </c>
    </row>
    <row r="191" spans="1:10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246</v>
      </c>
      <c r="F191" s="4" t="s">
        <v>247</v>
      </c>
      <c r="G191" s="13">
        <f>(C191-VLOOKUP(E191,Riders!$A$2:$C$3501,2,FALSE))/365</f>
        <v>29.882191780821916</v>
      </c>
      <c r="H191" s="4">
        <v>12</v>
      </c>
      <c r="I191" s="110">
        <v>6.5509259259259297E-3</v>
      </c>
      <c r="J191">
        <v>47.703000000000003</v>
      </c>
    </row>
    <row r="192" spans="1:10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219</v>
      </c>
      <c r="F192" s="4" t="s">
        <v>220</v>
      </c>
      <c r="G192" s="13">
        <f>(C192-VLOOKUP(E192,Riders!$A$2:$C$3501,2,FALSE))/365</f>
        <v>29.728767123287671</v>
      </c>
      <c r="H192" s="4">
        <v>13</v>
      </c>
      <c r="I192" s="110">
        <v>6.5509259259259297E-3</v>
      </c>
      <c r="J192">
        <v>47.703000000000003</v>
      </c>
    </row>
    <row r="193" spans="1:10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257</v>
      </c>
      <c r="F193" s="4" t="s">
        <v>19</v>
      </c>
      <c r="G193" s="13">
        <f>(C193-VLOOKUP(E193,Riders!$A$2:$C$3501,2,FALSE))/365</f>
        <v>22.213698630136985</v>
      </c>
      <c r="H193" s="4">
        <v>14</v>
      </c>
      <c r="I193" s="110">
        <v>6.5509259259259297E-3</v>
      </c>
      <c r="J193">
        <v>47.703000000000003</v>
      </c>
    </row>
    <row r="194" spans="1:10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258</v>
      </c>
      <c r="F194" s="4" t="s">
        <v>51</v>
      </c>
      <c r="G194" s="13">
        <f>(C194-VLOOKUP(E194,Riders!$A$2:$C$3501,2,FALSE))/365</f>
        <v>20.282191780821918</v>
      </c>
      <c r="H194" s="4">
        <v>15</v>
      </c>
      <c r="I194" s="110">
        <v>6.5509259259259297E-3</v>
      </c>
      <c r="J194">
        <v>47.703000000000003</v>
      </c>
    </row>
    <row r="195" spans="1:10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233</v>
      </c>
      <c r="F195" s="4" t="s">
        <v>56</v>
      </c>
      <c r="G195" s="13">
        <f>(C195-VLOOKUP(E195,Riders!$A$2:$C$3501,2,FALSE))/365</f>
        <v>26.701369863013699</v>
      </c>
      <c r="H195" s="4">
        <v>16</v>
      </c>
      <c r="I195" s="110">
        <v>6.5509259259259297E-3</v>
      </c>
      <c r="J195">
        <v>47.703000000000003</v>
      </c>
    </row>
    <row r="196" spans="1:10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244</v>
      </c>
      <c r="F196" s="4" t="s">
        <v>38</v>
      </c>
      <c r="G196" s="13">
        <f>(C196-VLOOKUP(E196,Riders!$A$2:$C$3501,2,FALSE))/365</f>
        <v>28.123287671232877</v>
      </c>
      <c r="H196" s="4">
        <v>17</v>
      </c>
      <c r="I196" s="110">
        <v>6.5509259259259297E-3</v>
      </c>
      <c r="J196">
        <v>47.703000000000003</v>
      </c>
    </row>
    <row r="197" spans="1:10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259</v>
      </c>
      <c r="F197" s="4" t="s">
        <v>25</v>
      </c>
      <c r="G197" s="13">
        <f>(C197-VLOOKUP(E197,Riders!$A$2:$C$3501,2,FALSE))/365</f>
        <v>21.342465753424658</v>
      </c>
      <c r="H197" s="4">
        <v>18</v>
      </c>
      <c r="I197" s="110">
        <v>6.5509259259259297E-3</v>
      </c>
      <c r="J197">
        <v>47.703000000000003</v>
      </c>
    </row>
    <row r="198" spans="1:10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260</v>
      </c>
      <c r="F198" s="4" t="s">
        <v>261</v>
      </c>
      <c r="G198" s="13">
        <f>(C198-VLOOKUP(E198,Riders!$A$2:$C$3501,2,FALSE))/365</f>
        <v>28.353424657534248</v>
      </c>
      <c r="H198" s="4">
        <v>19</v>
      </c>
      <c r="I198" s="110">
        <v>6.5509259259259297E-3</v>
      </c>
      <c r="J198">
        <v>47.703000000000003</v>
      </c>
    </row>
    <row r="199" spans="1:10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20</v>
      </c>
      <c r="I199" s="110">
        <v>6.5509259259259297E-3</v>
      </c>
      <c r="J199">
        <v>47.703000000000003</v>
      </c>
    </row>
    <row r="200" spans="1:10" x14ac:dyDescent="0.3">
      <c r="A200" s="4" t="s">
        <v>93</v>
      </c>
      <c r="B200" s="4">
        <v>2022</v>
      </c>
      <c r="C200" s="5">
        <v>44695</v>
      </c>
      <c r="D200" s="4" t="s">
        <v>72</v>
      </c>
      <c r="E200" s="4" t="s">
        <v>2329</v>
      </c>
      <c r="F200" s="4" t="s">
        <v>49</v>
      </c>
      <c r="G200" s="13">
        <f>(C200-VLOOKUP(E200,Riders!$A$2:$C$3501,2,FALSE))/365</f>
        <v>21.712328767123289</v>
      </c>
      <c r="H200" s="4">
        <v>21</v>
      </c>
      <c r="I200" s="110">
        <v>6.5509259259259297E-3</v>
      </c>
      <c r="J200">
        <v>47.703000000000003</v>
      </c>
    </row>
    <row r="201" spans="1:10" x14ac:dyDescent="0.3">
      <c r="A201" s="4" t="s">
        <v>93</v>
      </c>
      <c r="B201" s="4">
        <v>2022</v>
      </c>
      <c r="C201" s="5">
        <v>44695</v>
      </c>
      <c r="D201" s="4" t="s">
        <v>72</v>
      </c>
      <c r="E201" s="4" t="s">
        <v>263</v>
      </c>
      <c r="F201" s="4" t="s">
        <v>264</v>
      </c>
      <c r="G201" s="13">
        <f>(C201-VLOOKUP(E201,Riders!$A$2:$C$3501,2,FALSE))/365</f>
        <v>19.090410958904108</v>
      </c>
      <c r="H201" s="4">
        <v>22</v>
      </c>
      <c r="I201" s="110">
        <v>6.5509259259259297E-3</v>
      </c>
      <c r="J201">
        <v>47.703000000000003</v>
      </c>
    </row>
    <row r="202" spans="1:10" x14ac:dyDescent="0.3">
      <c r="A202" s="4" t="s">
        <v>93</v>
      </c>
      <c r="B202" s="4">
        <v>2022</v>
      </c>
      <c r="C202" s="5">
        <v>44695</v>
      </c>
      <c r="D202" s="4" t="s">
        <v>72</v>
      </c>
      <c r="E202" s="4" t="s">
        <v>265</v>
      </c>
      <c r="F202" s="4" t="s">
        <v>266</v>
      </c>
      <c r="G202" s="13" t="e">
        <f>(C202-VLOOKUP(E202,Riders!$A$2:$C$3501,2,FALSE))/365</f>
        <v>#N/A</v>
      </c>
      <c r="H202" s="4">
        <v>23</v>
      </c>
      <c r="I202" s="110">
        <v>6.5509259259259297E-3</v>
      </c>
      <c r="J202">
        <v>47.703000000000003</v>
      </c>
    </row>
    <row r="203" spans="1:10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215</v>
      </c>
      <c r="F203" s="1" t="s">
        <v>17</v>
      </c>
      <c r="G203" s="13">
        <f>(C203-VLOOKUP(E203,Riders!$A$2:$C$3501,2,FALSE))/365</f>
        <v>23.293150684931508</v>
      </c>
      <c r="H203" s="1">
        <v>1</v>
      </c>
      <c r="I203" s="110">
        <v>6.6087962962962966E-3</v>
      </c>
      <c r="J203">
        <v>47.284999999999997</v>
      </c>
    </row>
    <row r="204" spans="1:10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267</v>
      </c>
      <c r="F204" s="1" t="s">
        <v>56</v>
      </c>
      <c r="G204" s="13">
        <f>(C204-VLOOKUP(E204,Riders!$A$2:$C$3501,2,FALSE))/365</f>
        <v>23.328767123287673</v>
      </c>
      <c r="H204" s="1">
        <v>2</v>
      </c>
      <c r="I204" s="110">
        <v>6.6087962962962966E-3</v>
      </c>
      <c r="J204">
        <v>47.284999999999997</v>
      </c>
    </row>
    <row r="205" spans="1:10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216</v>
      </c>
      <c r="F205" s="1" t="s">
        <v>27</v>
      </c>
      <c r="G205" s="13">
        <f>(C205-VLOOKUP(E205,Riders!$A$2:$C$3501,2,FALSE))/365</f>
        <v>23.208219178082192</v>
      </c>
      <c r="H205" s="1">
        <v>3</v>
      </c>
      <c r="I205" s="110">
        <v>6.6087962962963001E-3</v>
      </c>
      <c r="J205">
        <v>47.284999999999997</v>
      </c>
    </row>
    <row r="206" spans="1:10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236</v>
      </c>
      <c r="F206" s="1" t="s">
        <v>51</v>
      </c>
      <c r="G206" s="13">
        <f>(C206-VLOOKUP(E206,Riders!$A$2:$C$3501,2,FALSE))/365</f>
        <v>26.468493150684932</v>
      </c>
      <c r="H206" s="1">
        <v>4</v>
      </c>
      <c r="I206" s="110">
        <v>6.6087962962963001E-3</v>
      </c>
      <c r="J206">
        <v>47.284999999999997</v>
      </c>
    </row>
    <row r="207" spans="1:10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268</v>
      </c>
      <c r="F207" s="1" t="s">
        <v>47</v>
      </c>
      <c r="G207" s="13">
        <f>(C207-VLOOKUP(E207,Riders!$A$2:$C$3501,2,FALSE))/365</f>
        <v>25.30958904109589</v>
      </c>
      <c r="H207" s="1">
        <v>5</v>
      </c>
      <c r="I207" s="110">
        <v>6.6087962962963001E-3</v>
      </c>
      <c r="J207">
        <v>47.284999999999997</v>
      </c>
    </row>
    <row r="208" spans="1:10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237</v>
      </c>
      <c r="F208" s="1" t="s">
        <v>238</v>
      </c>
      <c r="G208" s="13">
        <f>(C208-VLOOKUP(E208,Riders!$A$2:$C$3501,2,FALSE))/365</f>
        <v>25.931506849315067</v>
      </c>
      <c r="H208" s="1">
        <v>6</v>
      </c>
      <c r="I208" s="110">
        <v>6.6087962962963001E-3</v>
      </c>
      <c r="J208">
        <v>47.284999999999997</v>
      </c>
    </row>
    <row r="209" spans="1:10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219</v>
      </c>
      <c r="F209" s="1" t="s">
        <v>220</v>
      </c>
      <c r="G209" s="13">
        <f>(C209-VLOOKUP(E209,Riders!$A$2:$C$3501,2,FALSE))/365</f>
        <v>29.671232876712327</v>
      </c>
      <c r="H209" s="1">
        <v>7</v>
      </c>
      <c r="I209" s="110">
        <v>6.6087962962963001E-3</v>
      </c>
      <c r="J209">
        <v>47.284999999999997</v>
      </c>
    </row>
    <row r="210" spans="1:10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218</v>
      </c>
      <c r="F210" s="1" t="s">
        <v>19</v>
      </c>
      <c r="G210" s="13">
        <f>(C210-VLOOKUP(E210,Riders!$A$2:$C$3501,2,FALSE))/365</f>
        <v>20.624657534246577</v>
      </c>
      <c r="H210" s="1">
        <v>8</v>
      </c>
      <c r="I210" s="110">
        <v>6.6087962962963001E-3</v>
      </c>
      <c r="J210">
        <v>47.284999999999997</v>
      </c>
    </row>
    <row r="211" spans="1:10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222</v>
      </c>
      <c r="F211" s="1" t="s">
        <v>223</v>
      </c>
      <c r="G211" s="13">
        <f>(C211-VLOOKUP(E211,Riders!$A$2:$C$3501,2,FALSE))/365</f>
        <v>22.805479452054794</v>
      </c>
      <c r="H211" s="1">
        <v>9</v>
      </c>
      <c r="I211" s="110">
        <v>6.6087962962963001E-3</v>
      </c>
      <c r="J211">
        <v>47.284999999999997</v>
      </c>
    </row>
    <row r="212" spans="1:10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2329</v>
      </c>
      <c r="F212" s="1" t="s">
        <v>49</v>
      </c>
      <c r="G212" s="13">
        <f>(C212-VLOOKUP(E212,Riders!$A$2:$C$3501,2,FALSE))/365</f>
        <v>21.654794520547945</v>
      </c>
      <c r="H212" s="1">
        <v>10</v>
      </c>
      <c r="I212" s="110">
        <v>6.6087962962963001E-3</v>
      </c>
      <c r="J212">
        <v>47.284999999999997</v>
      </c>
    </row>
    <row r="213" spans="1:10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269</v>
      </c>
      <c r="F213" s="1" t="s">
        <v>25</v>
      </c>
      <c r="G213" s="13">
        <f>(C213-VLOOKUP(E213,Riders!$A$2:$C$3501,2,FALSE))/365</f>
        <v>28.134246575342466</v>
      </c>
      <c r="H213" s="1">
        <v>11</v>
      </c>
      <c r="I213" s="110">
        <v>6.6087962962963001E-3</v>
      </c>
      <c r="J213">
        <v>47.284999999999997</v>
      </c>
    </row>
    <row r="214" spans="1:10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221</v>
      </c>
      <c r="F214" s="1" t="s">
        <v>40</v>
      </c>
      <c r="G214" s="13">
        <f>(C214-VLOOKUP(E214,Riders!$A$2:$C$3501,2,FALSE))/365</f>
        <v>25.052054794520547</v>
      </c>
      <c r="H214" s="1">
        <v>12</v>
      </c>
      <c r="I214" s="110">
        <v>6.6087962962963001E-3</v>
      </c>
      <c r="J214">
        <v>47.284999999999997</v>
      </c>
    </row>
    <row r="215" spans="1:10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270</v>
      </c>
      <c r="F215" s="1" t="s">
        <v>36</v>
      </c>
      <c r="G215" s="13">
        <f>(C215-VLOOKUP(E215,Riders!$A$2:$C$3501,2,FALSE))/365</f>
        <v>27.605479452054794</v>
      </c>
      <c r="H215" s="1">
        <v>13</v>
      </c>
      <c r="I215" s="110">
        <v>6.6087962962963001E-3</v>
      </c>
      <c r="J215">
        <v>47.284999999999997</v>
      </c>
    </row>
    <row r="216" spans="1:10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231</v>
      </c>
      <c r="F216" s="1" t="s">
        <v>232</v>
      </c>
      <c r="G216" s="13">
        <f>(C216-VLOOKUP(E216,Riders!$A$2:$C$3501,2,FALSE))/365</f>
        <v>25.194520547945206</v>
      </c>
      <c r="H216" s="1">
        <v>14</v>
      </c>
      <c r="I216" s="110">
        <v>6.6087962962963001E-3</v>
      </c>
      <c r="J216">
        <v>47.284999999999997</v>
      </c>
    </row>
    <row r="217" spans="1:10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228</v>
      </c>
      <c r="F217" s="1" t="s">
        <v>15</v>
      </c>
      <c r="G217" s="13">
        <f>(C217-VLOOKUP(E217,Riders!$A$2:$C$3501,2,FALSE))/365</f>
        <v>22.824657534246576</v>
      </c>
      <c r="H217" s="1">
        <v>15</v>
      </c>
      <c r="I217" s="110">
        <v>6.6087962962963001E-3</v>
      </c>
      <c r="J217">
        <v>47.284999999999997</v>
      </c>
    </row>
    <row r="218" spans="1:10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271</v>
      </c>
      <c r="F218" s="1" t="s">
        <v>67</v>
      </c>
      <c r="G218" s="13">
        <f>(C218-VLOOKUP(E218,Riders!$A$2:$C$3501,2,FALSE))/365</f>
        <v>27.849315068493151</v>
      </c>
      <c r="H218" s="1">
        <v>16</v>
      </c>
      <c r="I218" s="110">
        <v>6.6087962962963001E-3</v>
      </c>
      <c r="J218">
        <v>47.284999999999997</v>
      </c>
    </row>
    <row r="219" spans="1:10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29.824657534246576</v>
      </c>
      <c r="H219" s="1">
        <v>17</v>
      </c>
      <c r="I219" s="110">
        <v>6.6087962962963001E-3</v>
      </c>
      <c r="J219">
        <v>47.284999999999997</v>
      </c>
    </row>
    <row r="220" spans="1:10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272</v>
      </c>
      <c r="F220" s="1" t="s">
        <v>53</v>
      </c>
      <c r="G220" s="13">
        <f>(C220-VLOOKUP(E220,Riders!$A$2:$C$3501,2,FALSE))/365</f>
        <v>25.183561643835617</v>
      </c>
      <c r="H220" s="1">
        <v>18</v>
      </c>
      <c r="I220" s="110">
        <v>6.6087962962963001E-3</v>
      </c>
      <c r="J220">
        <v>47.284999999999997</v>
      </c>
    </row>
    <row r="221" spans="1:10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239</v>
      </c>
      <c r="F221" s="1" t="s">
        <v>273</v>
      </c>
      <c r="G221" s="13">
        <f>(C221-VLOOKUP(E221,Riders!$A$2:$C$3501,2,FALSE))/365</f>
        <v>19.863013698630137</v>
      </c>
      <c r="H221" s="1">
        <v>19</v>
      </c>
      <c r="I221" s="110">
        <v>6.6087962962963001E-3</v>
      </c>
      <c r="J221">
        <v>47.284999999999997</v>
      </c>
    </row>
    <row r="222" spans="1:10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47" t="s">
        <v>274</v>
      </c>
      <c r="F222" s="1" t="s">
        <v>29</v>
      </c>
      <c r="G222" s="13">
        <f>(C222-VLOOKUP(E222,Riders!$A$2:$C$3501,2,FALSE))/365</f>
        <v>21.312328767123287</v>
      </c>
      <c r="H222" s="1">
        <v>20</v>
      </c>
      <c r="I222" s="110">
        <v>6.6087962962963001E-3</v>
      </c>
      <c r="J222">
        <v>47.284999999999997</v>
      </c>
    </row>
    <row r="223" spans="1:10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242</v>
      </c>
      <c r="F223" s="1" t="s">
        <v>243</v>
      </c>
      <c r="G223" s="13">
        <f>(C223-VLOOKUP(E223,Riders!$A$2:$C$3501,2,FALSE))/365</f>
        <v>27.397260273972602</v>
      </c>
      <c r="H223" s="1">
        <v>21</v>
      </c>
      <c r="I223" s="110">
        <v>6.6087962962963001E-3</v>
      </c>
      <c r="J223">
        <v>47.284999999999997</v>
      </c>
    </row>
    <row r="224" spans="1:10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275</v>
      </c>
      <c r="F224" s="1" t="s">
        <v>21</v>
      </c>
      <c r="G224" s="13">
        <f>(C224-VLOOKUP(E224,Riders!$A$2:$C$3501,2,FALSE))/365</f>
        <v>23.315068493150687</v>
      </c>
      <c r="H224" s="1">
        <v>22</v>
      </c>
      <c r="I224" s="110">
        <v>6.6087962962963001E-3</v>
      </c>
      <c r="J224">
        <v>47.284999999999997</v>
      </c>
    </row>
    <row r="225" spans="1:10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259</v>
      </c>
      <c r="F225" s="1" t="s">
        <v>105</v>
      </c>
      <c r="G225" s="13">
        <f>(C225-VLOOKUP(E225,Riders!$A$2:$C$3501,2,FALSE))/365</f>
        <v>21.284931506849315</v>
      </c>
      <c r="H225" s="1">
        <v>23</v>
      </c>
      <c r="I225" s="110">
        <v>6.6087962962963001E-3</v>
      </c>
      <c r="J225">
        <v>47.284999999999997</v>
      </c>
    </row>
    <row r="226" spans="1:10" x14ac:dyDescent="0.3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260</v>
      </c>
      <c r="F226" s="1" t="s">
        <v>261</v>
      </c>
      <c r="G226" s="13">
        <f>(C226-VLOOKUP(E226,Riders!$A$2:$C$3501,2,FALSE))/365</f>
        <v>28.295890410958904</v>
      </c>
      <c r="H226" s="1">
        <v>24</v>
      </c>
      <c r="I226" s="110">
        <v>6.6087962962963001E-3</v>
      </c>
      <c r="J226">
        <v>47.284999999999997</v>
      </c>
    </row>
    <row r="227" spans="1:10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269</v>
      </c>
      <c r="F227" s="4" t="s">
        <v>25</v>
      </c>
      <c r="G227" s="13">
        <f>(C227-VLOOKUP(E227,Riders!$A$2:$C$3501,2,FALSE))/365</f>
        <v>27.632876712328766</v>
      </c>
      <c r="H227" s="4">
        <v>1</v>
      </c>
      <c r="I227" s="110">
        <v>6.8634259259259256E-3</v>
      </c>
      <c r="J227">
        <v>45.530999999999999</v>
      </c>
    </row>
    <row r="228" spans="1:10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214</v>
      </c>
      <c r="F228" s="4" t="s">
        <v>67</v>
      </c>
      <c r="G228" s="13">
        <f>(C228-VLOOKUP(E228,Riders!$A$2:$C$3501,2,FALSE))/365</f>
        <v>26.846575342465755</v>
      </c>
      <c r="H228" s="4">
        <v>2</v>
      </c>
      <c r="I228" s="110">
        <v>6.8634259259259256E-3</v>
      </c>
      <c r="J228">
        <v>45.530999999999999</v>
      </c>
    </row>
    <row r="229" spans="1:10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215</v>
      </c>
      <c r="F229" s="4" t="s">
        <v>17</v>
      </c>
      <c r="G229" s="13">
        <f>(C229-VLOOKUP(E229,Riders!$A$2:$C$3501,2,FALSE))/365</f>
        <v>22.791780821917808</v>
      </c>
      <c r="H229" s="4">
        <v>3</v>
      </c>
      <c r="I229" s="110">
        <v>6.8634259259259299E-3</v>
      </c>
      <c r="J229">
        <v>45.530999999999999</v>
      </c>
    </row>
    <row r="230" spans="1:10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276</v>
      </c>
      <c r="F230" s="4" t="s">
        <v>120</v>
      </c>
      <c r="G230" s="13" t="e">
        <f>(C230-VLOOKUP(E230,Riders!$A$2:$C$3501,2,FALSE))/365</f>
        <v>#N/A</v>
      </c>
      <c r="H230" s="4">
        <v>4</v>
      </c>
      <c r="I230" s="110">
        <v>6.8634259259259299E-3</v>
      </c>
      <c r="J230">
        <v>45.530999999999999</v>
      </c>
    </row>
    <row r="231" spans="1:10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222</v>
      </c>
      <c r="F231" s="4" t="s">
        <v>223</v>
      </c>
      <c r="G231" s="13">
        <f>(C231-VLOOKUP(E231,Riders!$A$2:$C$3501,2,FALSE))/365</f>
        <v>22.304109589041097</v>
      </c>
      <c r="H231" s="4">
        <v>5</v>
      </c>
      <c r="I231" s="110">
        <v>6.8634259259259299E-3</v>
      </c>
      <c r="J231">
        <v>45.530999999999999</v>
      </c>
    </row>
    <row r="232" spans="1:10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227</v>
      </c>
      <c r="F232" s="4" t="s">
        <v>53</v>
      </c>
      <c r="G232" s="13">
        <f>(C232-VLOOKUP(E232,Riders!$A$2:$C$3501,2,FALSE))/365</f>
        <v>23.665753424657535</v>
      </c>
      <c r="H232" s="4">
        <v>6</v>
      </c>
      <c r="I232" s="110">
        <v>6.8634259259259299E-3</v>
      </c>
      <c r="J232">
        <v>45.530999999999999</v>
      </c>
    </row>
    <row r="233" spans="1:10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2329</v>
      </c>
      <c r="F233" s="4" t="s">
        <v>49</v>
      </c>
      <c r="G233" s="13">
        <f>(C233-VLOOKUP(E233,Riders!$A$2:$C$3501,2,FALSE))/365</f>
        <v>21.153424657534245</v>
      </c>
      <c r="H233" s="4">
        <v>7</v>
      </c>
      <c r="I233" s="110">
        <v>6.8634259259259299E-3</v>
      </c>
      <c r="J233">
        <v>45.530999999999999</v>
      </c>
    </row>
    <row r="234" spans="1:10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218</v>
      </c>
      <c r="F234" s="4" t="s">
        <v>19</v>
      </c>
      <c r="G234" s="13">
        <f>(C234-VLOOKUP(E234,Riders!$A$2:$C$3501,2,FALSE))/365</f>
        <v>20.123287671232877</v>
      </c>
      <c r="H234" s="4">
        <v>8</v>
      </c>
      <c r="I234" s="110">
        <v>6.8634259259259299E-3</v>
      </c>
      <c r="J234">
        <v>45.530999999999999</v>
      </c>
    </row>
    <row r="235" spans="1:10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237</v>
      </c>
      <c r="F235" s="4" t="s">
        <v>238</v>
      </c>
      <c r="G235" s="13">
        <f>(C235-VLOOKUP(E235,Riders!$A$2:$C$3501,2,FALSE))/365</f>
        <v>25.43013698630137</v>
      </c>
      <c r="H235" s="4">
        <v>9</v>
      </c>
      <c r="I235" s="110">
        <v>6.8634259259259299E-3</v>
      </c>
      <c r="J235">
        <v>45.530999999999999</v>
      </c>
    </row>
    <row r="236" spans="1:10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277</v>
      </c>
      <c r="F236" s="4" t="s">
        <v>278</v>
      </c>
      <c r="G236" s="13">
        <f>(C236-VLOOKUP(E236,Riders!$A$2:$C$3501,2,FALSE))/365</f>
        <v>23.616438356164384</v>
      </c>
      <c r="H236" s="4">
        <v>10</v>
      </c>
      <c r="I236" s="110">
        <v>6.8634259259259299E-3</v>
      </c>
      <c r="J236">
        <v>45.530999999999999</v>
      </c>
    </row>
    <row r="237" spans="1:10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274</v>
      </c>
      <c r="F237" s="4" t="s">
        <v>29</v>
      </c>
      <c r="G237" s="13">
        <f>(C237-VLOOKUP(E237,Riders!$A$2:$C$3501,2,FALSE))/365</f>
        <v>20.81095890410959</v>
      </c>
      <c r="H237" s="4">
        <v>11</v>
      </c>
      <c r="I237" s="110">
        <v>6.8634259259259299E-3</v>
      </c>
      <c r="J237">
        <v>45.530999999999999</v>
      </c>
    </row>
    <row r="238" spans="1:10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221</v>
      </c>
      <c r="F238" s="4" t="s">
        <v>40</v>
      </c>
      <c r="G238" s="13">
        <f>(C238-VLOOKUP(E238,Riders!$A$2:$C$3501,2,FALSE))/365</f>
        <v>24.550684931506851</v>
      </c>
      <c r="H238" s="4">
        <v>12</v>
      </c>
      <c r="I238" s="110">
        <v>6.8634259259259299E-3</v>
      </c>
      <c r="J238">
        <v>45.530999999999999</v>
      </c>
    </row>
    <row r="239" spans="1:10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279</v>
      </c>
      <c r="F239" s="4" t="s">
        <v>47</v>
      </c>
      <c r="G239" s="13">
        <f>(C239-VLOOKUP(E239,Riders!$A$2:$C$3501,2,FALSE))/365</f>
        <v>25.435616438356163</v>
      </c>
      <c r="H239" s="4">
        <v>13</v>
      </c>
      <c r="I239" s="110">
        <v>6.8634259259259299E-3</v>
      </c>
      <c r="J239">
        <v>45.530999999999999</v>
      </c>
    </row>
    <row r="240" spans="1:10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229</v>
      </c>
      <c r="F240" s="4" t="s">
        <v>61</v>
      </c>
      <c r="G240" s="13">
        <f>(C240-VLOOKUP(E240,Riders!$A$2:$C$3501,2,FALSE))/365</f>
        <v>23.123287671232877</v>
      </c>
      <c r="H240" s="4">
        <v>14</v>
      </c>
      <c r="I240" s="110">
        <v>6.8634259259259299E-3</v>
      </c>
      <c r="J240">
        <v>45.530999999999999</v>
      </c>
    </row>
    <row r="241" spans="1:10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280</v>
      </c>
      <c r="F241" s="4" t="s">
        <v>172</v>
      </c>
      <c r="G241" s="13">
        <f>(C241-VLOOKUP(E241,Riders!$A$2:$C$3501,2,FALSE))/365</f>
        <v>23.139726027397259</v>
      </c>
      <c r="H241" s="4">
        <v>15</v>
      </c>
      <c r="I241" s="110">
        <v>6.8634259259259299E-3</v>
      </c>
      <c r="J241">
        <v>45.530999999999999</v>
      </c>
    </row>
    <row r="242" spans="1:10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231</v>
      </c>
      <c r="F242" s="4" t="s">
        <v>232</v>
      </c>
      <c r="G242" s="13">
        <f>(C242-VLOOKUP(E242,Riders!$A$2:$C$3501,2,FALSE))/365</f>
        <v>24.693150684931506</v>
      </c>
      <c r="H242" s="4">
        <v>16</v>
      </c>
      <c r="I242" s="110">
        <v>6.8634259259259299E-3</v>
      </c>
      <c r="J242">
        <v>45.530999999999999</v>
      </c>
    </row>
    <row r="243" spans="1:10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281</v>
      </c>
      <c r="F243" s="4" t="s">
        <v>110</v>
      </c>
      <c r="G243" s="13">
        <f>(C243-VLOOKUP(E243,Riders!$A$2:$C$3501,2,FALSE))/365</f>
        <v>27.523287671232875</v>
      </c>
      <c r="H243" s="4">
        <v>17</v>
      </c>
      <c r="I243" s="110">
        <v>6.8634259259259299E-3</v>
      </c>
      <c r="J243">
        <v>45.530999999999999</v>
      </c>
    </row>
    <row r="244" spans="1:10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1415</v>
      </c>
      <c r="F244" s="4" t="s">
        <v>230</v>
      </c>
      <c r="G244" s="13">
        <f>(C244-VLOOKUP(E244,Riders!$A$2:$C$3501,2,FALSE))/365</f>
        <v>31.728767123287671</v>
      </c>
      <c r="H244" s="4">
        <v>18</v>
      </c>
      <c r="I244" s="110">
        <v>6.8634259259259299E-3</v>
      </c>
      <c r="J244">
        <v>45.530999999999999</v>
      </c>
    </row>
    <row r="245" spans="1:10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242</v>
      </c>
      <c r="F245" s="4" t="s">
        <v>243</v>
      </c>
      <c r="G245" s="13">
        <f>(C245-VLOOKUP(E245,Riders!$A$2:$C$3501,2,FALSE))/365</f>
        <v>26.895890410958906</v>
      </c>
      <c r="H245" s="4">
        <v>19</v>
      </c>
      <c r="I245" s="110">
        <v>6.8634259259259299E-3</v>
      </c>
      <c r="J245">
        <v>45.530999999999999</v>
      </c>
    </row>
    <row r="246" spans="1:10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255</v>
      </c>
      <c r="F246" s="4" t="s">
        <v>27</v>
      </c>
      <c r="G246" s="13">
        <f>(C246-VLOOKUP(E246,Riders!$A$2:$C$3501,2,FALSE))/365</f>
        <v>19.271232876712329</v>
      </c>
      <c r="H246" s="4">
        <v>20</v>
      </c>
      <c r="I246" s="110">
        <v>6.8634259259259299E-3</v>
      </c>
      <c r="J246">
        <v>45.530999999999999</v>
      </c>
    </row>
    <row r="247" spans="1:10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219</v>
      </c>
      <c r="F247" s="4" t="s">
        <v>220</v>
      </c>
      <c r="G247" s="13">
        <f>(C247-VLOOKUP(E247,Riders!$A$2:$C$3501,2,FALSE))/365</f>
        <v>29.169863013698631</v>
      </c>
      <c r="H247" s="4">
        <v>21</v>
      </c>
      <c r="I247" s="110">
        <v>6.8634259259259299E-3</v>
      </c>
      <c r="J247">
        <v>45.530999999999999</v>
      </c>
    </row>
    <row r="248" spans="1:10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236</v>
      </c>
      <c r="F248" s="4" t="s">
        <v>51</v>
      </c>
      <c r="G248" s="13">
        <f>(C248-VLOOKUP(E248,Riders!$A$2:$C$3501,2,FALSE))/365</f>
        <v>25.967123287671232</v>
      </c>
      <c r="H248" s="4">
        <v>22</v>
      </c>
      <c r="I248" s="110">
        <v>6.8634259259259299E-3</v>
      </c>
      <c r="J248">
        <v>45.530999999999999</v>
      </c>
    </row>
    <row r="249" spans="1:10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282</v>
      </c>
      <c r="F249" s="4" t="s">
        <v>31</v>
      </c>
      <c r="G249" s="13">
        <f>(C249-VLOOKUP(E249,Riders!$A$2:$C$3501,2,FALSE))/365</f>
        <v>29.745205479452054</v>
      </c>
      <c r="H249" s="4">
        <v>23</v>
      </c>
      <c r="I249" s="110">
        <v>6.8634259259259299E-3</v>
      </c>
      <c r="J249">
        <v>45.530999999999999</v>
      </c>
    </row>
    <row r="250" spans="1:10" x14ac:dyDescent="0.3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241</v>
      </c>
      <c r="F250" s="4" t="s">
        <v>44</v>
      </c>
      <c r="G250" s="13">
        <f>(C250-VLOOKUP(E250,Riders!$A$2:$C$3501,2,FALSE))/365</f>
        <v>19.227397260273971</v>
      </c>
      <c r="H250" s="4">
        <v>24</v>
      </c>
      <c r="I250" s="110">
        <v>6.8634259259259299E-3</v>
      </c>
      <c r="J250">
        <v>45.530999999999999</v>
      </c>
    </row>
    <row r="251" spans="1:10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268</v>
      </c>
      <c r="F251" s="1" t="s">
        <v>47</v>
      </c>
      <c r="G251" s="13">
        <f>(C251-VLOOKUP(E251,Riders!$A$2:$C$3501,2,FALSE))/365</f>
        <v>24.695890410958903</v>
      </c>
      <c r="H251" s="1">
        <v>1</v>
      </c>
      <c r="I251" s="110">
        <v>6.9675925925925921E-3</v>
      </c>
      <c r="J251">
        <v>44.816000000000003</v>
      </c>
    </row>
    <row r="252" spans="1:10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255</v>
      </c>
      <c r="F252" s="1" t="s">
        <v>27</v>
      </c>
      <c r="G252" s="13">
        <f>(C252-VLOOKUP(E252,Riders!$A$2:$C$3501,2,FALSE))/365</f>
        <v>19.158904109589042</v>
      </c>
      <c r="H252" s="1">
        <v>2</v>
      </c>
      <c r="I252" s="110">
        <v>6.9675925925925921E-3</v>
      </c>
      <c r="J252">
        <v>44.816000000000003</v>
      </c>
    </row>
    <row r="253" spans="1:10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283</v>
      </c>
      <c r="F253" s="1" t="s">
        <v>31</v>
      </c>
      <c r="G253" s="13">
        <f>(C253-VLOOKUP(E253,Riders!$A$2:$C$3501,2,FALSE))/365</f>
        <v>27.364383561643837</v>
      </c>
      <c r="H253" s="1">
        <v>3</v>
      </c>
      <c r="I253" s="110">
        <v>6.9675925925925903E-3</v>
      </c>
      <c r="J253">
        <v>44.816000000000003</v>
      </c>
    </row>
    <row r="254" spans="1:10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275</v>
      </c>
      <c r="F254" s="1" t="s">
        <v>21</v>
      </c>
      <c r="G254" s="13">
        <f>(C254-VLOOKUP(E254,Riders!$A$2:$C$3501,2,FALSE))/365</f>
        <v>22.701369863013699</v>
      </c>
      <c r="H254" s="1">
        <v>4</v>
      </c>
      <c r="I254" s="110">
        <v>6.9675925925925903E-3</v>
      </c>
      <c r="J254">
        <v>44.816000000000003</v>
      </c>
    </row>
    <row r="255" spans="1:10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2329</v>
      </c>
      <c r="F255" s="1" t="s">
        <v>49</v>
      </c>
      <c r="G255" s="13">
        <f>(C255-VLOOKUP(E255,Riders!$A$2:$C$3501,2,FALSE))/365</f>
        <v>21.041095890410958</v>
      </c>
      <c r="H255" s="1">
        <v>5</v>
      </c>
      <c r="I255" s="110">
        <v>6.9675925925925903E-3</v>
      </c>
      <c r="J255">
        <v>44.816000000000003</v>
      </c>
    </row>
    <row r="256" spans="1:10" x14ac:dyDescent="0.3">
      <c r="A256" s="1" t="s">
        <v>71</v>
      </c>
      <c r="B256" s="1">
        <v>2021</v>
      </c>
      <c r="C256" s="2">
        <v>44450</v>
      </c>
      <c r="D256" s="1" t="s">
        <v>72</v>
      </c>
      <c r="E256" s="1" t="s">
        <v>284</v>
      </c>
      <c r="F256" s="1" t="s">
        <v>51</v>
      </c>
      <c r="G256" s="13">
        <f>(C256-VLOOKUP(E256,Riders!$A$2:$C$3501,2,FALSE))/365</f>
        <v>19.610958904109587</v>
      </c>
      <c r="H256" s="1">
        <v>6</v>
      </c>
      <c r="I256" s="110">
        <v>6.9675925925925903E-3</v>
      </c>
      <c r="J256">
        <v>44.816000000000003</v>
      </c>
    </row>
    <row r="257" spans="1:10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224</v>
      </c>
      <c r="F257" s="1" t="s">
        <v>225</v>
      </c>
      <c r="G257" s="13">
        <f>(C257-VLOOKUP(E257,Riders!$A$2:$C$3501,2,FALSE))/365</f>
        <v>21.756164383561643</v>
      </c>
      <c r="H257" s="1">
        <v>7</v>
      </c>
      <c r="I257" s="110">
        <v>6.9675925925925903E-3</v>
      </c>
      <c r="J257">
        <v>44.816000000000003</v>
      </c>
    </row>
    <row r="258" spans="1:10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248</v>
      </c>
      <c r="F258" s="1" t="s">
        <v>91</v>
      </c>
      <c r="G258" s="13">
        <f>(C258-VLOOKUP(E258,Riders!$A$2:$C$3501,2,FALSE))/365</f>
        <v>22.068493150684933</v>
      </c>
      <c r="H258" s="1">
        <v>8</v>
      </c>
      <c r="I258" s="110">
        <v>6.9675925925925903E-3</v>
      </c>
      <c r="J258">
        <v>44.816000000000003</v>
      </c>
    </row>
    <row r="259" spans="1:10" x14ac:dyDescent="0.3">
      <c r="A259" s="1" t="s">
        <v>71</v>
      </c>
      <c r="B259" s="1">
        <v>2021</v>
      </c>
      <c r="C259" s="2">
        <v>44450</v>
      </c>
      <c r="D259" s="1" t="s">
        <v>72</v>
      </c>
      <c r="E259" s="1" t="s">
        <v>285</v>
      </c>
      <c r="F259" s="1" t="s">
        <v>286</v>
      </c>
      <c r="G259" s="13">
        <f>(C259-VLOOKUP(E259,Riders!$A$2:$C$3501,2,FALSE))/365</f>
        <v>21.2</v>
      </c>
      <c r="H259" s="1">
        <v>9</v>
      </c>
      <c r="I259" s="110">
        <v>6.9675925925925903E-3</v>
      </c>
      <c r="J259">
        <v>44.816000000000003</v>
      </c>
    </row>
    <row r="260" spans="1:10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228</v>
      </c>
      <c r="F260" s="1" t="s">
        <v>15</v>
      </c>
      <c r="G260" s="13">
        <f>(C260-VLOOKUP(E260,Riders!$A$2:$C$3501,2,FALSE))/365</f>
        <v>22.210958904109589</v>
      </c>
      <c r="H260" s="1">
        <v>10</v>
      </c>
      <c r="I260" s="110">
        <v>6.9675925925925903E-3</v>
      </c>
      <c r="J260">
        <v>44.816000000000003</v>
      </c>
    </row>
    <row r="261" spans="1:10" x14ac:dyDescent="0.3">
      <c r="A261" s="1" t="s">
        <v>71</v>
      </c>
      <c r="B261" s="1">
        <v>2021</v>
      </c>
      <c r="C261" s="2">
        <v>44450</v>
      </c>
      <c r="D261" s="1" t="s">
        <v>72</v>
      </c>
      <c r="E261" s="1" t="s">
        <v>241</v>
      </c>
      <c r="F261" s="1" t="s">
        <v>44</v>
      </c>
      <c r="G261" s="13">
        <f>(C261-VLOOKUP(E261,Riders!$A$2:$C$3501,2,FALSE))/365</f>
        <v>19.115068493150684</v>
      </c>
      <c r="H261" s="1">
        <v>11</v>
      </c>
      <c r="I261" s="110">
        <v>6.9675925925925903E-3</v>
      </c>
      <c r="J261">
        <v>44.816000000000003</v>
      </c>
    </row>
    <row r="262" spans="1:10" x14ac:dyDescent="0.3">
      <c r="A262" s="1" t="s">
        <v>71</v>
      </c>
      <c r="B262" s="1">
        <v>2021</v>
      </c>
      <c r="C262" s="2">
        <v>44450</v>
      </c>
      <c r="D262" s="1" t="s">
        <v>72</v>
      </c>
      <c r="E262" s="1" t="s">
        <v>271</v>
      </c>
      <c r="F262" s="1" t="s">
        <v>67</v>
      </c>
      <c r="G262" s="13">
        <f>(C262-VLOOKUP(E262,Riders!$A$2:$C$3501,2,FALSE))/365</f>
        <v>27.235616438356164</v>
      </c>
      <c r="H262" s="1">
        <v>12</v>
      </c>
      <c r="I262" s="110">
        <v>6.9675925925925903E-3</v>
      </c>
      <c r="J262">
        <v>44.816000000000003</v>
      </c>
    </row>
    <row r="263" spans="1:10" x14ac:dyDescent="0.3">
      <c r="A263" s="1" t="s">
        <v>71</v>
      </c>
      <c r="B263" s="1">
        <v>2021</v>
      </c>
      <c r="C263" s="2">
        <v>44450</v>
      </c>
      <c r="D263" s="1" t="s">
        <v>72</v>
      </c>
      <c r="E263" s="1" t="s">
        <v>287</v>
      </c>
      <c r="F263" s="1" t="s">
        <v>59</v>
      </c>
      <c r="G263" s="13">
        <f>(C263-VLOOKUP(E263,Riders!$A$2:$C$3501,2,FALSE))/365</f>
        <v>23.953424657534246</v>
      </c>
      <c r="H263" s="1">
        <v>13</v>
      </c>
      <c r="I263" s="110">
        <v>6.9675925925925903E-3</v>
      </c>
      <c r="J263">
        <v>44.816000000000003</v>
      </c>
    </row>
    <row r="264" spans="1:10" x14ac:dyDescent="0.3">
      <c r="A264" s="1" t="s">
        <v>71</v>
      </c>
      <c r="B264" s="1">
        <v>2021</v>
      </c>
      <c r="C264" s="2">
        <v>44450</v>
      </c>
      <c r="D264" s="1" t="s">
        <v>72</v>
      </c>
      <c r="E264" s="3" t="s">
        <v>253</v>
      </c>
      <c r="F264" s="1" t="s">
        <v>254</v>
      </c>
      <c r="G264" s="13">
        <f>(C264-VLOOKUP(E264,Riders!$A$2:$C$3501,2,FALSE))/365</f>
        <v>26.164383561643834</v>
      </c>
      <c r="H264" s="1">
        <v>14</v>
      </c>
      <c r="I264" s="110">
        <v>6.9675925925925903E-3</v>
      </c>
      <c r="J264">
        <v>44.816000000000003</v>
      </c>
    </row>
    <row r="265" spans="1:10" x14ac:dyDescent="0.3">
      <c r="A265" s="1" t="s">
        <v>71</v>
      </c>
      <c r="B265" s="1">
        <v>2021</v>
      </c>
      <c r="C265" s="2">
        <v>44450</v>
      </c>
      <c r="D265" s="1" t="s">
        <v>72</v>
      </c>
      <c r="E265" s="1" t="s">
        <v>288</v>
      </c>
      <c r="F265" s="1" t="s">
        <v>264</v>
      </c>
      <c r="G265" s="13">
        <f>(C265-VLOOKUP(E265,Riders!$A$2:$C$3501,2,FALSE))/365</f>
        <v>19.780821917808218</v>
      </c>
      <c r="H265" s="1">
        <v>15</v>
      </c>
      <c r="I265" s="110">
        <v>6.9675925925925903E-3</v>
      </c>
      <c r="J265">
        <v>44.816000000000003</v>
      </c>
    </row>
    <row r="266" spans="1:10" x14ac:dyDescent="0.3">
      <c r="A266" s="1" t="s">
        <v>71</v>
      </c>
      <c r="B266" s="1">
        <v>2021</v>
      </c>
      <c r="C266" s="2">
        <v>44450</v>
      </c>
      <c r="D266" s="1" t="s">
        <v>72</v>
      </c>
      <c r="E266" s="1" t="s">
        <v>289</v>
      </c>
      <c r="F266" s="1" t="s">
        <v>70</v>
      </c>
      <c r="G266" s="13">
        <f>(C266-VLOOKUP(E266,Riders!$A$2:$C$3501,2,FALSE))/365</f>
        <v>22.493150684931507</v>
      </c>
      <c r="H266" s="1">
        <v>16</v>
      </c>
      <c r="I266" s="110">
        <v>6.9675925925925903E-3</v>
      </c>
      <c r="J266">
        <v>44.816000000000003</v>
      </c>
    </row>
    <row r="267" spans="1:10" x14ac:dyDescent="0.3">
      <c r="A267" s="1" t="s">
        <v>862</v>
      </c>
      <c r="B267" s="1">
        <v>2021</v>
      </c>
      <c r="C267" s="19">
        <v>44416</v>
      </c>
      <c r="D267" s="1" t="s">
        <v>654</v>
      </c>
      <c r="E267" s="3" t="s">
        <v>214</v>
      </c>
      <c r="F267" s="3" t="s">
        <v>67</v>
      </c>
      <c r="G267" s="13">
        <f>(C267-VLOOKUP(E267,Riders!$A$2:$C$3501,2,FALSE))/365</f>
        <v>26.641095890410959</v>
      </c>
      <c r="H267" s="3">
        <v>1</v>
      </c>
      <c r="I267" s="110">
        <v>6.4351851851851861E-3</v>
      </c>
      <c r="J267">
        <v>48.543999999999997</v>
      </c>
    </row>
    <row r="268" spans="1:10" x14ac:dyDescent="0.3">
      <c r="A268" s="1" t="s">
        <v>862</v>
      </c>
      <c r="B268" s="1">
        <v>2021</v>
      </c>
      <c r="C268" s="19">
        <v>44416</v>
      </c>
      <c r="D268" s="1" t="s">
        <v>654</v>
      </c>
      <c r="E268" s="3" t="s">
        <v>221</v>
      </c>
      <c r="F268" s="3" t="s">
        <v>40</v>
      </c>
      <c r="G268" s="13">
        <f>(C268-VLOOKUP(E268,Riders!$A$2:$C$3501,2,FALSE))/365</f>
        <v>24.345205479452055</v>
      </c>
      <c r="H268" s="3">
        <v>2</v>
      </c>
      <c r="I268" s="110">
        <v>6.4351851851851861E-3</v>
      </c>
      <c r="J268">
        <v>48.543999999999997</v>
      </c>
    </row>
    <row r="269" spans="1:10" x14ac:dyDescent="0.3">
      <c r="A269" s="1" t="s">
        <v>862</v>
      </c>
      <c r="B269" s="1">
        <v>2021</v>
      </c>
      <c r="C269" s="19">
        <v>44416</v>
      </c>
      <c r="D269" s="1" t="s">
        <v>654</v>
      </c>
      <c r="E269" s="3" t="s">
        <v>315</v>
      </c>
      <c r="F269" s="3" t="s">
        <v>36</v>
      </c>
      <c r="G269" s="13">
        <f>(C269-VLOOKUP(E269,Riders!$A$2:$C$3501,2,FALSE))/365</f>
        <v>29.676712328767124</v>
      </c>
      <c r="H269" s="3">
        <v>3</v>
      </c>
      <c r="I269" s="110">
        <v>6.4351851851851896E-3</v>
      </c>
      <c r="J269">
        <v>48.543999999999997</v>
      </c>
    </row>
    <row r="270" spans="1:10" x14ac:dyDescent="0.3">
      <c r="A270" s="1" t="s">
        <v>862</v>
      </c>
      <c r="B270" s="1">
        <v>2021</v>
      </c>
      <c r="C270" s="19">
        <v>44416</v>
      </c>
      <c r="D270" s="1" t="s">
        <v>654</v>
      </c>
      <c r="E270" s="3" t="s">
        <v>219</v>
      </c>
      <c r="F270" s="3" t="s">
        <v>220</v>
      </c>
      <c r="G270" s="13">
        <f>(C270-VLOOKUP(E270,Riders!$A$2:$C$3501,2,FALSE))/365</f>
        <v>28.964383561643835</v>
      </c>
      <c r="H270" s="3">
        <v>4</v>
      </c>
      <c r="I270" s="110">
        <v>6.4351851851851896E-3</v>
      </c>
      <c r="J270">
        <v>48.543999999999997</v>
      </c>
    </row>
    <row r="271" spans="1:10" x14ac:dyDescent="0.3">
      <c r="A271" s="1" t="s">
        <v>862</v>
      </c>
      <c r="B271" s="1">
        <v>2021</v>
      </c>
      <c r="C271" s="19">
        <v>44416</v>
      </c>
      <c r="D271" s="1" t="s">
        <v>654</v>
      </c>
      <c r="E271" s="3" t="s">
        <v>306</v>
      </c>
      <c r="F271" s="3" t="s">
        <v>19</v>
      </c>
      <c r="G271" s="13">
        <f>(C271-VLOOKUP(E271,Riders!$A$2:$C$3501,2,FALSE))/365</f>
        <v>38.841095890410962</v>
      </c>
      <c r="H271" s="3">
        <v>5</v>
      </c>
      <c r="I271" s="110">
        <v>6.4351851851851896E-3</v>
      </c>
      <c r="J271">
        <v>48.543999999999997</v>
      </c>
    </row>
    <row r="272" spans="1:10" x14ac:dyDescent="0.3">
      <c r="A272" s="1" t="s">
        <v>862</v>
      </c>
      <c r="B272" s="1">
        <v>2021</v>
      </c>
      <c r="C272" s="19">
        <v>44416</v>
      </c>
      <c r="D272" s="1" t="s">
        <v>654</v>
      </c>
      <c r="E272" s="3" t="s">
        <v>222</v>
      </c>
      <c r="F272" s="3" t="s">
        <v>223</v>
      </c>
      <c r="G272" s="13">
        <f>(C272-VLOOKUP(E272,Riders!$A$2:$C$3501,2,FALSE))/365</f>
        <v>22.098630136986301</v>
      </c>
      <c r="H272" s="3">
        <v>6</v>
      </c>
      <c r="I272" s="110">
        <v>6.4351851851851896E-3</v>
      </c>
      <c r="J272">
        <v>48.543999999999997</v>
      </c>
    </row>
    <row r="273" spans="1:10" x14ac:dyDescent="0.3">
      <c r="A273" s="1" t="s">
        <v>862</v>
      </c>
      <c r="B273" s="1">
        <v>2021</v>
      </c>
      <c r="C273" s="19">
        <v>44416</v>
      </c>
      <c r="D273" s="1" t="s">
        <v>654</v>
      </c>
      <c r="E273" s="3" t="s">
        <v>307</v>
      </c>
      <c r="F273" s="3" t="s">
        <v>27</v>
      </c>
      <c r="G273" s="13">
        <f>(C273-VLOOKUP(E273,Riders!$A$2:$C$3501,2,FALSE))/365</f>
        <v>28.205479452054796</v>
      </c>
      <c r="H273" s="3">
        <v>7</v>
      </c>
      <c r="I273" s="110">
        <v>6.4351851851851896E-3</v>
      </c>
      <c r="J273">
        <v>48.543999999999997</v>
      </c>
    </row>
    <row r="274" spans="1:10" x14ac:dyDescent="0.3">
      <c r="A274" s="1" t="s">
        <v>862</v>
      </c>
      <c r="B274" s="1">
        <v>2021</v>
      </c>
      <c r="C274" s="19">
        <v>44416</v>
      </c>
      <c r="D274" s="1" t="s">
        <v>654</v>
      </c>
      <c r="E274" s="3" t="s">
        <v>237</v>
      </c>
      <c r="F274" s="3" t="s">
        <v>238</v>
      </c>
      <c r="G274" s="13">
        <f>(C274-VLOOKUP(E274,Riders!$A$2:$C$3501,2,FALSE))/365</f>
        <v>25.224657534246575</v>
      </c>
      <c r="H274" s="3">
        <v>8</v>
      </c>
      <c r="I274" s="110">
        <v>6.4351851851851896E-3</v>
      </c>
      <c r="J274">
        <v>48.543999999999997</v>
      </c>
    </row>
    <row r="275" spans="1:10" x14ac:dyDescent="0.3">
      <c r="A275" s="1" t="s">
        <v>862</v>
      </c>
      <c r="B275" s="1">
        <v>2021</v>
      </c>
      <c r="C275" s="19">
        <v>44416</v>
      </c>
      <c r="D275" s="1" t="s">
        <v>654</v>
      </c>
      <c r="E275" s="3" t="s">
        <v>304</v>
      </c>
      <c r="F275" s="3" t="s">
        <v>29</v>
      </c>
      <c r="G275" s="13">
        <f>(C275-VLOOKUP(E275,Riders!$A$2:$C$3501,2,FALSE))/365</f>
        <v>24.69041095890411</v>
      </c>
      <c r="H275" s="3">
        <v>9</v>
      </c>
      <c r="I275" s="110">
        <v>6.4351851851851896E-3</v>
      </c>
      <c r="J275">
        <v>48.543999999999997</v>
      </c>
    </row>
    <row r="276" spans="1:10" x14ac:dyDescent="0.3">
      <c r="A276" s="1" t="s">
        <v>862</v>
      </c>
      <c r="B276" s="1">
        <v>2021</v>
      </c>
      <c r="C276" s="19">
        <v>44416</v>
      </c>
      <c r="D276" s="1" t="s">
        <v>654</v>
      </c>
      <c r="E276" s="3" t="s">
        <v>244</v>
      </c>
      <c r="F276" s="3" t="s">
        <v>38</v>
      </c>
      <c r="G276" s="13">
        <f>(C276-VLOOKUP(E276,Riders!$A$2:$C$3501,2,FALSE))/365</f>
        <v>27.358904109589041</v>
      </c>
      <c r="H276" s="3">
        <v>10</v>
      </c>
      <c r="I276" s="110">
        <v>6.4351851851851896E-3</v>
      </c>
      <c r="J276">
        <v>48.543999999999997</v>
      </c>
    </row>
    <row r="277" spans="1:10" x14ac:dyDescent="0.3">
      <c r="A277" s="1" t="s">
        <v>862</v>
      </c>
      <c r="B277" s="1">
        <v>2021</v>
      </c>
      <c r="C277" s="19">
        <v>44416</v>
      </c>
      <c r="D277" s="1" t="s">
        <v>654</v>
      </c>
      <c r="E277" s="3" t="s">
        <v>305</v>
      </c>
      <c r="F277" s="3" t="s">
        <v>172</v>
      </c>
      <c r="G277" s="13">
        <f>(C277-VLOOKUP(E277,Riders!$A$2:$C$3501,2,FALSE))/365</f>
        <v>37.046575342465751</v>
      </c>
      <c r="H277" s="3">
        <v>11</v>
      </c>
      <c r="I277" s="110">
        <v>6.4351851851851896E-3</v>
      </c>
      <c r="J277">
        <v>48.543999999999997</v>
      </c>
    </row>
    <row r="278" spans="1:10" x14ac:dyDescent="0.3">
      <c r="A278" s="1" t="s">
        <v>862</v>
      </c>
      <c r="B278" s="1">
        <v>2021</v>
      </c>
      <c r="C278" s="19">
        <v>44416</v>
      </c>
      <c r="D278" s="1" t="s">
        <v>654</v>
      </c>
      <c r="E278" s="3" t="s">
        <v>599</v>
      </c>
      <c r="F278" s="3" t="s">
        <v>863</v>
      </c>
      <c r="G278" s="13" t="e">
        <f>(C278-VLOOKUP(E278,Riders!$A$2:$C$3501,2,FALSE))/365</f>
        <v>#N/A</v>
      </c>
      <c r="H278" s="3">
        <v>12</v>
      </c>
      <c r="I278" s="110">
        <v>6.4351851851851896E-3</v>
      </c>
      <c r="J278">
        <v>48.543999999999997</v>
      </c>
    </row>
    <row r="279" spans="1:10" x14ac:dyDescent="0.3">
      <c r="A279" s="1" t="s">
        <v>862</v>
      </c>
      <c r="B279" s="1">
        <v>2021</v>
      </c>
      <c r="C279" s="19">
        <v>44416</v>
      </c>
      <c r="D279" s="1" t="s">
        <v>654</v>
      </c>
      <c r="E279" s="3" t="s">
        <v>236</v>
      </c>
      <c r="F279" s="3" t="s">
        <v>51</v>
      </c>
      <c r="G279" s="13">
        <f>(C279-VLOOKUP(E279,Riders!$A$2:$C$3501,2,FALSE))/365</f>
        <v>25.761643835616439</v>
      </c>
      <c r="H279" s="3" t="s">
        <v>308</v>
      </c>
      <c r="I279" s="110">
        <v>6.4351851851851896E-3</v>
      </c>
      <c r="J279">
        <v>48.543999999999997</v>
      </c>
    </row>
    <row r="280" spans="1:10" x14ac:dyDescent="0.3">
      <c r="A280" s="1" t="s">
        <v>862</v>
      </c>
      <c r="B280" s="1">
        <v>2021</v>
      </c>
      <c r="C280" s="19">
        <v>44416</v>
      </c>
      <c r="D280" s="1" t="s">
        <v>654</v>
      </c>
      <c r="E280" s="3" t="s">
        <v>234</v>
      </c>
      <c r="F280" s="3" t="s">
        <v>235</v>
      </c>
      <c r="G280" s="13">
        <f>(C280-VLOOKUP(E280,Riders!$A$2:$C$3501,2,FALSE))/365</f>
        <v>24.884931506849316</v>
      </c>
      <c r="H280" s="3" t="s">
        <v>308</v>
      </c>
      <c r="I280" s="110">
        <v>6.4351851851851896E-3</v>
      </c>
      <c r="J280">
        <v>48.543999999999997</v>
      </c>
    </row>
    <row r="281" spans="1:10" x14ac:dyDescent="0.3">
      <c r="A281" s="1" t="s">
        <v>862</v>
      </c>
      <c r="B281" s="1">
        <v>2021</v>
      </c>
      <c r="C281" s="19">
        <v>44416</v>
      </c>
      <c r="D281" s="1" t="s">
        <v>654</v>
      </c>
      <c r="E281" s="3" t="s">
        <v>215</v>
      </c>
      <c r="F281" s="3" t="s">
        <v>17</v>
      </c>
      <c r="G281" s="13">
        <f>(C281-VLOOKUP(E281,Riders!$A$2:$C$3501,2,FALSE))/365</f>
        <v>22.586301369863012</v>
      </c>
      <c r="H281" s="3" t="s">
        <v>308</v>
      </c>
      <c r="I281" s="110">
        <v>6.4351851851851896E-3</v>
      </c>
      <c r="J281">
        <v>48.543999999999997</v>
      </c>
    </row>
    <row r="282" spans="1:10" x14ac:dyDescent="0.3">
      <c r="A282" s="1" t="s">
        <v>862</v>
      </c>
      <c r="B282" s="1">
        <v>2021</v>
      </c>
      <c r="C282" s="19">
        <v>44416</v>
      </c>
      <c r="D282" s="1" t="s">
        <v>654</v>
      </c>
      <c r="E282" s="3" t="s">
        <v>309</v>
      </c>
      <c r="F282" s="3" t="s">
        <v>25</v>
      </c>
      <c r="G282" s="13">
        <f>(C282-VLOOKUP(E282,Riders!$A$2:$C$3501,2,FALSE))/365</f>
        <v>29.30958904109589</v>
      </c>
      <c r="H282" s="3" t="s">
        <v>308</v>
      </c>
      <c r="I282" s="110">
        <v>6.4351851851851896E-3</v>
      </c>
      <c r="J282">
        <v>48.543999999999997</v>
      </c>
    </row>
    <row r="283" spans="1:10" x14ac:dyDescent="0.3">
      <c r="A283" s="1" t="s">
        <v>862</v>
      </c>
      <c r="B283" s="1">
        <v>2021</v>
      </c>
      <c r="C283" s="19">
        <v>44416</v>
      </c>
      <c r="D283" s="1" t="s">
        <v>654</v>
      </c>
      <c r="E283" s="3" t="s">
        <v>340</v>
      </c>
      <c r="F283" s="3" t="s">
        <v>65</v>
      </c>
      <c r="G283" s="13">
        <f>(C283-VLOOKUP(E283,Riders!$A$2:$C$3501,2,FALSE))/365</f>
        <v>26.219178082191782</v>
      </c>
      <c r="H283" s="3" t="s">
        <v>308</v>
      </c>
      <c r="I283" s="110">
        <v>6.4351851851851896E-3</v>
      </c>
      <c r="J283">
        <v>48.543999999999997</v>
      </c>
    </row>
    <row r="284" spans="1:10" x14ac:dyDescent="0.3">
      <c r="A284" s="1" t="s">
        <v>862</v>
      </c>
      <c r="B284" s="1">
        <v>2021</v>
      </c>
      <c r="C284" s="19">
        <v>44416</v>
      </c>
      <c r="D284" s="1" t="s">
        <v>654</v>
      </c>
      <c r="E284" s="3" t="s">
        <v>233</v>
      </c>
      <c r="F284" s="3" t="s">
        <v>56</v>
      </c>
      <c r="G284" s="13">
        <f>(C284-VLOOKUP(E284,Riders!$A$2:$C$3501,2,FALSE))/365</f>
        <v>25.936986301369863</v>
      </c>
      <c r="H284" s="3" t="s">
        <v>308</v>
      </c>
      <c r="I284" s="110">
        <v>6.4351851851851896E-3</v>
      </c>
      <c r="J284">
        <v>48.543999999999997</v>
      </c>
    </row>
    <row r="285" spans="1:10" x14ac:dyDescent="0.3">
      <c r="A285" s="1" t="s">
        <v>862</v>
      </c>
      <c r="B285" s="1">
        <v>2021</v>
      </c>
      <c r="C285" s="19">
        <v>44416</v>
      </c>
      <c r="D285" s="1" t="s">
        <v>654</v>
      </c>
      <c r="E285" s="3" t="s">
        <v>227</v>
      </c>
      <c r="F285" s="3" t="s">
        <v>53</v>
      </c>
      <c r="G285" s="13">
        <f>(C285-VLOOKUP(E285,Riders!$A$2:$C$3501,2,FALSE))/365</f>
        <v>23.460273972602739</v>
      </c>
      <c r="H285" s="3" t="s">
        <v>308</v>
      </c>
      <c r="I285" s="110">
        <v>6.4351851851851896E-3</v>
      </c>
      <c r="J285">
        <v>48.543999999999997</v>
      </c>
    </row>
    <row r="286" spans="1:10" x14ac:dyDescent="0.3">
      <c r="A286" s="1" t="s">
        <v>862</v>
      </c>
      <c r="B286" s="1">
        <v>2021</v>
      </c>
      <c r="C286" s="19">
        <v>44416</v>
      </c>
      <c r="D286" s="1" t="s">
        <v>654</v>
      </c>
      <c r="E286" s="3" t="s">
        <v>268</v>
      </c>
      <c r="F286" s="3" t="s">
        <v>47</v>
      </c>
      <c r="G286" s="13">
        <f>(C286-VLOOKUP(E286,Riders!$A$2:$C$3501,2,FALSE))/365</f>
        <v>24.602739726027398</v>
      </c>
      <c r="H286" s="3" t="s">
        <v>308</v>
      </c>
      <c r="I286" s="110">
        <v>6.4351851851851896E-3</v>
      </c>
      <c r="J286">
        <v>48.543999999999997</v>
      </c>
    </row>
    <row r="287" spans="1:10" x14ac:dyDescent="0.3">
      <c r="A287" s="1" t="s">
        <v>862</v>
      </c>
      <c r="B287" s="1">
        <v>2021</v>
      </c>
      <c r="C287" s="19">
        <v>44416</v>
      </c>
      <c r="D287" s="1" t="s">
        <v>654</v>
      </c>
      <c r="E287" s="3" t="s">
        <v>276</v>
      </c>
      <c r="F287" s="3" t="s">
        <v>120</v>
      </c>
      <c r="G287" s="13" t="e">
        <f>(C287-VLOOKUP(E287,Riders!$A$2:$C$3501,2,FALSE))/365</f>
        <v>#N/A</v>
      </c>
      <c r="H287" s="3" t="s">
        <v>308</v>
      </c>
      <c r="I287" s="110">
        <v>6.4351851851851896E-3</v>
      </c>
      <c r="J287">
        <v>48.543999999999997</v>
      </c>
    </row>
    <row r="288" spans="1:10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276</v>
      </c>
      <c r="F288" s="4" t="s">
        <v>120</v>
      </c>
      <c r="G288" s="13" t="e">
        <f>(C288-VLOOKUP(E288,Riders!$A$2:$C$3501,2,FALSE))/365</f>
        <v>#N/A</v>
      </c>
      <c r="H288" s="4">
        <v>1</v>
      </c>
      <c r="I288" s="110">
        <v>6.9791666666666674E-3</v>
      </c>
      <c r="J288">
        <v>44.73</v>
      </c>
    </row>
    <row r="289" spans="1:10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222</v>
      </c>
      <c r="F289" s="4" t="s">
        <v>223</v>
      </c>
      <c r="G289" s="13">
        <f>(C289-VLOOKUP(E289,Riders!$A$2:$C$3501,2,FALSE))/365</f>
        <v>22.019178082191782</v>
      </c>
      <c r="H289" s="4">
        <v>2</v>
      </c>
      <c r="I289" s="110">
        <v>6.9791666666666674E-3</v>
      </c>
      <c r="J289">
        <v>44.73</v>
      </c>
    </row>
    <row r="290" spans="1:10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290</v>
      </c>
      <c r="F290" s="4" t="s">
        <v>232</v>
      </c>
      <c r="G290" s="13">
        <f>(C290-VLOOKUP(E290,Riders!$A$2:$C$3501,2,FALSE))/365</f>
        <v>22.852054794520548</v>
      </c>
      <c r="H290" s="4">
        <v>3</v>
      </c>
      <c r="I290" s="110">
        <v>6.97916666666667E-3</v>
      </c>
      <c r="J290">
        <v>44.73</v>
      </c>
    </row>
    <row r="291" spans="1:10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1415</v>
      </c>
      <c r="F291" s="4" t="s">
        <v>230</v>
      </c>
      <c r="G291" s="13">
        <f>(C291-VLOOKUP(E291,Riders!$A$2:$C$3501,2,FALSE))/365</f>
        <v>31.443835616438356</v>
      </c>
      <c r="H291" s="4">
        <v>4</v>
      </c>
      <c r="I291" s="110">
        <v>6.97916666666667E-3</v>
      </c>
      <c r="J291">
        <v>44.73</v>
      </c>
    </row>
    <row r="292" spans="1:10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291</v>
      </c>
      <c r="F292" s="4" t="s">
        <v>56</v>
      </c>
      <c r="G292" s="13">
        <f>(C292-VLOOKUP(E292,Riders!$A$2:$C$3501,2,FALSE))/365</f>
        <v>20.232876712328768</v>
      </c>
      <c r="H292" s="4">
        <v>5</v>
      </c>
      <c r="I292" s="110">
        <v>6.97916666666667E-3</v>
      </c>
      <c r="J292">
        <v>44.73</v>
      </c>
    </row>
    <row r="293" spans="1:10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242</v>
      </c>
      <c r="F293" s="4" t="s">
        <v>243</v>
      </c>
      <c r="G293" s="13">
        <f>(C293-VLOOKUP(E293,Riders!$A$2:$C$3501,2,FALSE))/365</f>
        <v>26.610958904109587</v>
      </c>
      <c r="H293" s="4">
        <v>6</v>
      </c>
      <c r="I293" s="110">
        <v>6.97916666666667E-3</v>
      </c>
      <c r="J293">
        <v>44.73</v>
      </c>
    </row>
    <row r="294" spans="1:10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292</v>
      </c>
      <c r="F294" s="4" t="s">
        <v>118</v>
      </c>
      <c r="G294" s="13">
        <f>(C294-VLOOKUP(E294,Riders!$A$2:$C$3501,2,FALSE))/365</f>
        <v>27.783561643835615</v>
      </c>
      <c r="H294" s="4">
        <v>7</v>
      </c>
      <c r="I294" s="110">
        <v>6.97916666666667E-3</v>
      </c>
      <c r="J294">
        <v>44.73</v>
      </c>
    </row>
    <row r="295" spans="1:10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277</v>
      </c>
      <c r="F295" s="4" t="s">
        <v>278</v>
      </c>
      <c r="G295" s="13">
        <f>(C295-VLOOKUP(E295,Riders!$A$2:$C$3501,2,FALSE))/365</f>
        <v>23.331506849315069</v>
      </c>
      <c r="H295" s="4">
        <v>8</v>
      </c>
      <c r="I295" s="110">
        <v>6.97916666666667E-3</v>
      </c>
      <c r="J295">
        <v>44.73</v>
      </c>
    </row>
    <row r="296" spans="1:10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293</v>
      </c>
      <c r="F296" s="4" t="s">
        <v>172</v>
      </c>
      <c r="G296" s="13">
        <f>(C296-VLOOKUP(E296,Riders!$A$2:$C$3501,2,FALSE))/365</f>
        <v>22.038356164383561</v>
      </c>
      <c r="H296" s="4">
        <v>9</v>
      </c>
      <c r="I296" s="110">
        <v>6.97916666666667E-3</v>
      </c>
      <c r="J296">
        <v>44.73</v>
      </c>
    </row>
    <row r="297" spans="1:10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294</v>
      </c>
      <c r="F297" s="4" t="s">
        <v>295</v>
      </c>
      <c r="G297" s="13">
        <f>(C297-VLOOKUP(E297,Riders!$A$2:$C$3501,2,FALSE))/365</f>
        <v>23.739726027397261</v>
      </c>
      <c r="H297" s="4">
        <v>10</v>
      </c>
      <c r="I297" s="110">
        <v>6.97916666666667E-3</v>
      </c>
      <c r="J297">
        <v>44.73</v>
      </c>
    </row>
    <row r="298" spans="1:10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296</v>
      </c>
      <c r="F298" s="4" t="s">
        <v>49</v>
      </c>
      <c r="G298" s="13" t="e">
        <f>(C298-VLOOKUP(E298,Riders!$A$2:$C$3501,2,FALSE))/365</f>
        <v>#N/A</v>
      </c>
      <c r="H298" s="4">
        <v>11</v>
      </c>
      <c r="I298" s="110">
        <v>6.97916666666667E-3</v>
      </c>
      <c r="J298">
        <v>44.73</v>
      </c>
    </row>
    <row r="299" spans="1:10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260</v>
      </c>
      <c r="F299" s="4" t="s">
        <v>238</v>
      </c>
      <c r="G299" s="13">
        <f>(C299-VLOOKUP(E299,Riders!$A$2:$C$3501,2,FALSE))/365</f>
        <v>27.509589041095889</v>
      </c>
      <c r="H299" s="4">
        <v>12</v>
      </c>
      <c r="I299" s="110">
        <v>6.97916666666667E-3</v>
      </c>
      <c r="J299">
        <v>44.73</v>
      </c>
    </row>
    <row r="300" spans="1:10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234</v>
      </c>
      <c r="F300" s="4" t="s">
        <v>235</v>
      </c>
      <c r="G300" s="13">
        <f>(C300-VLOOKUP(E300,Riders!$A$2:$C$3501,2,FALSE))/365</f>
        <v>24.805479452054794</v>
      </c>
      <c r="H300" s="4">
        <v>13</v>
      </c>
      <c r="I300" s="110">
        <v>6.97916666666667E-3</v>
      </c>
      <c r="J300">
        <v>44.73</v>
      </c>
    </row>
    <row r="301" spans="1:10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4" t="s">
        <v>281</v>
      </c>
      <c r="F301" s="4" t="s">
        <v>124</v>
      </c>
      <c r="G301" s="13">
        <f>(C301-VLOOKUP(E301,Riders!$A$2:$C$3501,2,FALSE))/365</f>
        <v>27.238356164383561</v>
      </c>
      <c r="H301" s="4">
        <v>14</v>
      </c>
      <c r="I301" s="110">
        <v>6.97916666666667E-3</v>
      </c>
      <c r="J301">
        <v>44.73</v>
      </c>
    </row>
    <row r="302" spans="1:10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253</v>
      </c>
      <c r="F302" s="4" t="s">
        <v>254</v>
      </c>
      <c r="G302" s="13">
        <f>(C302-VLOOKUP(E302,Riders!$A$2:$C$3501,2,FALSE))/365</f>
        <v>25.991780821917807</v>
      </c>
      <c r="H302" s="4">
        <v>15</v>
      </c>
      <c r="I302" s="110">
        <v>6.97916666666667E-3</v>
      </c>
      <c r="J302">
        <v>44.73</v>
      </c>
    </row>
    <row r="303" spans="1:10" x14ac:dyDescent="0.3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297</v>
      </c>
      <c r="F303" s="4" t="s">
        <v>31</v>
      </c>
      <c r="G303" s="13">
        <f>(C303-VLOOKUP(E303,Riders!$A$2:$C$3501,2,FALSE))/365</f>
        <v>22.010958904109589</v>
      </c>
      <c r="H303" s="4">
        <v>16</v>
      </c>
      <c r="I303" s="110">
        <v>6.97916666666667E-3</v>
      </c>
      <c r="J303">
        <v>44.73</v>
      </c>
    </row>
    <row r="304" spans="1:10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1</v>
      </c>
      <c r="I304" s="110">
        <v>6.4583333333333333E-3</v>
      </c>
      <c r="J304">
        <v>48.356999999999999</v>
      </c>
    </row>
    <row r="305" spans="1:10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214</v>
      </c>
      <c r="F305" s="1" t="s">
        <v>67</v>
      </c>
      <c r="G305" s="13">
        <f>(C305-VLOOKUP(E305,Riders!$A$2:$C$3501,2,FALSE))/365</f>
        <v>25.197260273972603</v>
      </c>
      <c r="H305" s="1">
        <v>2</v>
      </c>
      <c r="I305" s="110">
        <v>6.4583333333333333E-3</v>
      </c>
      <c r="J305">
        <v>48.356999999999999</v>
      </c>
    </row>
    <row r="306" spans="1:10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215</v>
      </c>
      <c r="F306" s="1" t="s">
        <v>17</v>
      </c>
      <c r="G306" s="13">
        <f>(C306-VLOOKUP(E306,Riders!$A$2:$C$3501,2,FALSE))/365</f>
        <v>21.142465753424659</v>
      </c>
      <c r="H306" s="1">
        <v>3</v>
      </c>
      <c r="I306" s="110">
        <v>6.4583333333333298E-3</v>
      </c>
      <c r="J306">
        <v>48.356999999999999</v>
      </c>
    </row>
    <row r="307" spans="1:10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222</v>
      </c>
      <c r="F307" s="1" t="s">
        <v>223</v>
      </c>
      <c r="G307" s="13">
        <f>(C307-VLOOKUP(E307,Riders!$A$2:$C$3501,2,FALSE))/365</f>
        <v>20.654794520547945</v>
      </c>
      <c r="H307" s="1">
        <v>4</v>
      </c>
      <c r="I307" s="110">
        <v>6.4583333333333298E-3</v>
      </c>
      <c r="J307">
        <v>48.356999999999999</v>
      </c>
    </row>
    <row r="308" spans="1:10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298</v>
      </c>
      <c r="F308" s="1" t="s">
        <v>53</v>
      </c>
      <c r="G308" s="13">
        <f>(C308-VLOOKUP(E308,Riders!$A$2:$C$3501,2,FALSE))/365</f>
        <v>20.61917808219178</v>
      </c>
      <c r="H308" s="1">
        <v>5</v>
      </c>
      <c r="I308" s="110">
        <v>6.4583333333333298E-3</v>
      </c>
      <c r="J308">
        <v>48.356999999999999</v>
      </c>
    </row>
    <row r="309" spans="1:10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268</v>
      </c>
      <c r="F309" s="1" t="s">
        <v>47</v>
      </c>
      <c r="G309" s="13">
        <f>(C309-VLOOKUP(E309,Riders!$A$2:$C$3501,2,FALSE))/365</f>
        <v>23.158904109589042</v>
      </c>
      <c r="H309" s="1">
        <v>6</v>
      </c>
      <c r="I309" s="110">
        <v>6.4583333333333298E-3</v>
      </c>
      <c r="J309">
        <v>48.356999999999999</v>
      </c>
    </row>
    <row r="310" spans="1:10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299</v>
      </c>
      <c r="F310" s="1" t="s">
        <v>38</v>
      </c>
      <c r="G310" s="13">
        <f>(C310-VLOOKUP(E310,Riders!$A$2:$C$3501,2,FALSE))/365</f>
        <v>27.512328767123286</v>
      </c>
      <c r="H310" s="1">
        <v>7</v>
      </c>
      <c r="I310" s="110">
        <v>6.4583333333333298E-3</v>
      </c>
      <c r="J310">
        <v>48.356999999999999</v>
      </c>
    </row>
    <row r="311" spans="1:10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270</v>
      </c>
      <c r="F311" s="1" t="s">
        <v>36</v>
      </c>
      <c r="G311" s="13">
        <f>(C311-VLOOKUP(E311,Riders!$A$2:$C$3501,2,FALSE))/365</f>
        <v>25.454794520547946</v>
      </c>
      <c r="H311" s="1">
        <v>8</v>
      </c>
      <c r="I311" s="110">
        <v>6.4583333333333298E-3</v>
      </c>
      <c r="J311">
        <v>48.356999999999999</v>
      </c>
    </row>
    <row r="312" spans="1:10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300</v>
      </c>
      <c r="F312" s="1" t="s">
        <v>56</v>
      </c>
      <c r="G312" s="13">
        <f>(C312-VLOOKUP(E312,Riders!$A$2:$C$3501,2,FALSE))/365</f>
        <v>32.635616438356166</v>
      </c>
      <c r="H312" s="1">
        <v>9</v>
      </c>
      <c r="I312" s="110">
        <v>6.4583333333333298E-3</v>
      </c>
      <c r="J312">
        <v>48.356999999999999</v>
      </c>
    </row>
    <row r="313" spans="1:10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251</v>
      </c>
      <c r="F313" s="1" t="s">
        <v>65</v>
      </c>
      <c r="G313" s="13">
        <f>(C313-VLOOKUP(E313,Riders!$A$2:$C$3501,2,FALSE))/365</f>
        <v>18.830136986301369</v>
      </c>
      <c r="H313" s="1">
        <v>10</v>
      </c>
      <c r="I313" s="110">
        <v>6.4583333333333298E-3</v>
      </c>
      <c r="J313">
        <v>48.356999999999999</v>
      </c>
    </row>
    <row r="314" spans="1:10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301</v>
      </c>
      <c r="F314" s="1" t="s">
        <v>51</v>
      </c>
      <c r="G314" s="13">
        <f>(C314-VLOOKUP(E314,Riders!$A$2:$C$3501,2,FALSE))/365</f>
        <v>29.980821917808218</v>
      </c>
      <c r="H314" s="1">
        <v>11</v>
      </c>
      <c r="I314" s="110">
        <v>6.4583333333333298E-3</v>
      </c>
      <c r="J314">
        <v>48.356999999999999</v>
      </c>
    </row>
    <row r="315" spans="1:10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219</v>
      </c>
      <c r="F315" s="1" t="s">
        <v>220</v>
      </c>
      <c r="G315" s="13">
        <f>(C315-VLOOKUP(E315,Riders!$A$2:$C$3501,2,FALSE))/365</f>
        <v>27.520547945205479</v>
      </c>
      <c r="H315" s="1">
        <v>12</v>
      </c>
      <c r="I315" s="110">
        <v>6.4583333333333298E-3</v>
      </c>
      <c r="J315">
        <v>48.356999999999999</v>
      </c>
    </row>
    <row r="316" spans="1:10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302</v>
      </c>
      <c r="F316" s="1" t="s">
        <v>264</v>
      </c>
      <c r="G316" s="13">
        <f>(C316-VLOOKUP(E316,Riders!$A$2:$C$3501,2,FALSE))/365</f>
        <v>39.830136986301369</v>
      </c>
      <c r="H316" s="1">
        <v>13</v>
      </c>
      <c r="I316" s="110">
        <v>6.4583333333333298E-3</v>
      </c>
      <c r="J316">
        <v>48.356999999999999</v>
      </c>
    </row>
    <row r="317" spans="1:10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276</v>
      </c>
      <c r="F317" s="1" t="s">
        <v>120</v>
      </c>
      <c r="G317" s="13" t="e">
        <f>(C317-VLOOKUP(E317,Riders!$A$2:$C$3501,2,FALSE))/365</f>
        <v>#N/A</v>
      </c>
      <c r="H317" s="1">
        <v>14</v>
      </c>
      <c r="I317" s="110">
        <v>6.4583333333333298E-3</v>
      </c>
      <c r="J317">
        <v>48.356999999999999</v>
      </c>
    </row>
    <row r="318" spans="1:10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237</v>
      </c>
      <c r="F318" s="1" t="s">
        <v>238</v>
      </c>
      <c r="G318" s="13">
        <f>(C318-VLOOKUP(E318,Riders!$A$2:$C$3501,2,FALSE))/365</f>
        <v>23.780821917808218</v>
      </c>
      <c r="H318" s="1">
        <v>15</v>
      </c>
      <c r="I318" s="110">
        <v>6.4583333333333298E-3</v>
      </c>
      <c r="J318">
        <v>48.356999999999999</v>
      </c>
    </row>
    <row r="319" spans="1:10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303</v>
      </c>
      <c r="F319" s="1" t="s">
        <v>232</v>
      </c>
      <c r="G319" s="13">
        <f>(C319-VLOOKUP(E319,Riders!$A$2:$C$3501,2,FALSE))/365</f>
        <v>25.728767123287671</v>
      </c>
      <c r="H319" s="1">
        <v>16</v>
      </c>
      <c r="I319" s="110">
        <v>6.4583333333333298E-3</v>
      </c>
      <c r="J319">
        <v>48.356999999999999</v>
      </c>
    </row>
    <row r="320" spans="1:10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304</v>
      </c>
      <c r="F320" s="1" t="s">
        <v>29</v>
      </c>
      <c r="G320" s="13">
        <f>(C320-VLOOKUP(E320,Riders!$A$2:$C$3501,2,FALSE))/365</f>
        <v>23.246575342465754</v>
      </c>
      <c r="H320" s="1">
        <v>17</v>
      </c>
      <c r="I320" s="110">
        <v>6.4583333333333298E-3</v>
      </c>
      <c r="J320">
        <v>48.356999999999999</v>
      </c>
    </row>
    <row r="321" spans="1:10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305</v>
      </c>
      <c r="F321" s="1" t="s">
        <v>172</v>
      </c>
      <c r="G321" s="13">
        <f>(C321-VLOOKUP(E321,Riders!$A$2:$C$3501,2,FALSE))/365</f>
        <v>35.602739726027394</v>
      </c>
      <c r="H321" s="1">
        <v>18</v>
      </c>
      <c r="I321" s="110">
        <v>6.4583333333333298E-3</v>
      </c>
      <c r="J321">
        <v>48.356999999999999</v>
      </c>
    </row>
    <row r="322" spans="1:10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306</v>
      </c>
      <c r="F322" s="1" t="s">
        <v>19</v>
      </c>
      <c r="G322" s="13">
        <f>(C322-VLOOKUP(E322,Riders!$A$2:$C$3501,2,FALSE))/365</f>
        <v>37.397260273972606</v>
      </c>
      <c r="H322" s="1" t="s">
        <v>207</v>
      </c>
      <c r="I322" s="110">
        <v>6.4583333333333298E-3</v>
      </c>
      <c r="J322">
        <v>48.356999999999999</v>
      </c>
    </row>
    <row r="323" spans="1:10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307</v>
      </c>
      <c r="F323" s="1" t="s">
        <v>27</v>
      </c>
      <c r="G323" s="13">
        <f>(C323-VLOOKUP(E323,Riders!$A$2:$C$3501,2,FALSE))/365</f>
        <v>26.761643835616439</v>
      </c>
      <c r="H323" s="1" t="s">
        <v>308</v>
      </c>
      <c r="I323" s="110">
        <v>6.4583333333333298E-3</v>
      </c>
      <c r="J323">
        <v>48.356999999999999</v>
      </c>
    </row>
    <row r="324" spans="1:10" x14ac:dyDescent="0.3">
      <c r="A324" s="1" t="s">
        <v>131</v>
      </c>
      <c r="B324" s="1">
        <v>2020</v>
      </c>
      <c r="C324" s="2">
        <v>43889</v>
      </c>
      <c r="D324" s="1" t="s">
        <v>13</v>
      </c>
      <c r="E324" s="1" t="s">
        <v>309</v>
      </c>
      <c r="F324" s="1" t="s">
        <v>25</v>
      </c>
      <c r="G324" s="13">
        <f>(C324-VLOOKUP(E324,Riders!$A$2:$C$3501,2,FALSE))/365</f>
        <v>27.865753424657534</v>
      </c>
      <c r="H324" s="1" t="s">
        <v>308</v>
      </c>
      <c r="I324" s="110">
        <v>6.4583333333333298E-3</v>
      </c>
      <c r="J324">
        <v>48.356999999999999</v>
      </c>
    </row>
    <row r="325" spans="1:10" x14ac:dyDescent="0.3">
      <c r="A325" s="1" t="s">
        <v>131</v>
      </c>
      <c r="B325" s="1">
        <v>2020</v>
      </c>
      <c r="C325" s="2">
        <v>43889</v>
      </c>
      <c r="D325" s="1" t="s">
        <v>13</v>
      </c>
      <c r="E325" s="1" t="s">
        <v>277</v>
      </c>
      <c r="F325" s="1" t="s">
        <v>278</v>
      </c>
      <c r="G325" s="13">
        <f>(C325-VLOOKUP(E325,Riders!$A$2:$C$3501,2,FALSE))/365</f>
        <v>21.967123287671232</v>
      </c>
      <c r="H325" s="1" t="s">
        <v>308</v>
      </c>
      <c r="I325" s="110">
        <v>6.4583333333333298E-3</v>
      </c>
      <c r="J325">
        <v>48.356999999999999</v>
      </c>
    </row>
    <row r="326" spans="1:10" x14ac:dyDescent="0.3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2331</v>
      </c>
      <c r="F326" s="1" t="s">
        <v>44</v>
      </c>
      <c r="G326" s="13">
        <f>(C326-VLOOKUP(E326,Riders!$A$2:$C$3501,2,FALSE))/365</f>
        <v>23.238356164383561</v>
      </c>
      <c r="H326" s="1" t="s">
        <v>308</v>
      </c>
      <c r="I326" s="110">
        <v>6.4583333333333298E-3</v>
      </c>
      <c r="J326">
        <v>48.356999999999999</v>
      </c>
    </row>
    <row r="327" spans="1:10" x14ac:dyDescent="0.3">
      <c r="A327" s="1" t="s">
        <v>131</v>
      </c>
      <c r="B327" s="1">
        <v>2020</v>
      </c>
      <c r="C327" s="2">
        <v>43889</v>
      </c>
      <c r="D327" s="1" t="s">
        <v>13</v>
      </c>
      <c r="E327" s="1" t="s">
        <v>310</v>
      </c>
      <c r="F327" s="1" t="s">
        <v>158</v>
      </c>
      <c r="G327" s="13">
        <f>(C327-VLOOKUP(E327,Riders!$A$2:$C$3501,2,FALSE))/365</f>
        <v>29.772602739726029</v>
      </c>
      <c r="H327" s="1" t="s">
        <v>308</v>
      </c>
      <c r="I327" s="110">
        <v>6.4583333333333298E-3</v>
      </c>
      <c r="J327">
        <v>48.356999999999999</v>
      </c>
    </row>
    <row r="328" spans="1:10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309</v>
      </c>
      <c r="F328" s="4" t="s">
        <v>25</v>
      </c>
      <c r="G328" s="13">
        <f>(C328-VLOOKUP(E328,Riders!$A$2:$C$3501,2,FALSE))/365</f>
        <v>27.775342465753425</v>
      </c>
      <c r="H328" s="4">
        <v>1</v>
      </c>
      <c r="I328" s="110">
        <v>6.6435185185185182E-3</v>
      </c>
      <c r="J328">
        <v>46.976999999999997</v>
      </c>
    </row>
    <row r="329" spans="1:10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298</v>
      </c>
      <c r="F329" s="4" t="s">
        <v>53</v>
      </c>
      <c r="G329" s="13">
        <f>(C329-VLOOKUP(E329,Riders!$A$2:$C$3501,2,FALSE))/365</f>
        <v>20.528767123287672</v>
      </c>
      <c r="H329" s="4">
        <v>2</v>
      </c>
      <c r="I329" s="110">
        <v>6.6435185185185182E-3</v>
      </c>
      <c r="J329">
        <v>46.976999999999997</v>
      </c>
    </row>
    <row r="330" spans="1:10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214</v>
      </c>
      <c r="F330" s="4" t="s">
        <v>67</v>
      </c>
      <c r="G330" s="13">
        <f>(C330-VLOOKUP(E330,Riders!$A$2:$C$3501,2,FALSE))/365</f>
        <v>25.106849315068494</v>
      </c>
      <c r="H330" s="4">
        <v>3</v>
      </c>
      <c r="I330" s="110">
        <v>6.64351851851852E-3</v>
      </c>
      <c r="J330">
        <v>46.976999999999997</v>
      </c>
    </row>
    <row r="331" spans="1:10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215</v>
      </c>
      <c r="F331" s="4" t="s">
        <v>17</v>
      </c>
      <c r="G331" s="13">
        <f>(C331-VLOOKUP(E331,Riders!$A$2:$C$3501,2,FALSE))/365</f>
        <v>21.052054794520547</v>
      </c>
      <c r="H331" s="4">
        <v>4</v>
      </c>
      <c r="I331" s="110">
        <v>6.64351851851852E-3</v>
      </c>
      <c r="J331">
        <v>46.976999999999997</v>
      </c>
    </row>
    <row r="332" spans="1:10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233</v>
      </c>
      <c r="F332" s="4" t="s">
        <v>56</v>
      </c>
      <c r="G332" s="13">
        <f>(C332-VLOOKUP(E332,Riders!$A$2:$C$3501,2,FALSE))/365</f>
        <v>24.402739726027399</v>
      </c>
      <c r="H332" s="4">
        <v>5</v>
      </c>
      <c r="I332" s="110">
        <v>6.64351851851852E-3</v>
      </c>
      <c r="J332">
        <v>46.976999999999997</v>
      </c>
    </row>
    <row r="333" spans="1:10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301</v>
      </c>
      <c r="F333" s="4" t="s">
        <v>51</v>
      </c>
      <c r="G333" s="13">
        <f>(C333-VLOOKUP(E333,Riders!$A$2:$C$3501,2,FALSE))/365</f>
        <v>29.890410958904109</v>
      </c>
      <c r="H333" s="4">
        <v>6</v>
      </c>
      <c r="I333" s="110">
        <v>6.64351851851852E-3</v>
      </c>
      <c r="J333">
        <v>46.976999999999997</v>
      </c>
    </row>
    <row r="334" spans="1:10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7</v>
      </c>
      <c r="I334" s="110">
        <v>6.64351851851852E-3</v>
      </c>
      <c r="J334">
        <v>46.976999999999997</v>
      </c>
    </row>
    <row r="335" spans="1:10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20.564383561643837</v>
      </c>
      <c r="H335" s="4">
        <v>8</v>
      </c>
      <c r="I335" s="110">
        <v>6.64351851851852E-3</v>
      </c>
      <c r="J335">
        <v>46.976999999999997</v>
      </c>
    </row>
    <row r="336" spans="1:10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311</v>
      </c>
      <c r="F336" s="4" t="s">
        <v>61</v>
      </c>
      <c r="G336" s="13">
        <f>(C336-VLOOKUP(E336,Riders!$A$2:$C$3501,2,FALSE))/365</f>
        <v>30.038356164383561</v>
      </c>
      <c r="H336" s="4">
        <v>9</v>
      </c>
      <c r="I336" s="110">
        <v>6.64351851851852E-3</v>
      </c>
      <c r="J336">
        <v>46.976999999999997</v>
      </c>
    </row>
    <row r="337" spans="1:10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312</v>
      </c>
      <c r="F337" s="4" t="s">
        <v>27</v>
      </c>
      <c r="G337" s="13">
        <f>(C337-VLOOKUP(E337,Riders!$A$2:$C$3501,2,FALSE))/365</f>
        <v>21.534246575342465</v>
      </c>
      <c r="H337" s="4">
        <v>10</v>
      </c>
      <c r="I337" s="110">
        <v>6.64351851851852E-3</v>
      </c>
      <c r="J337">
        <v>46.976999999999997</v>
      </c>
    </row>
    <row r="338" spans="1:10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2329</v>
      </c>
      <c r="F338" s="4" t="s">
        <v>49</v>
      </c>
      <c r="G338" s="13">
        <f>(C338-VLOOKUP(E338,Riders!$A$2:$C$3501,2,FALSE))/365</f>
        <v>19.413698630136988</v>
      </c>
      <c r="H338" s="4">
        <v>11</v>
      </c>
      <c r="I338" s="110">
        <v>6.64351851851852E-3</v>
      </c>
      <c r="J338">
        <v>46.976999999999997</v>
      </c>
    </row>
    <row r="339" spans="1:10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313</v>
      </c>
      <c r="F339" s="4" t="s">
        <v>40</v>
      </c>
      <c r="G339" s="13">
        <f>(C339-VLOOKUP(E339,Riders!$A$2:$C$3501,2,FALSE))/365</f>
        <v>27.068493150684933</v>
      </c>
      <c r="H339" s="4">
        <v>12</v>
      </c>
      <c r="I339" s="110">
        <v>6.64351851851852E-3</v>
      </c>
      <c r="J339">
        <v>46.976999999999997</v>
      </c>
    </row>
    <row r="340" spans="1:10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314</v>
      </c>
      <c r="F340" s="4" t="s">
        <v>118</v>
      </c>
      <c r="G340" s="13">
        <f>(C340-VLOOKUP(E340,Riders!$A$2:$C$3501,2,FALSE))/365</f>
        <v>23.315068493150687</v>
      </c>
      <c r="H340" s="4">
        <v>13</v>
      </c>
      <c r="I340" s="110">
        <v>6.64351851851852E-3</v>
      </c>
      <c r="J340">
        <v>46.976999999999997</v>
      </c>
    </row>
    <row r="341" spans="1:10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299</v>
      </c>
      <c r="F341" s="4" t="s">
        <v>38</v>
      </c>
      <c r="G341" s="13">
        <f>(C341-VLOOKUP(E341,Riders!$A$2:$C$3501,2,FALSE))/365</f>
        <v>27.421917808219177</v>
      </c>
      <c r="H341" s="4">
        <v>14</v>
      </c>
      <c r="I341" s="110">
        <v>6.64351851851852E-3</v>
      </c>
      <c r="J341">
        <v>46.976999999999997</v>
      </c>
    </row>
    <row r="342" spans="1:10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310</v>
      </c>
      <c r="F342" s="4" t="s">
        <v>158</v>
      </c>
      <c r="G342" s="13">
        <f>(C342-VLOOKUP(E342,Riders!$A$2:$C$3501,2,FALSE))/365</f>
        <v>29.682191780821917</v>
      </c>
      <c r="H342" s="4">
        <v>15</v>
      </c>
      <c r="I342" s="110">
        <v>6.64351851851852E-3</v>
      </c>
      <c r="J342">
        <v>46.976999999999997</v>
      </c>
    </row>
    <row r="343" spans="1:10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303</v>
      </c>
      <c r="F343" s="4" t="s">
        <v>232</v>
      </c>
      <c r="G343" s="13">
        <f>(C343-VLOOKUP(E343,Riders!$A$2:$C$3501,2,FALSE))/365</f>
        <v>25.638356164383563</v>
      </c>
      <c r="H343" s="4">
        <v>16</v>
      </c>
      <c r="I343" s="110">
        <v>6.64351851851852E-3</v>
      </c>
      <c r="J343">
        <v>46.976999999999997</v>
      </c>
    </row>
    <row r="344" spans="1:10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224</v>
      </c>
      <c r="F344" s="4" t="s">
        <v>225</v>
      </c>
      <c r="G344" s="13">
        <f>(C344-VLOOKUP(E344,Riders!$A$2:$C$3501,2,FALSE))/365</f>
        <v>20.12876712328767</v>
      </c>
      <c r="H344" s="4">
        <v>17</v>
      </c>
      <c r="I344" s="110">
        <v>6.64351851851852E-3</v>
      </c>
      <c r="J344">
        <v>46.976999999999997</v>
      </c>
    </row>
    <row r="345" spans="1:10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219</v>
      </c>
      <c r="F345" s="4" t="s">
        <v>220</v>
      </c>
      <c r="G345" s="13">
        <f>(C345-VLOOKUP(E345,Riders!$A$2:$C$3501,2,FALSE))/365</f>
        <v>27.43013698630137</v>
      </c>
      <c r="H345" s="4">
        <v>18</v>
      </c>
      <c r="I345" s="110">
        <v>6.64351851851852E-3</v>
      </c>
      <c r="J345">
        <v>46.976999999999997</v>
      </c>
    </row>
    <row r="346" spans="1:10" x14ac:dyDescent="0.3">
      <c r="A346" s="4" t="s">
        <v>93</v>
      </c>
      <c r="B346" s="4">
        <v>2020</v>
      </c>
      <c r="C346" s="5">
        <v>43856</v>
      </c>
      <c r="D346" s="4" t="s">
        <v>72</v>
      </c>
      <c r="E346" s="4" t="s">
        <v>242</v>
      </c>
      <c r="F346" s="4" t="s">
        <v>243</v>
      </c>
      <c r="G346" s="13">
        <f>(C346-VLOOKUP(E346,Riders!$A$2:$C$3501,2,FALSE))/365</f>
        <v>25.156164383561645</v>
      </c>
      <c r="H346" s="4">
        <v>19</v>
      </c>
      <c r="I346" s="110">
        <v>6.64351851851852E-3</v>
      </c>
      <c r="J346">
        <v>46.976999999999997</v>
      </c>
    </row>
    <row r="347" spans="1:10" x14ac:dyDescent="0.3">
      <c r="A347" s="4" t="s">
        <v>93</v>
      </c>
      <c r="B347" s="4">
        <v>2020</v>
      </c>
      <c r="C347" s="5">
        <v>43856</v>
      </c>
      <c r="D347" s="4" t="s">
        <v>72</v>
      </c>
      <c r="E347" s="4" t="s">
        <v>302</v>
      </c>
      <c r="F347" s="4" t="s">
        <v>264</v>
      </c>
      <c r="G347" s="13">
        <f>(C347-VLOOKUP(E347,Riders!$A$2:$C$3501,2,FALSE))/365</f>
        <v>39.739726027397261</v>
      </c>
      <c r="H347" s="4">
        <v>20</v>
      </c>
      <c r="I347" s="110">
        <v>6.64351851851852E-3</v>
      </c>
      <c r="J347">
        <v>46.976999999999997</v>
      </c>
    </row>
    <row r="348" spans="1:10" x14ac:dyDescent="0.3">
      <c r="A348" s="4" t="s">
        <v>93</v>
      </c>
      <c r="B348" s="4">
        <v>2020</v>
      </c>
      <c r="C348" s="5">
        <v>43856</v>
      </c>
      <c r="D348" s="4" t="s">
        <v>72</v>
      </c>
      <c r="E348" s="4" t="s">
        <v>251</v>
      </c>
      <c r="F348" s="4" t="s">
        <v>65</v>
      </c>
      <c r="G348" s="13">
        <f>(C348-VLOOKUP(E348,Riders!$A$2:$C$3501,2,FALSE))/365</f>
        <v>18.739726027397261</v>
      </c>
      <c r="H348" s="4">
        <v>21</v>
      </c>
      <c r="I348" s="110">
        <v>6.64351851851852E-3</v>
      </c>
      <c r="J348">
        <v>46.976999999999997</v>
      </c>
    </row>
    <row r="349" spans="1:10" x14ac:dyDescent="0.3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305</v>
      </c>
      <c r="F349" s="4" t="s">
        <v>172</v>
      </c>
      <c r="G349" s="13">
        <f>(C349-VLOOKUP(E349,Riders!$A$2:$C$3501,2,FALSE))/365</f>
        <v>35.512328767123286</v>
      </c>
      <c r="H349" s="4">
        <v>22</v>
      </c>
      <c r="I349" s="110">
        <v>6.64351851851852E-3</v>
      </c>
      <c r="J349">
        <v>46.976999999999997</v>
      </c>
    </row>
    <row r="350" spans="1:10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315</v>
      </c>
      <c r="F350" s="1" t="s">
        <v>36</v>
      </c>
      <c r="G350" s="13">
        <f>(C350-VLOOKUP(E350,Riders!$A$2:$C$3501,2,FALSE))/365</f>
        <v>28.027397260273972</v>
      </c>
      <c r="H350" s="1">
        <v>1</v>
      </c>
      <c r="I350" s="110">
        <v>6.7592592592592591E-3</v>
      </c>
      <c r="J350">
        <v>46.201999999999998</v>
      </c>
    </row>
    <row r="351" spans="1:10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214</v>
      </c>
      <c r="F351" s="1" t="s">
        <v>67</v>
      </c>
      <c r="G351" s="13">
        <f>(C351-VLOOKUP(E351,Riders!$A$2:$C$3501,2,FALSE))/365</f>
        <v>24.991780821917807</v>
      </c>
      <c r="H351" s="1">
        <v>2</v>
      </c>
      <c r="I351" s="110">
        <v>6.7592592592592591E-3</v>
      </c>
      <c r="J351">
        <v>46.201999999999998</v>
      </c>
    </row>
    <row r="352" spans="1:10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316</v>
      </c>
      <c r="F352" s="1" t="s">
        <v>53</v>
      </c>
      <c r="G352" s="13">
        <f>(C352-VLOOKUP(E352,Riders!$A$2:$C$3501,2,FALSE))/365</f>
        <v>18.980821917808218</v>
      </c>
      <c r="H352" s="1">
        <v>3</v>
      </c>
      <c r="I352" s="110">
        <v>6.75925925925926E-3</v>
      </c>
      <c r="J352">
        <v>46.201999999999998</v>
      </c>
    </row>
    <row r="353" spans="1:10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307</v>
      </c>
      <c r="F353" s="1" t="s">
        <v>27</v>
      </c>
      <c r="G353" s="13">
        <f>(C353-VLOOKUP(E353,Riders!$A$2:$C$3501,2,FALSE))/365</f>
        <v>26.556164383561644</v>
      </c>
      <c r="H353" s="1">
        <v>4</v>
      </c>
      <c r="I353" s="110">
        <v>6.75925925925926E-3</v>
      </c>
      <c r="J353">
        <v>46.201999999999998</v>
      </c>
    </row>
    <row r="354" spans="1:10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5</v>
      </c>
      <c r="I354" s="110">
        <v>6.75925925925926E-3</v>
      </c>
      <c r="J354">
        <v>46.201999999999998</v>
      </c>
    </row>
    <row r="355" spans="1:10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219</v>
      </c>
      <c r="F355" s="1" t="s">
        <v>220</v>
      </c>
      <c r="G355" s="13">
        <f>(C355-VLOOKUP(E355,Riders!$A$2:$C$3501,2,FALSE))/365</f>
        <v>27.315068493150687</v>
      </c>
      <c r="H355" s="1">
        <v>6</v>
      </c>
      <c r="I355" s="110">
        <v>6.75925925925926E-3</v>
      </c>
      <c r="J355">
        <v>46.201999999999998</v>
      </c>
    </row>
    <row r="356" spans="1:10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304</v>
      </c>
      <c r="F356" s="1" t="s">
        <v>29</v>
      </c>
      <c r="G356" s="13">
        <f>(C356-VLOOKUP(E356,Riders!$A$2:$C$3501,2,FALSE))/365</f>
        <v>23.041095890410958</v>
      </c>
      <c r="H356" s="1">
        <v>7</v>
      </c>
      <c r="I356" s="110">
        <v>6.75925925925926E-3</v>
      </c>
      <c r="J356">
        <v>46.201999999999998</v>
      </c>
    </row>
    <row r="357" spans="1:10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224</v>
      </c>
      <c r="F357" s="1" t="s">
        <v>225</v>
      </c>
      <c r="G357" s="13">
        <f>(C357-VLOOKUP(E357,Riders!$A$2:$C$3501,2,FALSE))/365</f>
        <v>20.013698630136986</v>
      </c>
      <c r="H357" s="1">
        <v>8</v>
      </c>
      <c r="I357" s="110">
        <v>6.75925925925926E-3</v>
      </c>
      <c r="J357">
        <v>46.201999999999998</v>
      </c>
    </row>
    <row r="358" spans="1:10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2331</v>
      </c>
      <c r="F358" s="1" t="s">
        <v>44</v>
      </c>
      <c r="G358" s="13">
        <f>(C358-VLOOKUP(E358,Riders!$A$2:$C$3501,2,FALSE))/365</f>
        <v>23.032876712328768</v>
      </c>
      <c r="H358" s="1">
        <v>9</v>
      </c>
      <c r="I358" s="110">
        <v>6.75925925925926E-3</v>
      </c>
      <c r="J358">
        <v>46.201999999999998</v>
      </c>
    </row>
    <row r="359" spans="1:10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317</v>
      </c>
      <c r="F359" s="1" t="s">
        <v>230</v>
      </c>
      <c r="G359" s="13" t="e">
        <f>(C359-VLOOKUP(E359,Riders!$A$2:$C$3501,2,FALSE))/365</f>
        <v>#N/A</v>
      </c>
      <c r="H359" s="1">
        <v>10</v>
      </c>
      <c r="I359" s="110">
        <v>6.75925925925926E-3</v>
      </c>
      <c r="J359">
        <v>46.201999999999998</v>
      </c>
    </row>
    <row r="360" spans="1:10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311</v>
      </c>
      <c r="F360" s="1" t="s">
        <v>61</v>
      </c>
      <c r="G360" s="13">
        <f>(C360-VLOOKUP(E360,Riders!$A$2:$C$3501,2,FALSE))/365</f>
        <v>29.923287671232877</v>
      </c>
      <c r="H360" s="1">
        <v>11</v>
      </c>
      <c r="I360" s="110">
        <v>6.75925925925926E-3</v>
      </c>
      <c r="J360">
        <v>46.201999999999998</v>
      </c>
    </row>
    <row r="361" spans="1:10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310</v>
      </c>
      <c r="F361" s="1" t="s">
        <v>158</v>
      </c>
      <c r="G361" s="13">
        <f>(C361-VLOOKUP(E361,Riders!$A$2:$C$3501,2,FALSE))/365</f>
        <v>29.567123287671233</v>
      </c>
      <c r="H361" s="1">
        <v>12</v>
      </c>
      <c r="I361" s="110">
        <v>6.75925925925926E-3</v>
      </c>
      <c r="J361">
        <v>46.201999999999998</v>
      </c>
    </row>
    <row r="362" spans="1:10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251</v>
      </c>
      <c r="F362" s="1" t="s">
        <v>65</v>
      </c>
      <c r="G362" s="13">
        <f>(C362-VLOOKUP(E362,Riders!$A$2:$C$3501,2,FALSE))/365</f>
        <v>18.624657534246577</v>
      </c>
      <c r="H362" s="1">
        <v>13</v>
      </c>
      <c r="I362" s="110">
        <v>6.75925925925926E-3</v>
      </c>
      <c r="J362">
        <v>46.201999999999998</v>
      </c>
    </row>
    <row r="363" spans="1:10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302</v>
      </c>
      <c r="F363" s="1" t="s">
        <v>264</v>
      </c>
      <c r="G363" s="13">
        <f>(C363-VLOOKUP(E363,Riders!$A$2:$C$3501,2,FALSE))/365</f>
        <v>39.624657534246573</v>
      </c>
      <c r="H363" s="1">
        <v>14</v>
      </c>
      <c r="I363" s="110">
        <v>6.75925925925926E-3</v>
      </c>
      <c r="J363">
        <v>46.201999999999998</v>
      </c>
    </row>
    <row r="364" spans="1:10" x14ac:dyDescent="0.3">
      <c r="A364" s="1" t="s">
        <v>149</v>
      </c>
      <c r="B364" s="1">
        <v>2019</v>
      </c>
      <c r="C364" s="2">
        <v>43814</v>
      </c>
      <c r="D364" s="1" t="s">
        <v>72</v>
      </c>
      <c r="E364" s="1" t="s">
        <v>231</v>
      </c>
      <c r="F364" s="1" t="s">
        <v>232</v>
      </c>
      <c r="G364" s="13">
        <f>(C364-VLOOKUP(E364,Riders!$A$2:$C$3501,2,FALSE))/365</f>
        <v>22.838356164383562</v>
      </c>
      <c r="H364" s="1">
        <v>15</v>
      </c>
      <c r="I364" s="110">
        <v>6.75925925925926E-3</v>
      </c>
      <c r="J364">
        <v>46.201999999999998</v>
      </c>
    </row>
    <row r="365" spans="1:10" x14ac:dyDescent="0.3">
      <c r="A365" s="1" t="s">
        <v>149</v>
      </c>
      <c r="B365" s="1">
        <v>2019</v>
      </c>
      <c r="C365" s="2">
        <v>43814</v>
      </c>
      <c r="D365" s="1" t="s">
        <v>72</v>
      </c>
      <c r="E365" s="1" t="s">
        <v>318</v>
      </c>
      <c r="F365" s="1" t="s">
        <v>319</v>
      </c>
      <c r="G365" s="13">
        <f>(C365-VLOOKUP(E365,Riders!$A$2:$C$3501,2,FALSE))/365</f>
        <v>34.797260273972604</v>
      </c>
      <c r="H365" s="1">
        <v>16</v>
      </c>
      <c r="I365" s="110">
        <v>6.75925925925926E-3</v>
      </c>
      <c r="J365">
        <v>46.201999999999998</v>
      </c>
    </row>
    <row r="366" spans="1:10" x14ac:dyDescent="0.3">
      <c r="A366" s="1" t="s">
        <v>149</v>
      </c>
      <c r="B366" s="1">
        <v>2019</v>
      </c>
      <c r="C366" s="2">
        <v>43814</v>
      </c>
      <c r="D366" s="1" t="s">
        <v>72</v>
      </c>
      <c r="E366" s="1" t="s">
        <v>299</v>
      </c>
      <c r="F366" s="1" t="s">
        <v>38</v>
      </c>
      <c r="G366" s="13">
        <f>(C366-VLOOKUP(E366,Riders!$A$2:$C$3501,2,FALSE))/365</f>
        <v>27.306849315068494</v>
      </c>
      <c r="H366" s="1">
        <v>17</v>
      </c>
      <c r="I366" s="110">
        <v>6.75925925925926E-3</v>
      </c>
      <c r="J366">
        <v>46.201999999999998</v>
      </c>
    </row>
    <row r="367" spans="1:10" x14ac:dyDescent="0.3">
      <c r="A367" s="1" t="s">
        <v>149</v>
      </c>
      <c r="B367" s="1">
        <v>2019</v>
      </c>
      <c r="C367" s="2">
        <v>43814</v>
      </c>
      <c r="D367" s="1" t="s">
        <v>72</v>
      </c>
      <c r="E367" s="1" t="s">
        <v>215</v>
      </c>
      <c r="F367" s="1" t="s">
        <v>17</v>
      </c>
      <c r="G367" s="13">
        <f>(C367-VLOOKUP(E367,Riders!$A$2:$C$3501,2,FALSE))/365</f>
        <v>20.936986301369863</v>
      </c>
      <c r="H367" s="1">
        <v>18</v>
      </c>
      <c r="I367" s="110">
        <v>6.75925925925926E-3</v>
      </c>
      <c r="J367">
        <v>46.201999999999998</v>
      </c>
    </row>
    <row r="368" spans="1:10" x14ac:dyDescent="0.3">
      <c r="A368" s="1" t="s">
        <v>149</v>
      </c>
      <c r="B368" s="1">
        <v>2019</v>
      </c>
      <c r="C368" s="2">
        <v>43814</v>
      </c>
      <c r="D368" s="1" t="s">
        <v>72</v>
      </c>
      <c r="E368" s="1" t="s">
        <v>320</v>
      </c>
      <c r="F368" s="1" t="s">
        <v>40</v>
      </c>
      <c r="G368" s="13">
        <f>(C368-VLOOKUP(E368,Riders!$A$2:$C$3501,2,FALSE))/365</f>
        <v>22.416438356164385</v>
      </c>
      <c r="H368" s="1">
        <v>19</v>
      </c>
      <c r="I368" s="110">
        <v>6.75925925925926E-3</v>
      </c>
      <c r="J368">
        <v>46.201999999999998</v>
      </c>
    </row>
    <row r="369" spans="1:10" x14ac:dyDescent="0.3">
      <c r="A369" s="1" t="s">
        <v>149</v>
      </c>
      <c r="B369" s="1">
        <v>2019</v>
      </c>
      <c r="C369" s="2">
        <v>43814</v>
      </c>
      <c r="D369" s="1" t="s">
        <v>72</v>
      </c>
      <c r="E369" s="1" t="s">
        <v>277</v>
      </c>
      <c r="F369" s="1" t="s">
        <v>278</v>
      </c>
      <c r="G369" s="13">
        <f>(C369-VLOOKUP(E369,Riders!$A$2:$C$3501,2,FALSE))/365</f>
        <v>21.761643835616439</v>
      </c>
      <c r="H369" s="1">
        <v>20</v>
      </c>
      <c r="I369" s="110">
        <v>6.75925925925926E-3</v>
      </c>
      <c r="J369">
        <v>46.201999999999998</v>
      </c>
    </row>
    <row r="370" spans="1:10" x14ac:dyDescent="0.3">
      <c r="A370" s="1" t="s">
        <v>149</v>
      </c>
      <c r="B370" s="1">
        <v>2019</v>
      </c>
      <c r="C370" s="2">
        <v>43814</v>
      </c>
      <c r="D370" s="1" t="s">
        <v>72</v>
      </c>
      <c r="E370" s="1" t="s">
        <v>321</v>
      </c>
      <c r="F370" s="1" t="s">
        <v>56</v>
      </c>
      <c r="G370" s="13">
        <f>(C370-VLOOKUP(E370,Riders!$A$2:$C$3501,2,FALSE))/365</f>
        <v>27.654794520547945</v>
      </c>
      <c r="H370" s="1">
        <v>21</v>
      </c>
      <c r="I370" s="110">
        <v>6.75925925925926E-3</v>
      </c>
      <c r="J370">
        <v>46.201999999999998</v>
      </c>
    </row>
    <row r="371" spans="1:10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221</v>
      </c>
      <c r="F371" s="4" t="s">
        <v>40</v>
      </c>
      <c r="G371" s="13">
        <f>(C371-VLOOKUP(E371,Riders!$A$2:$C$3501,2,FALSE))/365</f>
        <v>22.676712328767124</v>
      </c>
      <c r="H371" s="4">
        <v>1</v>
      </c>
      <c r="I371" s="110">
        <v>6.7013888888888887E-3</v>
      </c>
      <c r="J371">
        <v>46.572000000000003</v>
      </c>
    </row>
    <row r="372" spans="1:10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214</v>
      </c>
      <c r="F372" s="4" t="s">
        <v>67</v>
      </c>
      <c r="G372" s="13">
        <f>(C372-VLOOKUP(E372,Riders!$A$2:$C$3501,2,FALSE))/365</f>
        <v>24.972602739726028</v>
      </c>
      <c r="H372" s="4">
        <v>2</v>
      </c>
      <c r="I372" s="110">
        <v>6.7013888888888887E-3</v>
      </c>
      <c r="J372">
        <v>46.572000000000003</v>
      </c>
    </row>
    <row r="373" spans="1:10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222</v>
      </c>
      <c r="F373" s="4" t="s">
        <v>223</v>
      </c>
      <c r="G373" s="13">
        <f>(C373-VLOOKUP(E373,Riders!$A$2:$C$3501,2,FALSE))/365</f>
        <v>20.43013698630137</v>
      </c>
      <c r="H373" s="4">
        <v>3</v>
      </c>
      <c r="I373" s="110">
        <v>6.7013888888888904E-3</v>
      </c>
      <c r="J373">
        <v>46.572000000000003</v>
      </c>
    </row>
    <row r="374" spans="1:10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268</v>
      </c>
      <c r="F374" s="4" t="s">
        <v>47</v>
      </c>
      <c r="G374" s="13">
        <f>(C374-VLOOKUP(E374,Riders!$A$2:$C$3501,2,FALSE))/365</f>
        <v>22.934246575342467</v>
      </c>
      <c r="H374" s="4">
        <v>4</v>
      </c>
      <c r="I374" s="110">
        <v>6.7013888888888904E-3</v>
      </c>
      <c r="J374">
        <v>46.572000000000003</v>
      </c>
    </row>
    <row r="375" spans="1:10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307</v>
      </c>
      <c r="F375" s="4" t="s">
        <v>27</v>
      </c>
      <c r="G375" s="13">
        <f>(C375-VLOOKUP(E375,Riders!$A$2:$C$3501,2,FALSE))/365</f>
        <v>26.536986301369861</v>
      </c>
      <c r="H375" s="4">
        <v>5</v>
      </c>
      <c r="I375" s="110">
        <v>6.7013888888888904E-3</v>
      </c>
      <c r="J375">
        <v>46.572000000000003</v>
      </c>
    </row>
    <row r="376" spans="1:10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300</v>
      </c>
      <c r="F376" s="4" t="s">
        <v>56</v>
      </c>
      <c r="G376" s="13">
        <f>(C376-VLOOKUP(E376,Riders!$A$2:$C$3501,2,FALSE))/365</f>
        <v>32.410958904109592</v>
      </c>
      <c r="H376" s="4">
        <v>6</v>
      </c>
      <c r="I376" s="110">
        <v>6.7013888888888904E-3</v>
      </c>
      <c r="J376">
        <v>46.572000000000003</v>
      </c>
    </row>
    <row r="377" spans="1:10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27.287671232876711</v>
      </c>
      <c r="H377" s="4">
        <v>7</v>
      </c>
      <c r="I377" s="110">
        <v>6.7013888888888904E-3</v>
      </c>
      <c r="J377">
        <v>46.572000000000003</v>
      </c>
    </row>
    <row r="378" spans="1:10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251</v>
      </c>
      <c r="F378" s="4" t="s">
        <v>65</v>
      </c>
      <c r="G378" s="13">
        <f>(C378-VLOOKUP(E378,Riders!$A$2:$C$3501,2,FALSE))/365</f>
        <v>18.605479452054794</v>
      </c>
      <c r="H378" s="4">
        <v>8</v>
      </c>
      <c r="I378" s="110">
        <v>6.7013888888888904E-3</v>
      </c>
      <c r="J378">
        <v>46.572000000000003</v>
      </c>
    </row>
    <row r="379" spans="1:10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2331</v>
      </c>
      <c r="F379" s="4" t="s">
        <v>44</v>
      </c>
      <c r="G379" s="13">
        <f>(C379-VLOOKUP(E379,Riders!$A$2:$C$3501,2,FALSE))/365</f>
        <v>23.013698630136986</v>
      </c>
      <c r="H379" s="4">
        <v>9</v>
      </c>
      <c r="I379" s="110">
        <v>6.7013888888888904E-3</v>
      </c>
      <c r="J379">
        <v>46.572000000000003</v>
      </c>
    </row>
    <row r="380" spans="1:10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277</v>
      </c>
      <c r="F380" s="4" t="s">
        <v>278</v>
      </c>
      <c r="G380" s="13">
        <f>(C380-VLOOKUP(E380,Riders!$A$2:$C$3501,2,FALSE))/365</f>
        <v>21.742465753424657</v>
      </c>
      <c r="H380" s="4">
        <v>10</v>
      </c>
      <c r="I380" s="110">
        <v>6.7013888888888904E-3</v>
      </c>
      <c r="J380">
        <v>46.572000000000003</v>
      </c>
    </row>
    <row r="381" spans="1:10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310</v>
      </c>
      <c r="F381" s="4" t="s">
        <v>158</v>
      </c>
      <c r="G381" s="13">
        <f>(C381-VLOOKUP(E381,Riders!$A$2:$C$3501,2,FALSE))/365</f>
        <v>29.547945205479451</v>
      </c>
      <c r="H381" s="4">
        <v>11</v>
      </c>
      <c r="I381" s="110">
        <v>6.7013888888888904E-3</v>
      </c>
      <c r="J381">
        <v>46.572000000000003</v>
      </c>
    </row>
    <row r="382" spans="1:10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29.904109589041095</v>
      </c>
      <c r="H382" s="4">
        <v>12</v>
      </c>
      <c r="I382" s="110">
        <v>6.7013888888888904E-3</v>
      </c>
      <c r="J382">
        <v>46.572000000000003</v>
      </c>
    </row>
    <row r="383" spans="1:10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302</v>
      </c>
      <c r="F383" s="4" t="s">
        <v>264</v>
      </c>
      <c r="G383" s="13">
        <f>(C383-VLOOKUP(E383,Riders!$A$2:$C$3501,2,FALSE))/365</f>
        <v>39.605479452054794</v>
      </c>
      <c r="H383" s="4">
        <v>13</v>
      </c>
      <c r="I383" s="110">
        <v>6.7013888888888904E-3</v>
      </c>
      <c r="J383">
        <v>46.572000000000003</v>
      </c>
    </row>
    <row r="384" spans="1:10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318</v>
      </c>
      <c r="F384" s="4" t="s">
        <v>319</v>
      </c>
      <c r="G384" s="13">
        <f>(C384-VLOOKUP(E384,Riders!$A$2:$C$3501,2,FALSE))/365</f>
        <v>34.778082191780825</v>
      </c>
      <c r="H384" s="4">
        <v>14</v>
      </c>
      <c r="I384" s="110">
        <v>6.7013888888888904E-3</v>
      </c>
      <c r="J384">
        <v>46.572000000000003</v>
      </c>
    </row>
    <row r="385" spans="1:10" x14ac:dyDescent="0.3">
      <c r="A385" s="4" t="s">
        <v>159</v>
      </c>
      <c r="B385" s="4">
        <v>2019</v>
      </c>
      <c r="C385" s="5">
        <v>43807</v>
      </c>
      <c r="D385" s="4" t="s">
        <v>72</v>
      </c>
      <c r="E385" s="4" t="s">
        <v>316</v>
      </c>
      <c r="F385" s="4" t="s">
        <v>53</v>
      </c>
      <c r="G385" s="13">
        <f>(C385-VLOOKUP(E385,Riders!$A$2:$C$3501,2,FALSE))/365</f>
        <v>18.961643835616439</v>
      </c>
      <c r="H385" s="4">
        <v>15</v>
      </c>
      <c r="I385" s="110">
        <v>6.7013888888888904E-3</v>
      </c>
      <c r="J385">
        <v>46.572000000000003</v>
      </c>
    </row>
    <row r="386" spans="1:10" x14ac:dyDescent="0.3">
      <c r="A386" s="4" t="s">
        <v>159</v>
      </c>
      <c r="B386" s="4">
        <v>2019</v>
      </c>
      <c r="C386" s="5">
        <v>43807</v>
      </c>
      <c r="D386" s="4" t="s">
        <v>72</v>
      </c>
      <c r="E386" s="4" t="s">
        <v>224</v>
      </c>
      <c r="F386" s="4" t="s">
        <v>225</v>
      </c>
      <c r="G386" s="13">
        <f>(C386-VLOOKUP(E386,Riders!$A$2:$C$3501,2,FALSE))/365</f>
        <v>19.994520547945207</v>
      </c>
      <c r="H386" s="4">
        <v>16</v>
      </c>
      <c r="I386" s="110">
        <v>6.7013888888888904E-3</v>
      </c>
      <c r="J386">
        <v>46.572000000000003</v>
      </c>
    </row>
    <row r="387" spans="1:10" x14ac:dyDescent="0.3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317</v>
      </c>
      <c r="F387" s="4" t="s">
        <v>230</v>
      </c>
      <c r="G387" s="13" t="e">
        <f>(C387-VLOOKUP(E387,Riders!$A$2:$C$3501,2,FALSE))/365</f>
        <v>#N/A</v>
      </c>
      <c r="H387" s="4">
        <v>17</v>
      </c>
      <c r="I387" s="110">
        <v>6.7013888888888904E-3</v>
      </c>
      <c r="J387">
        <v>46.572000000000003</v>
      </c>
    </row>
    <row r="388" spans="1:10" x14ac:dyDescent="0.3">
      <c r="A388" s="4" t="s">
        <v>159</v>
      </c>
      <c r="B388" s="4">
        <v>2019</v>
      </c>
      <c r="C388" s="5">
        <v>43807</v>
      </c>
      <c r="D388" s="4" t="s">
        <v>72</v>
      </c>
      <c r="E388" s="4" t="s">
        <v>219</v>
      </c>
      <c r="F388" s="4" t="s">
        <v>220</v>
      </c>
      <c r="G388" s="13">
        <f>(C388-VLOOKUP(E388,Riders!$A$2:$C$3501,2,FALSE))/365</f>
        <v>27.295890410958904</v>
      </c>
      <c r="H388" s="4">
        <v>18</v>
      </c>
      <c r="I388" s="110">
        <v>6.7013888888888904E-3</v>
      </c>
      <c r="J388">
        <v>46.572000000000003</v>
      </c>
    </row>
    <row r="389" spans="1:10" x14ac:dyDescent="0.3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231</v>
      </c>
      <c r="F389" s="4" t="s">
        <v>232</v>
      </c>
      <c r="G389" s="13">
        <f>(C389-VLOOKUP(E389,Riders!$A$2:$C$3501,2,FALSE))/365</f>
        <v>22.81917808219178</v>
      </c>
      <c r="H389" s="4">
        <v>20</v>
      </c>
      <c r="I389" s="110">
        <v>6.7013888888888904E-3</v>
      </c>
      <c r="J389">
        <v>46.572000000000003</v>
      </c>
    </row>
    <row r="390" spans="1:10" x14ac:dyDescent="0.3">
      <c r="A390" s="4" t="s">
        <v>159</v>
      </c>
      <c r="B390" s="4">
        <v>2019</v>
      </c>
      <c r="C390" s="5">
        <v>43807</v>
      </c>
      <c r="D390" s="4" t="s">
        <v>72</v>
      </c>
      <c r="E390" s="4" t="s">
        <v>322</v>
      </c>
      <c r="F390" s="4" t="s">
        <v>29</v>
      </c>
      <c r="G390" s="13">
        <f>(C390-VLOOKUP(E390,Riders!$A$2:$C$3501,2,FALSE))/365</f>
        <v>31.904109589041095</v>
      </c>
      <c r="H390" s="4">
        <v>20</v>
      </c>
      <c r="I390" s="110">
        <v>6.7013888888888904E-3</v>
      </c>
      <c r="J390">
        <v>46.572000000000003</v>
      </c>
    </row>
    <row r="391" spans="1:10" x14ac:dyDescent="0.3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270</v>
      </c>
      <c r="F391" s="4" t="s">
        <v>36</v>
      </c>
      <c r="G391" s="13">
        <f>(C391-VLOOKUP(E391,Riders!$A$2:$C$3501,2,FALSE))/365</f>
        <v>25.230136986301371</v>
      </c>
      <c r="H391" s="4" t="s">
        <v>207</v>
      </c>
      <c r="I391" s="110">
        <v>6.7013888888888904E-3</v>
      </c>
      <c r="J391">
        <v>46.572000000000003</v>
      </c>
    </row>
    <row r="392" spans="1:10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301</v>
      </c>
      <c r="F392" s="1" t="s">
        <v>51</v>
      </c>
      <c r="G392" s="13">
        <f>(C392-VLOOKUP(E392,Riders!$A$2:$C$3501,2,FALSE))/365</f>
        <v>29.736986301369864</v>
      </c>
      <c r="H392" s="1">
        <v>1</v>
      </c>
      <c r="I392" s="110">
        <v>6.7939814814814816E-3</v>
      </c>
      <c r="J392">
        <v>45.956000000000003</v>
      </c>
    </row>
    <row r="393" spans="1:10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251</v>
      </c>
      <c r="F393" s="1" t="s">
        <v>65</v>
      </c>
      <c r="G393" s="13">
        <f>(C393-VLOOKUP(E393,Riders!$A$2:$C$3501,2,FALSE))/365</f>
        <v>18.586301369863012</v>
      </c>
      <c r="H393" s="1">
        <v>2</v>
      </c>
      <c r="I393" s="110">
        <v>6.7939814814814816E-3</v>
      </c>
      <c r="J393">
        <v>45.956000000000003</v>
      </c>
    </row>
    <row r="394" spans="1:10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222</v>
      </c>
      <c r="F394" s="1" t="s">
        <v>223</v>
      </c>
      <c r="G394" s="13">
        <f>(C394-VLOOKUP(E394,Riders!$A$2:$C$3501,2,FALSE))/365</f>
        <v>20.410958904109588</v>
      </c>
      <c r="H394" s="1">
        <v>3</v>
      </c>
      <c r="I394" s="110">
        <v>6.7939814814814798E-3</v>
      </c>
      <c r="J394">
        <v>45.956000000000003</v>
      </c>
    </row>
    <row r="395" spans="1:10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2331</v>
      </c>
      <c r="F395" s="1" t="s">
        <v>44</v>
      </c>
      <c r="G395" s="13">
        <f>(C395-VLOOKUP(E395,Riders!$A$2:$C$3501,2,FALSE))/365</f>
        <v>22.994520547945207</v>
      </c>
      <c r="H395" s="1">
        <v>4</v>
      </c>
      <c r="I395" s="110">
        <v>6.7939814814814798E-3</v>
      </c>
      <c r="J395">
        <v>45.956000000000003</v>
      </c>
    </row>
    <row r="396" spans="1:10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217</v>
      </c>
      <c r="F396" s="1" t="s">
        <v>29</v>
      </c>
      <c r="G396" s="13">
        <f>(C396-VLOOKUP(E396,Riders!$A$2:$C$3501,2,FALSE))/365</f>
        <v>21.671232876712327</v>
      </c>
      <c r="H396" s="1">
        <v>5</v>
      </c>
      <c r="I396" s="110">
        <v>6.7939814814814798E-3</v>
      </c>
      <c r="J396">
        <v>45.956000000000003</v>
      </c>
    </row>
    <row r="397" spans="1:10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219</v>
      </c>
      <c r="F397" s="1" t="s">
        <v>220</v>
      </c>
      <c r="G397" s="13">
        <f>(C397-VLOOKUP(E397,Riders!$A$2:$C$3501,2,FALSE))/365</f>
        <v>27.276712328767122</v>
      </c>
      <c r="H397" s="1">
        <v>6</v>
      </c>
      <c r="I397" s="110">
        <v>6.7939814814814798E-3</v>
      </c>
      <c r="J397">
        <v>45.956000000000003</v>
      </c>
    </row>
    <row r="398" spans="1:10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221</v>
      </c>
      <c r="F398" s="1" t="s">
        <v>40</v>
      </c>
      <c r="G398" s="13">
        <f>(C398-VLOOKUP(E398,Riders!$A$2:$C$3501,2,FALSE))/365</f>
        <v>22.657534246575342</v>
      </c>
      <c r="H398" s="1">
        <v>7</v>
      </c>
      <c r="I398" s="110">
        <v>6.7939814814814798E-3</v>
      </c>
      <c r="J398">
        <v>45.956000000000003</v>
      </c>
    </row>
    <row r="399" spans="1:10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277</v>
      </c>
      <c r="F399" s="1" t="s">
        <v>278</v>
      </c>
      <c r="G399" s="13">
        <f>(C399-VLOOKUP(E399,Riders!$A$2:$C$3501,2,FALSE))/365</f>
        <v>21.723287671232878</v>
      </c>
      <c r="H399" s="1">
        <v>8</v>
      </c>
      <c r="I399" s="110">
        <v>6.7939814814814798E-3</v>
      </c>
      <c r="J399">
        <v>45.956000000000003</v>
      </c>
    </row>
    <row r="400" spans="1:10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233</v>
      </c>
      <c r="F400" s="1" t="s">
        <v>56</v>
      </c>
      <c r="G400" s="13">
        <f>(C400-VLOOKUP(E400,Riders!$A$2:$C$3501,2,FALSE))/365</f>
        <v>24.24931506849315</v>
      </c>
      <c r="H400" s="1">
        <v>9</v>
      </c>
      <c r="I400" s="110">
        <v>6.7939814814814798E-3</v>
      </c>
      <c r="J400">
        <v>45.956000000000003</v>
      </c>
    </row>
    <row r="401" spans="1:10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323</v>
      </c>
      <c r="F401" s="1" t="s">
        <v>118</v>
      </c>
      <c r="G401" s="13">
        <f>(C401-VLOOKUP(E401,Riders!$A$2:$C$3501,2,FALSE))/365</f>
        <v>26.317808219178083</v>
      </c>
      <c r="H401" s="1">
        <v>10</v>
      </c>
      <c r="I401" s="110">
        <v>6.7939814814814798E-3</v>
      </c>
      <c r="J401">
        <v>45.956000000000003</v>
      </c>
    </row>
    <row r="402" spans="1:10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27.268493150684932</v>
      </c>
      <c r="H402" s="1">
        <v>11</v>
      </c>
      <c r="I402" s="110">
        <v>6.7939814814814798E-3</v>
      </c>
      <c r="J402">
        <v>45.956000000000003</v>
      </c>
    </row>
    <row r="403" spans="1:10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276</v>
      </c>
      <c r="F403" s="1" t="s">
        <v>120</v>
      </c>
      <c r="G403" s="13" t="e">
        <f>(C403-VLOOKUP(E403,Riders!$A$2:$C$3501,2,FALSE))/365</f>
        <v>#N/A</v>
      </c>
      <c r="H403" s="1">
        <v>12</v>
      </c>
      <c r="I403" s="110">
        <v>6.7939814814814798E-3</v>
      </c>
      <c r="J403">
        <v>45.956000000000003</v>
      </c>
    </row>
    <row r="404" spans="1:10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303</v>
      </c>
      <c r="F404" s="1" t="s">
        <v>232</v>
      </c>
      <c r="G404" s="13">
        <f>(C404-VLOOKUP(E404,Riders!$A$2:$C$3501,2,FALSE))/365</f>
        <v>25.484931506849314</v>
      </c>
      <c r="H404" s="1">
        <v>13</v>
      </c>
      <c r="I404" s="110">
        <v>6.7939814814814798E-3</v>
      </c>
      <c r="J404">
        <v>45.956000000000003</v>
      </c>
    </row>
    <row r="405" spans="1:10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324</v>
      </c>
      <c r="F405" s="1" t="s">
        <v>61</v>
      </c>
      <c r="G405" s="13">
        <f>(C405-VLOOKUP(E405,Riders!$A$2:$C$3501,2,FALSE))/365</f>
        <v>26.208219178082192</v>
      </c>
      <c r="H405" s="1">
        <v>14</v>
      </c>
      <c r="I405" s="110">
        <v>6.7939814814814798E-3</v>
      </c>
      <c r="J405">
        <v>45.956000000000003</v>
      </c>
    </row>
    <row r="406" spans="1:10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310</v>
      </c>
      <c r="F406" s="1" t="s">
        <v>158</v>
      </c>
      <c r="G406" s="13">
        <f>(C406-VLOOKUP(E406,Riders!$A$2:$C$3501,2,FALSE))/365</f>
        <v>29.528767123287672</v>
      </c>
      <c r="H406" s="1">
        <v>15</v>
      </c>
      <c r="I406" s="110">
        <v>6.7939814814814798E-3</v>
      </c>
      <c r="J406">
        <v>45.956000000000003</v>
      </c>
    </row>
    <row r="407" spans="1:10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242</v>
      </c>
      <c r="F407" s="1" t="s">
        <v>243</v>
      </c>
      <c r="G407" s="13">
        <f>(C407-VLOOKUP(E407,Riders!$A$2:$C$3501,2,FALSE))/365</f>
        <v>25.002739726027396</v>
      </c>
      <c r="H407" s="1">
        <v>16</v>
      </c>
      <c r="I407" s="110">
        <v>6.7939814814814798E-3</v>
      </c>
      <c r="J407">
        <v>45.956000000000003</v>
      </c>
    </row>
    <row r="408" spans="1:10" x14ac:dyDescent="0.3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317</v>
      </c>
      <c r="F408" s="1" t="s">
        <v>230</v>
      </c>
      <c r="G408" s="13" t="e">
        <f>(C408-VLOOKUP(E408,Riders!$A$2:$C$3501,2,FALSE))/365</f>
        <v>#N/A</v>
      </c>
      <c r="H408" s="1">
        <v>17</v>
      </c>
      <c r="I408" s="110">
        <v>6.7939814814814798E-3</v>
      </c>
      <c r="J408">
        <v>45.956000000000003</v>
      </c>
    </row>
    <row r="409" spans="1:10" x14ac:dyDescent="0.3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272</v>
      </c>
      <c r="F409" s="1" t="s">
        <v>53</v>
      </c>
      <c r="G409" s="13">
        <f>(C409-VLOOKUP(E409,Riders!$A$2:$C$3501,2,FALSE))/365</f>
        <v>22.789041095890411</v>
      </c>
      <c r="H409" s="1">
        <v>18</v>
      </c>
      <c r="I409" s="110">
        <v>6.7939814814814798E-3</v>
      </c>
      <c r="J409">
        <v>45.956000000000003</v>
      </c>
    </row>
    <row r="410" spans="1:10" x14ac:dyDescent="0.3">
      <c r="A410" s="1" t="s">
        <v>127</v>
      </c>
      <c r="B410" s="1">
        <v>2019</v>
      </c>
      <c r="C410" s="2">
        <v>43800</v>
      </c>
      <c r="D410" s="1" t="s">
        <v>72</v>
      </c>
      <c r="E410" s="1" t="s">
        <v>325</v>
      </c>
      <c r="F410" s="1" t="s">
        <v>238</v>
      </c>
      <c r="G410" s="13">
        <f>(C410-VLOOKUP(E410,Riders!$A$2:$C$3501,2,FALSE))/365</f>
        <v>27.402739726027399</v>
      </c>
      <c r="H410" s="1">
        <v>19</v>
      </c>
      <c r="I410" s="110">
        <v>6.7939814814814798E-3</v>
      </c>
      <c r="J410">
        <v>45.956000000000003</v>
      </c>
    </row>
    <row r="411" spans="1:10" x14ac:dyDescent="0.3">
      <c r="A411" s="1" t="s">
        <v>127</v>
      </c>
      <c r="B411" s="1">
        <v>2019</v>
      </c>
      <c r="C411" s="2">
        <v>43800</v>
      </c>
      <c r="D411" s="1" t="s">
        <v>72</v>
      </c>
      <c r="E411" s="1" t="s">
        <v>302</v>
      </c>
      <c r="F411" s="1" t="s">
        <v>264</v>
      </c>
      <c r="G411" s="13">
        <f>(C411-VLOOKUP(E411,Riders!$A$2:$C$3501,2,FALSE))/365</f>
        <v>39.586301369863016</v>
      </c>
      <c r="H411" s="1">
        <v>20</v>
      </c>
      <c r="I411" s="110">
        <v>6.7939814814814798E-3</v>
      </c>
      <c r="J411">
        <v>45.956000000000003</v>
      </c>
    </row>
    <row r="412" spans="1:10" x14ac:dyDescent="0.3">
      <c r="A412" s="1" t="s">
        <v>127</v>
      </c>
      <c r="B412" s="1">
        <v>2019</v>
      </c>
      <c r="C412" s="2">
        <v>43800</v>
      </c>
      <c r="D412" s="1" t="s">
        <v>72</v>
      </c>
      <c r="E412" s="1" t="s">
        <v>312</v>
      </c>
      <c r="F412" s="1" t="s">
        <v>27</v>
      </c>
      <c r="G412" s="13">
        <f>(C412-VLOOKUP(E412,Riders!$A$2:$C$3501,2,FALSE))/365</f>
        <v>21.38082191780822</v>
      </c>
      <c r="H412" s="1">
        <v>21</v>
      </c>
      <c r="I412" s="110">
        <v>6.7939814814814798E-3</v>
      </c>
      <c r="J412">
        <v>45.956000000000003</v>
      </c>
    </row>
    <row r="413" spans="1:10" x14ac:dyDescent="0.3">
      <c r="A413" s="1" t="s">
        <v>127</v>
      </c>
      <c r="B413" s="1">
        <v>2019</v>
      </c>
      <c r="C413" s="2">
        <v>43800</v>
      </c>
      <c r="D413" s="1" t="s">
        <v>72</v>
      </c>
      <c r="E413" s="1" t="s">
        <v>224</v>
      </c>
      <c r="F413" s="1" t="s">
        <v>225</v>
      </c>
      <c r="G413" s="13">
        <f>(C413-VLOOKUP(E413,Riders!$A$2:$C$3501,2,FALSE))/365</f>
        <v>19.975342465753425</v>
      </c>
      <c r="H413" s="1">
        <v>22</v>
      </c>
      <c r="I413" s="110">
        <v>6.7939814814814798E-3</v>
      </c>
      <c r="J413">
        <v>45.956000000000003</v>
      </c>
    </row>
    <row r="414" spans="1:10" x14ac:dyDescent="0.3">
      <c r="A414" s="1" t="s">
        <v>127</v>
      </c>
      <c r="B414" s="1">
        <v>2019</v>
      </c>
      <c r="C414" s="2">
        <v>43800</v>
      </c>
      <c r="D414" s="1" t="s">
        <v>72</v>
      </c>
      <c r="E414" s="1" t="s">
        <v>326</v>
      </c>
      <c r="F414" s="1" t="s">
        <v>49</v>
      </c>
      <c r="G414" s="13" t="e">
        <f>(C414-VLOOKUP(E414,Riders!$A$2:$C$3501,2,FALSE))/365</f>
        <v>#N/A</v>
      </c>
      <c r="H414" s="1">
        <v>23</v>
      </c>
      <c r="I414" s="110">
        <v>6.7939814814814798E-3</v>
      </c>
      <c r="J414">
        <v>45.956000000000003</v>
      </c>
    </row>
    <row r="415" spans="1:10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4" t="s">
        <v>236</v>
      </c>
      <c r="F415" s="4" t="s">
        <v>51</v>
      </c>
      <c r="G415" s="13">
        <f>(C415-VLOOKUP(E415,Riders!$A$2:$C$3501,2,FALSE))/365</f>
        <v>24.013698630136986</v>
      </c>
      <c r="H415" s="4">
        <v>1</v>
      </c>
      <c r="I415" s="110">
        <v>6.4236111111111117E-3</v>
      </c>
      <c r="J415">
        <v>48.631</v>
      </c>
    </row>
    <row r="416" spans="1:10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4" t="s">
        <v>327</v>
      </c>
      <c r="F416" s="4" t="s">
        <v>17</v>
      </c>
      <c r="G416" s="13">
        <f>(C416-VLOOKUP(E416,Riders!$A$2:$C$3501,2,FALSE))/365</f>
        <v>27.098630136986301</v>
      </c>
      <c r="H416" s="4">
        <v>2</v>
      </c>
      <c r="I416" s="110">
        <v>6.4236111111111117E-3</v>
      </c>
      <c r="J416">
        <v>48.631</v>
      </c>
    </row>
    <row r="417" spans="1:10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4" t="s">
        <v>306</v>
      </c>
      <c r="F417" s="4" t="s">
        <v>19</v>
      </c>
      <c r="G417" s="13">
        <f>(C417-VLOOKUP(E417,Riders!$A$2:$C$3501,2,FALSE))/365</f>
        <v>37.093150684931508</v>
      </c>
      <c r="H417" s="4">
        <v>3</v>
      </c>
      <c r="I417" s="110">
        <v>6.42361111111111E-3</v>
      </c>
      <c r="J417">
        <v>48.631</v>
      </c>
    </row>
    <row r="418" spans="1:10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4" t="s">
        <v>219</v>
      </c>
      <c r="F418" s="4" t="s">
        <v>220</v>
      </c>
      <c r="G418" s="13">
        <f>(C418-VLOOKUP(E418,Riders!$A$2:$C$3501,2,FALSE))/365</f>
        <v>27.216438356164385</v>
      </c>
      <c r="H418" s="4">
        <v>4</v>
      </c>
      <c r="I418" s="110">
        <v>6.42361111111111E-3</v>
      </c>
      <c r="J418">
        <v>48.631</v>
      </c>
    </row>
    <row r="419" spans="1:10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4" t="s">
        <v>221</v>
      </c>
      <c r="F419" s="4" t="s">
        <v>40</v>
      </c>
      <c r="G419" s="13">
        <f>(C419-VLOOKUP(E419,Riders!$A$2:$C$3501,2,FALSE))/365</f>
        <v>22.597260273972601</v>
      </c>
      <c r="H419" s="4">
        <v>5</v>
      </c>
      <c r="I419" s="110">
        <v>6.42361111111111E-3</v>
      </c>
      <c r="J419">
        <v>48.631</v>
      </c>
    </row>
    <row r="420" spans="1:10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4" t="s">
        <v>315</v>
      </c>
      <c r="F420" s="4" t="s">
        <v>36</v>
      </c>
      <c r="G420" s="13">
        <f>(C420-VLOOKUP(E420,Riders!$A$2:$C$3501,2,FALSE))/365</f>
        <v>27.92876712328767</v>
      </c>
      <c r="H420" s="4">
        <v>6</v>
      </c>
      <c r="I420" s="110">
        <v>6.42361111111111E-3</v>
      </c>
      <c r="J420">
        <v>48.631</v>
      </c>
    </row>
    <row r="421" spans="1:10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51" t="s">
        <v>316</v>
      </c>
      <c r="F421" s="51" t="s">
        <v>53</v>
      </c>
      <c r="G421" s="13">
        <f>(C421-VLOOKUP(E421,Riders!$A$2:$C$3501,2,FALSE))/365</f>
        <v>18.882191780821916</v>
      </c>
      <c r="H421" s="29">
        <v>7</v>
      </c>
      <c r="I421" s="110">
        <v>6.42361111111111E-3</v>
      </c>
      <c r="J421">
        <v>48.631</v>
      </c>
    </row>
    <row r="422" spans="1:10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51" t="s">
        <v>231</v>
      </c>
      <c r="F422" s="51" t="s">
        <v>232</v>
      </c>
      <c r="G422" s="13">
        <f>(C422-VLOOKUP(E422,Riders!$A$2:$C$3501,2,FALSE))/365</f>
        <v>22.739726027397261</v>
      </c>
      <c r="H422" s="29">
        <v>8</v>
      </c>
      <c r="I422" s="110">
        <v>6.42361111111111E-3</v>
      </c>
      <c r="J422">
        <v>48.631</v>
      </c>
    </row>
    <row r="423" spans="1:10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51" t="s">
        <v>222</v>
      </c>
      <c r="F423" s="51" t="s">
        <v>223</v>
      </c>
      <c r="G423" s="13">
        <f>(C423-VLOOKUP(E423,Riders!$A$2:$C$3501,2,FALSE))/365</f>
        <v>20.350684931506848</v>
      </c>
      <c r="H423" s="29">
        <v>9</v>
      </c>
      <c r="I423" s="110">
        <v>6.42361111111111E-3</v>
      </c>
      <c r="J423">
        <v>48.631</v>
      </c>
    </row>
    <row r="424" spans="1:10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51" t="s">
        <v>268</v>
      </c>
      <c r="F424" s="51" t="s">
        <v>47</v>
      </c>
      <c r="G424" s="13">
        <f>(C424-VLOOKUP(E424,Riders!$A$2:$C$3501,2,FALSE))/365</f>
        <v>22.854794520547944</v>
      </c>
      <c r="H424" s="29">
        <v>10</v>
      </c>
      <c r="I424" s="110">
        <v>6.42361111111111E-3</v>
      </c>
      <c r="J424">
        <v>48.631</v>
      </c>
    </row>
    <row r="425" spans="1:10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51" t="s">
        <v>237</v>
      </c>
      <c r="F425" s="51" t="s">
        <v>238</v>
      </c>
      <c r="G425" s="13">
        <f>(C425-VLOOKUP(E425,Riders!$A$2:$C$3501,2,FALSE))/365</f>
        <v>23.476712328767125</v>
      </c>
      <c r="H425" s="29">
        <v>11</v>
      </c>
      <c r="I425" s="110">
        <v>6.42361111111111E-3</v>
      </c>
      <c r="J425">
        <v>48.631</v>
      </c>
    </row>
    <row r="426" spans="1:10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51" t="s">
        <v>307</v>
      </c>
      <c r="F426" s="51" t="s">
        <v>27</v>
      </c>
      <c r="G426" s="13">
        <f>(C426-VLOOKUP(E426,Riders!$A$2:$C$3501,2,FALSE))/365</f>
        <v>26.457534246575342</v>
      </c>
      <c r="H426" s="29">
        <v>12</v>
      </c>
      <c r="I426" s="110">
        <v>6.42361111111111E-3</v>
      </c>
      <c r="J426">
        <v>48.631</v>
      </c>
    </row>
    <row r="427" spans="1:10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51" t="s">
        <v>302</v>
      </c>
      <c r="F427" s="51" t="s">
        <v>264</v>
      </c>
      <c r="G427" s="13">
        <f>(C427-VLOOKUP(E427,Riders!$A$2:$C$3501,2,FALSE))/365</f>
        <v>39.526027397260272</v>
      </c>
      <c r="H427" s="29">
        <v>13</v>
      </c>
      <c r="I427" s="110">
        <v>6.42361111111111E-3</v>
      </c>
      <c r="J427">
        <v>48.631</v>
      </c>
    </row>
    <row r="428" spans="1:10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51" t="s">
        <v>1415</v>
      </c>
      <c r="F428" s="51" t="s">
        <v>230</v>
      </c>
      <c r="G428" s="13">
        <f>(C428-VLOOKUP(E428,Riders!$A$2:$C$3501,2,FALSE))/365</f>
        <v>29.775342465753425</v>
      </c>
      <c r="H428" s="29">
        <v>14</v>
      </c>
      <c r="I428" s="110">
        <v>6.42361111111111E-3</v>
      </c>
      <c r="J428">
        <v>48.631</v>
      </c>
    </row>
    <row r="429" spans="1:10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51" t="s">
        <v>328</v>
      </c>
      <c r="F429" s="51" t="s">
        <v>25</v>
      </c>
      <c r="G429" s="13">
        <f>(C429-VLOOKUP(E429,Riders!$A$2:$C$3501,2,FALSE))/365</f>
        <v>29.293150684931508</v>
      </c>
      <c r="H429" s="29">
        <v>15</v>
      </c>
      <c r="I429" s="110">
        <v>6.42361111111111E-3</v>
      </c>
      <c r="J429">
        <v>48.631</v>
      </c>
    </row>
    <row r="430" spans="1:10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51" t="s">
        <v>251</v>
      </c>
      <c r="F430" s="51" t="s">
        <v>65</v>
      </c>
      <c r="G430" s="13">
        <f>(C430-VLOOKUP(E430,Riders!$A$2:$C$3501,2,FALSE))/365</f>
        <v>18.526027397260275</v>
      </c>
      <c r="H430" s="29">
        <v>16</v>
      </c>
      <c r="I430" s="110">
        <v>6.42361111111111E-3</v>
      </c>
      <c r="J430">
        <v>48.631</v>
      </c>
    </row>
    <row r="431" spans="1:10" x14ac:dyDescent="0.3">
      <c r="A431" s="4" t="s">
        <v>102</v>
      </c>
      <c r="B431" s="4">
        <v>2019</v>
      </c>
      <c r="C431" s="5">
        <v>43778</v>
      </c>
      <c r="D431" s="4" t="s">
        <v>72</v>
      </c>
      <c r="E431" s="51" t="s">
        <v>244</v>
      </c>
      <c r="F431" s="51" t="s">
        <v>38</v>
      </c>
      <c r="G431" s="13">
        <f>(C431-VLOOKUP(E431,Riders!$A$2:$C$3501,2,FALSE))/365</f>
        <v>25.610958904109587</v>
      </c>
      <c r="H431" s="29">
        <v>17</v>
      </c>
      <c r="I431" s="110">
        <v>6.42361111111111E-3</v>
      </c>
      <c r="J431">
        <v>48.631</v>
      </c>
    </row>
    <row r="432" spans="1:10" x14ac:dyDescent="0.3">
      <c r="A432" s="4" t="s">
        <v>102</v>
      </c>
      <c r="B432" s="4">
        <v>2019</v>
      </c>
      <c r="C432" s="5">
        <v>43778</v>
      </c>
      <c r="D432" s="4" t="s">
        <v>72</v>
      </c>
      <c r="E432" s="51" t="s">
        <v>276</v>
      </c>
      <c r="F432" s="51" t="s">
        <v>120</v>
      </c>
      <c r="G432" s="13" t="e">
        <f>(C432-VLOOKUP(E432,Riders!$A$2:$C$3501,2,FALSE))/365</f>
        <v>#N/A</v>
      </c>
      <c r="H432" s="29">
        <v>18</v>
      </c>
      <c r="I432" s="110">
        <v>6.42361111111111E-3</v>
      </c>
      <c r="J432">
        <v>48.631</v>
      </c>
    </row>
    <row r="433" spans="1:10" x14ac:dyDescent="0.3">
      <c r="A433" s="4" t="s">
        <v>102</v>
      </c>
      <c r="B433" s="4">
        <v>2019</v>
      </c>
      <c r="C433" s="5">
        <v>43778</v>
      </c>
      <c r="D433" s="4" t="s">
        <v>72</v>
      </c>
      <c r="E433" s="51" t="s">
        <v>233</v>
      </c>
      <c r="F433" s="51" t="s">
        <v>56</v>
      </c>
      <c r="G433" s="13">
        <f>(C433-VLOOKUP(E433,Riders!$A$2:$C$3501,2,FALSE))/365</f>
        <v>24.18904109589041</v>
      </c>
      <c r="H433" s="29">
        <v>19</v>
      </c>
      <c r="I433" s="110">
        <v>6.42361111111111E-3</v>
      </c>
      <c r="J433">
        <v>48.631</v>
      </c>
    </row>
    <row r="434" spans="1:10" x14ac:dyDescent="0.3">
      <c r="A434" s="4" t="s">
        <v>102</v>
      </c>
      <c r="B434" s="4">
        <v>2019</v>
      </c>
      <c r="C434" s="5">
        <v>43778</v>
      </c>
      <c r="D434" s="4" t="s">
        <v>72</v>
      </c>
      <c r="E434" s="51" t="s">
        <v>242</v>
      </c>
      <c r="F434" s="51" t="s">
        <v>243</v>
      </c>
      <c r="G434" s="13">
        <f>(C434-VLOOKUP(E434,Riders!$A$2:$C$3501,2,FALSE))/365</f>
        <v>24.942465753424656</v>
      </c>
      <c r="H434" s="29">
        <v>20</v>
      </c>
      <c r="I434" s="110">
        <v>6.42361111111111E-3</v>
      </c>
      <c r="J434">
        <v>48.631</v>
      </c>
    </row>
    <row r="435" spans="1:10" x14ac:dyDescent="0.3">
      <c r="A435" s="4" t="s">
        <v>102</v>
      </c>
      <c r="B435" s="4">
        <v>2019</v>
      </c>
      <c r="C435" s="5">
        <v>43778</v>
      </c>
      <c r="D435" s="4" t="s">
        <v>72</v>
      </c>
      <c r="E435" s="51" t="s">
        <v>329</v>
      </c>
      <c r="F435" s="51" t="s">
        <v>67</v>
      </c>
      <c r="G435" s="13">
        <f>(C435-VLOOKUP(E435,Riders!$A$2:$C$3501,2,FALSE))/365</f>
        <v>33</v>
      </c>
      <c r="H435" s="29">
        <v>21</v>
      </c>
      <c r="I435" s="110">
        <v>6.42361111111111E-3</v>
      </c>
      <c r="J435">
        <v>48.631</v>
      </c>
    </row>
    <row r="436" spans="1:10" x14ac:dyDescent="0.3">
      <c r="A436" s="4" t="s">
        <v>102</v>
      </c>
      <c r="B436" s="4">
        <v>2019</v>
      </c>
      <c r="C436" s="5">
        <v>43778</v>
      </c>
      <c r="D436" s="4" t="s">
        <v>72</v>
      </c>
      <c r="E436" s="51" t="s">
        <v>324</v>
      </c>
      <c r="F436" s="51" t="s">
        <v>61</v>
      </c>
      <c r="G436" s="13">
        <f>(C436-VLOOKUP(E436,Riders!$A$2:$C$3501,2,FALSE))/365</f>
        <v>26.147945205479452</v>
      </c>
      <c r="H436" s="29">
        <v>22</v>
      </c>
      <c r="I436" s="110">
        <v>6.42361111111111E-3</v>
      </c>
      <c r="J436">
        <v>48.631</v>
      </c>
    </row>
    <row r="437" spans="1:10" x14ac:dyDescent="0.3">
      <c r="A437" s="4" t="s">
        <v>102</v>
      </c>
      <c r="B437" s="4">
        <v>2019</v>
      </c>
      <c r="C437" s="5">
        <v>43778</v>
      </c>
      <c r="D437" s="4" t="s">
        <v>72</v>
      </c>
      <c r="E437" s="51" t="s">
        <v>330</v>
      </c>
      <c r="F437" s="51" t="s">
        <v>118</v>
      </c>
      <c r="G437" s="13">
        <f>(C437-VLOOKUP(E437,Riders!$A$2:$C$3501,2,FALSE))/365</f>
        <v>20.504109589041096</v>
      </c>
      <c r="H437" s="29">
        <v>23</v>
      </c>
      <c r="I437" s="110">
        <v>6.42361111111111E-3</v>
      </c>
      <c r="J437">
        <v>48.631</v>
      </c>
    </row>
    <row r="438" spans="1:10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47" t="s">
        <v>214</v>
      </c>
      <c r="F438" s="47" t="s">
        <v>67</v>
      </c>
      <c r="G438" s="13">
        <f>(C438-VLOOKUP(E438,Riders!$A$2:$C$3501,2,FALSE))/365</f>
        <v>24.876712328767123</v>
      </c>
      <c r="H438" s="30">
        <v>1</v>
      </c>
      <c r="I438" s="110">
        <v>6.4351851851851861E-3</v>
      </c>
      <c r="J438">
        <v>48.511000000000003</v>
      </c>
    </row>
    <row r="439" spans="1:10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47" t="s">
        <v>309</v>
      </c>
      <c r="F439" s="47" t="s">
        <v>25</v>
      </c>
      <c r="G439" s="13">
        <f>(C439-VLOOKUP(E439,Riders!$A$2:$C$3501,2,FALSE))/365</f>
        <v>27.545205479452054</v>
      </c>
      <c r="H439" s="30">
        <v>2</v>
      </c>
      <c r="I439" s="110">
        <v>6.4351851851851861E-3</v>
      </c>
      <c r="J439">
        <v>48.511000000000003</v>
      </c>
    </row>
    <row r="440" spans="1:10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47" t="s">
        <v>298</v>
      </c>
      <c r="F440" s="47" t="s">
        <v>53</v>
      </c>
      <c r="G440" s="13">
        <f>(C440-VLOOKUP(E440,Riders!$A$2:$C$3501,2,FALSE))/365</f>
        <v>20.298630136986301</v>
      </c>
      <c r="H440" s="30">
        <v>3</v>
      </c>
      <c r="I440" s="110">
        <v>6.4351851851851896E-3</v>
      </c>
      <c r="J440">
        <v>48.511000000000003</v>
      </c>
    </row>
    <row r="441" spans="1:10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47" t="s">
        <v>306</v>
      </c>
      <c r="F441" s="47" t="s">
        <v>19</v>
      </c>
      <c r="G441" s="13">
        <f>(C441-VLOOKUP(E441,Riders!$A$2:$C$3501,2,FALSE))/365</f>
        <v>37.076712328767123</v>
      </c>
      <c r="H441" s="30">
        <v>4</v>
      </c>
      <c r="I441" s="110">
        <v>6.4351851851851896E-3</v>
      </c>
      <c r="J441">
        <v>48.511000000000003</v>
      </c>
    </row>
    <row r="442" spans="1:10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47" t="s">
        <v>237</v>
      </c>
      <c r="F442" s="47" t="s">
        <v>238</v>
      </c>
      <c r="G442" s="13">
        <f>(C442-VLOOKUP(E442,Riders!$A$2:$C$3501,2,FALSE))/365</f>
        <v>23.460273972602739</v>
      </c>
      <c r="H442" s="30">
        <v>5</v>
      </c>
      <c r="I442" s="110">
        <v>6.4351851851851896E-3</v>
      </c>
      <c r="J442">
        <v>48.511000000000003</v>
      </c>
    </row>
    <row r="443" spans="1:10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47" t="s">
        <v>224</v>
      </c>
      <c r="F443" s="47" t="s">
        <v>225</v>
      </c>
      <c r="G443" s="13">
        <f>(C443-VLOOKUP(E443,Riders!$A$2:$C$3501,2,FALSE))/365</f>
        <v>19.898630136986302</v>
      </c>
      <c r="H443" s="30">
        <v>6</v>
      </c>
      <c r="I443" s="110">
        <v>6.4351851851851896E-3</v>
      </c>
      <c r="J443">
        <v>48.511000000000003</v>
      </c>
    </row>
    <row r="444" spans="1:10" x14ac:dyDescent="0.3">
      <c r="A444" s="15" t="s">
        <v>170</v>
      </c>
      <c r="B444" s="15">
        <v>2019</v>
      </c>
      <c r="C444" s="14">
        <v>43772</v>
      </c>
      <c r="D444" s="15" t="s">
        <v>72</v>
      </c>
      <c r="E444" s="47" t="s">
        <v>215</v>
      </c>
      <c r="F444" s="47" t="s">
        <v>17</v>
      </c>
      <c r="G444" s="13">
        <f>(C444-VLOOKUP(E444,Riders!$A$2:$C$3501,2,FALSE))/365</f>
        <v>20.82191780821918</v>
      </c>
      <c r="H444" s="30">
        <v>7</v>
      </c>
      <c r="I444" s="110">
        <v>6.4351851851851896E-3</v>
      </c>
      <c r="J444">
        <v>48.511000000000003</v>
      </c>
    </row>
    <row r="445" spans="1:10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222</v>
      </c>
      <c r="F445" s="1" t="s">
        <v>223</v>
      </c>
      <c r="G445" s="13">
        <f>(C445-VLOOKUP(E445,Riders!$A$2:$C$3501,2,FALSE))/365</f>
        <v>20.334246575342465</v>
      </c>
      <c r="H445" s="1">
        <v>8</v>
      </c>
      <c r="I445" s="110">
        <v>6.4351851851851896E-3</v>
      </c>
      <c r="J445">
        <v>48.511000000000003</v>
      </c>
    </row>
    <row r="446" spans="1:10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301</v>
      </c>
      <c r="F446" s="1" t="s">
        <v>51</v>
      </c>
      <c r="G446" s="13">
        <f>(C446-VLOOKUP(E446,Riders!$A$2:$C$3501,2,FALSE))/365</f>
        <v>29.660273972602738</v>
      </c>
      <c r="H446" s="1">
        <v>9</v>
      </c>
      <c r="I446" s="110">
        <v>6.4351851851851896E-3</v>
      </c>
      <c r="J446">
        <v>48.511000000000003</v>
      </c>
    </row>
    <row r="447" spans="1:10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233</v>
      </c>
      <c r="F447" s="1" t="s">
        <v>56</v>
      </c>
      <c r="G447" s="13">
        <f>(C447-VLOOKUP(E447,Riders!$A$2:$C$3501,2,FALSE))/365</f>
        <v>24.172602739726027</v>
      </c>
      <c r="H447" s="1">
        <v>10</v>
      </c>
      <c r="I447" s="110">
        <v>6.4351851851851896E-3</v>
      </c>
      <c r="J447">
        <v>48.511000000000003</v>
      </c>
    </row>
    <row r="448" spans="1:10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268</v>
      </c>
      <c r="F448" s="1" t="s">
        <v>47</v>
      </c>
      <c r="G448" s="13">
        <f>(C448-VLOOKUP(E448,Riders!$A$2:$C$3501,2,FALSE))/365</f>
        <v>22.838356164383562</v>
      </c>
      <c r="H448" s="1">
        <v>11</v>
      </c>
      <c r="I448" s="110">
        <v>6.4351851851851896E-3</v>
      </c>
      <c r="J448">
        <v>48.511000000000003</v>
      </c>
    </row>
    <row r="449" spans="1:10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314</v>
      </c>
      <c r="F449" s="1" t="s">
        <v>118</v>
      </c>
      <c r="G449" s="13">
        <f>(C449-VLOOKUP(E449,Riders!$A$2:$C$3501,2,FALSE))/365</f>
        <v>23.084931506849315</v>
      </c>
      <c r="H449" s="1">
        <v>12</v>
      </c>
      <c r="I449" s="110">
        <v>6.4351851851851896E-3</v>
      </c>
      <c r="J449">
        <v>48.511000000000003</v>
      </c>
    </row>
    <row r="450" spans="1:10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219</v>
      </c>
      <c r="F450" s="1" t="s">
        <v>220</v>
      </c>
      <c r="G450" s="13">
        <f>(C450-VLOOKUP(E450,Riders!$A$2:$C$3501,2,FALSE))/365</f>
        <v>27.2</v>
      </c>
      <c r="H450" s="1">
        <v>13</v>
      </c>
      <c r="I450" s="110">
        <v>6.4351851851851896E-3</v>
      </c>
      <c r="J450">
        <v>48.511000000000003</v>
      </c>
    </row>
    <row r="451" spans="1:10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299</v>
      </c>
      <c r="F451" s="1" t="s">
        <v>38</v>
      </c>
      <c r="G451" s="13">
        <f>(C451-VLOOKUP(E451,Riders!$A$2:$C$3501,2,FALSE))/365</f>
        <v>27.19178082191781</v>
      </c>
      <c r="H451" s="1">
        <v>14</v>
      </c>
      <c r="I451" s="110">
        <v>6.4351851851851896E-3</v>
      </c>
      <c r="J451">
        <v>48.511000000000003</v>
      </c>
    </row>
    <row r="452" spans="1:10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242</v>
      </c>
      <c r="F452" s="1" t="s">
        <v>243</v>
      </c>
      <c r="G452" s="13">
        <f>(C452-VLOOKUP(E452,Riders!$A$2:$C$3501,2,FALSE))/365</f>
        <v>24.926027397260274</v>
      </c>
      <c r="H452" s="1">
        <v>15</v>
      </c>
      <c r="I452" s="110">
        <v>6.4351851851851896E-3</v>
      </c>
      <c r="J452">
        <v>48.511000000000003</v>
      </c>
    </row>
    <row r="453" spans="1:10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251</v>
      </c>
      <c r="F453" s="1" t="s">
        <v>65</v>
      </c>
      <c r="G453" s="13">
        <f>(C453-VLOOKUP(E453,Riders!$A$2:$C$3501,2,FALSE))/365</f>
        <v>18.509589041095889</v>
      </c>
      <c r="H453" s="1">
        <v>16</v>
      </c>
      <c r="I453" s="110">
        <v>6.4351851851851896E-3</v>
      </c>
      <c r="J453">
        <v>48.511000000000003</v>
      </c>
    </row>
    <row r="454" spans="1:10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276</v>
      </c>
      <c r="F454" s="1" t="s">
        <v>120</v>
      </c>
      <c r="G454" s="13" t="e">
        <f>(C454-VLOOKUP(E454,Riders!$A$2:$C$3501,2,FALSE))/365</f>
        <v>#N/A</v>
      </c>
      <c r="H454" s="1">
        <v>17</v>
      </c>
      <c r="I454" s="110">
        <v>6.4351851851851896E-3</v>
      </c>
      <c r="J454">
        <v>48.511000000000003</v>
      </c>
    </row>
    <row r="455" spans="1:10" x14ac:dyDescent="0.3">
      <c r="A455" s="1" t="s">
        <v>170</v>
      </c>
      <c r="B455" s="1">
        <v>2019</v>
      </c>
      <c r="C455" s="2">
        <v>43772</v>
      </c>
      <c r="D455" s="1" t="s">
        <v>72</v>
      </c>
      <c r="E455" s="1" t="s">
        <v>305</v>
      </c>
      <c r="F455" s="1" t="s">
        <v>172</v>
      </c>
      <c r="G455" s="13">
        <f>(C455-VLOOKUP(E455,Riders!$A$2:$C$3501,2,FALSE))/365</f>
        <v>35.282191780821918</v>
      </c>
      <c r="H455" s="1">
        <v>18</v>
      </c>
      <c r="I455" s="110">
        <v>6.4351851851851896E-3</v>
      </c>
      <c r="J455">
        <v>48.511000000000003</v>
      </c>
    </row>
    <row r="456" spans="1:10" x14ac:dyDescent="0.3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19</v>
      </c>
      <c r="I456" s="110">
        <v>6.4351851851851896E-3</v>
      </c>
      <c r="J456">
        <v>48.511000000000003</v>
      </c>
    </row>
    <row r="457" spans="1:10" x14ac:dyDescent="0.3">
      <c r="A457" s="1" t="s">
        <v>170</v>
      </c>
      <c r="B457" s="1">
        <v>2019</v>
      </c>
      <c r="C457" s="2">
        <v>43772</v>
      </c>
      <c r="D457" s="1" t="s">
        <v>72</v>
      </c>
      <c r="E457" s="1" t="s">
        <v>317</v>
      </c>
      <c r="F457" s="1" t="s">
        <v>230</v>
      </c>
      <c r="G457" s="13" t="e">
        <f>(C457-VLOOKUP(E457,Riders!$A$2:$C$3501,2,FALSE))/365</f>
        <v>#N/A</v>
      </c>
      <c r="H457" s="1">
        <v>20</v>
      </c>
      <c r="I457" s="110">
        <v>6.4351851851851896E-3</v>
      </c>
      <c r="J457">
        <v>48.511000000000003</v>
      </c>
    </row>
    <row r="458" spans="1:10" x14ac:dyDescent="0.3">
      <c r="A458" s="1" t="s">
        <v>170</v>
      </c>
      <c r="B458" s="1">
        <v>2019</v>
      </c>
      <c r="C458" s="2">
        <v>43772</v>
      </c>
      <c r="D458" s="1" t="s">
        <v>72</v>
      </c>
      <c r="E458" s="1" t="s">
        <v>324</v>
      </c>
      <c r="F458" s="1" t="s">
        <v>61</v>
      </c>
      <c r="G458" s="13">
        <f>(C458-VLOOKUP(E458,Riders!$A$2:$C$3501,2,FALSE))/365</f>
        <v>26.13150684931507</v>
      </c>
      <c r="H458" s="1">
        <v>21</v>
      </c>
      <c r="I458" s="110">
        <v>6.4351851851851896E-3</v>
      </c>
      <c r="J458">
        <v>48.511000000000003</v>
      </c>
    </row>
    <row r="459" spans="1:10" x14ac:dyDescent="0.3">
      <c r="A459" s="1" t="s">
        <v>170</v>
      </c>
      <c r="B459" s="1">
        <v>2019</v>
      </c>
      <c r="C459" s="2">
        <v>43772</v>
      </c>
      <c r="D459" s="1" t="s">
        <v>72</v>
      </c>
      <c r="E459" s="1" t="s">
        <v>302</v>
      </c>
      <c r="F459" s="1" t="s">
        <v>264</v>
      </c>
      <c r="G459" s="13">
        <f>(C459-VLOOKUP(E459,Riders!$A$2:$C$3501,2,FALSE))/365</f>
        <v>39.509589041095893</v>
      </c>
      <c r="H459" s="1">
        <v>22</v>
      </c>
      <c r="I459" s="110">
        <v>6.4351851851851896E-3</v>
      </c>
      <c r="J459">
        <v>48.511000000000003</v>
      </c>
    </row>
    <row r="460" spans="1:10" x14ac:dyDescent="0.3">
      <c r="A460" s="1" t="s">
        <v>170</v>
      </c>
      <c r="B460" s="1">
        <v>2019</v>
      </c>
      <c r="C460" s="2">
        <v>43772</v>
      </c>
      <c r="D460" s="1" t="s">
        <v>72</v>
      </c>
      <c r="E460" s="1" t="s">
        <v>216</v>
      </c>
      <c r="F460" s="1" t="s">
        <v>27</v>
      </c>
      <c r="G460" s="13">
        <f>(C460-VLOOKUP(E460,Riders!$A$2:$C$3501,2,FALSE))/365</f>
        <v>20.736986301369864</v>
      </c>
      <c r="H460" s="1">
        <v>23</v>
      </c>
      <c r="I460" s="110">
        <v>6.4351851851851896E-3</v>
      </c>
      <c r="J460">
        <v>48.511000000000003</v>
      </c>
    </row>
    <row r="461" spans="1:10" x14ac:dyDescent="0.3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277</v>
      </c>
      <c r="F461" s="1" t="s">
        <v>278</v>
      </c>
      <c r="G461" s="13">
        <f>(C461-VLOOKUP(E461,Riders!$A$2:$C$3501,2,FALSE))/365</f>
        <v>21.646575342465752</v>
      </c>
      <c r="H461" s="1">
        <v>24</v>
      </c>
      <c r="I461" s="110">
        <v>6.4351851851851896E-3</v>
      </c>
      <c r="J461">
        <v>48.511000000000003</v>
      </c>
    </row>
    <row r="462" spans="1:10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298</v>
      </c>
      <c r="F462" s="4" t="s">
        <v>53</v>
      </c>
      <c r="G462" s="13">
        <f>(C462-VLOOKUP(E462,Riders!$A$2:$C$3501,2,FALSE))/365</f>
        <v>19.621917808219177</v>
      </c>
      <c r="H462" s="4">
        <v>1</v>
      </c>
      <c r="I462" s="110">
        <v>6.7592592592592591E-3</v>
      </c>
      <c r="J462">
        <v>46.174999999999997</v>
      </c>
    </row>
    <row r="463" spans="1:10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315</v>
      </c>
      <c r="F463" s="4" t="s">
        <v>36</v>
      </c>
      <c r="G463" s="13">
        <f>(C463-VLOOKUP(E463,Riders!$A$2:$C$3501,2,FALSE))/365</f>
        <v>27.235616438356164</v>
      </c>
      <c r="H463" s="4">
        <v>2</v>
      </c>
      <c r="I463" s="110">
        <v>6.7592592592592591E-3</v>
      </c>
      <c r="J463">
        <v>46.174999999999997</v>
      </c>
    </row>
    <row r="464" spans="1:10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214</v>
      </c>
      <c r="F464" s="4" t="s">
        <v>67</v>
      </c>
      <c r="G464" s="13">
        <f>(C464-VLOOKUP(E464,Riders!$A$2:$C$3501,2,FALSE))/365</f>
        <v>24.2</v>
      </c>
      <c r="H464" s="4">
        <v>3</v>
      </c>
      <c r="I464" s="110">
        <v>6.75925925925926E-3</v>
      </c>
      <c r="J464">
        <v>46.174999999999997</v>
      </c>
    </row>
    <row r="465" spans="1:10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306</v>
      </c>
      <c r="F465" s="4" t="s">
        <v>19</v>
      </c>
      <c r="G465" s="13">
        <f>(C465-VLOOKUP(E465,Riders!$A$2:$C$3501,2,FALSE))/365</f>
        <v>36.4</v>
      </c>
      <c r="H465" s="4">
        <v>4</v>
      </c>
      <c r="I465" s="110">
        <v>6.75925925925926E-3</v>
      </c>
      <c r="J465">
        <v>46.174999999999997</v>
      </c>
    </row>
    <row r="466" spans="1:10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331</v>
      </c>
      <c r="F466" s="4" t="s">
        <v>56</v>
      </c>
      <c r="G466" s="13">
        <f>(C466-VLOOKUP(E466,Riders!$A$2:$C$3501,2,FALSE))/365</f>
        <v>26.863013698630137</v>
      </c>
      <c r="H466" s="4">
        <v>5</v>
      </c>
      <c r="I466" s="110">
        <v>6.75925925925926E-3</v>
      </c>
      <c r="J466">
        <v>46.174999999999997</v>
      </c>
    </row>
    <row r="467" spans="1:10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221</v>
      </c>
      <c r="F467" s="4" t="s">
        <v>40</v>
      </c>
      <c r="G467" s="13">
        <f>(C467-VLOOKUP(E467,Riders!$A$2:$C$3501,2,FALSE))/365</f>
        <v>21.904109589041095</v>
      </c>
      <c r="H467" s="4">
        <v>6</v>
      </c>
      <c r="I467" s="110">
        <v>6.75925925925926E-3</v>
      </c>
      <c r="J467">
        <v>46.174999999999997</v>
      </c>
    </row>
    <row r="468" spans="1:10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307</v>
      </c>
      <c r="F468" s="4" t="s">
        <v>27</v>
      </c>
      <c r="G468" s="13">
        <f>(C468-VLOOKUP(E468,Riders!$A$2:$C$3501,2,FALSE))/365</f>
        <v>25.764383561643836</v>
      </c>
      <c r="H468" s="4">
        <v>7</v>
      </c>
      <c r="I468" s="110">
        <v>6.75925925925926E-3</v>
      </c>
      <c r="J468">
        <v>46.174999999999997</v>
      </c>
    </row>
    <row r="469" spans="1:10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268</v>
      </c>
      <c r="F469" s="4" t="s">
        <v>47</v>
      </c>
      <c r="G469" s="13">
        <f>(C469-VLOOKUP(E469,Riders!$A$2:$C$3501,2,FALSE))/365</f>
        <v>22.161643835616438</v>
      </c>
      <c r="H469" s="4">
        <v>8</v>
      </c>
      <c r="I469" s="110">
        <v>6.75925925925926E-3</v>
      </c>
      <c r="J469">
        <v>46.174999999999997</v>
      </c>
    </row>
    <row r="470" spans="1:10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4" t="s">
        <v>237</v>
      </c>
      <c r="F470" s="4" t="s">
        <v>238</v>
      </c>
      <c r="G470" s="13">
        <f>(C470-VLOOKUP(E470,Riders!$A$2:$C$3501,2,FALSE))/365</f>
        <v>22.783561643835615</v>
      </c>
      <c r="H470" s="4">
        <v>9</v>
      </c>
      <c r="I470" s="110">
        <v>6.75925925925926E-3</v>
      </c>
      <c r="J470">
        <v>46.174999999999997</v>
      </c>
    </row>
    <row r="471" spans="1:10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222</v>
      </c>
      <c r="F471" s="4" t="s">
        <v>223</v>
      </c>
      <c r="G471" s="13">
        <f>(C471-VLOOKUP(E471,Riders!$A$2:$C$3501,2,FALSE))/365</f>
        <v>19.657534246575342</v>
      </c>
      <c r="H471" s="4">
        <v>10</v>
      </c>
      <c r="I471" s="110">
        <v>6.75925925925926E-3</v>
      </c>
      <c r="J471">
        <v>46.174999999999997</v>
      </c>
    </row>
    <row r="472" spans="1:10" x14ac:dyDescent="0.3">
      <c r="A472" s="4" t="s">
        <v>173</v>
      </c>
      <c r="B472" s="4">
        <v>2019</v>
      </c>
      <c r="C472" s="5">
        <v>43525</v>
      </c>
      <c r="D472" s="4" t="s">
        <v>13</v>
      </c>
      <c r="E472" s="4" t="s">
        <v>269</v>
      </c>
      <c r="F472" s="4" t="s">
        <v>25</v>
      </c>
      <c r="G472" s="13">
        <f>(C472-VLOOKUP(E472,Riders!$A$2:$C$3501,2,FALSE))/365</f>
        <v>24.986301369863014</v>
      </c>
      <c r="H472" s="4">
        <v>11</v>
      </c>
      <c r="I472" s="110">
        <v>6.75925925925926E-3</v>
      </c>
      <c r="J472">
        <v>46.174999999999997</v>
      </c>
    </row>
    <row r="473" spans="1:10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4" t="s">
        <v>332</v>
      </c>
      <c r="F473" s="4" t="s">
        <v>17</v>
      </c>
      <c r="G473" s="13">
        <f>(C473-VLOOKUP(E473,Riders!$A$2:$C$3501,2,FALSE))/365</f>
        <v>27.531506849315068</v>
      </c>
      <c r="H473" s="4">
        <v>12</v>
      </c>
      <c r="I473" s="110">
        <v>6.75925925925926E-3</v>
      </c>
      <c r="J473">
        <v>46.174999999999997</v>
      </c>
    </row>
    <row r="474" spans="1:10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322</v>
      </c>
      <c r="F474" s="4" t="s">
        <v>29</v>
      </c>
      <c r="G474" s="13">
        <f>(C474-VLOOKUP(E474,Riders!$A$2:$C$3501,2,FALSE))/365</f>
        <v>31.13150684931507</v>
      </c>
      <c r="H474" s="4">
        <v>13</v>
      </c>
      <c r="I474" s="110">
        <v>6.75925925925926E-3</v>
      </c>
      <c r="J474">
        <v>46.174999999999997</v>
      </c>
    </row>
    <row r="475" spans="1:10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4" t="s">
        <v>303</v>
      </c>
      <c r="F475" s="4" t="s">
        <v>232</v>
      </c>
      <c r="G475" s="13">
        <f>(C475-VLOOKUP(E475,Riders!$A$2:$C$3501,2,FALSE))/365</f>
        <v>24.731506849315068</v>
      </c>
      <c r="H475" s="4">
        <v>14</v>
      </c>
      <c r="I475" s="110">
        <v>6.75925925925926E-3</v>
      </c>
      <c r="J475">
        <v>46.174999999999997</v>
      </c>
    </row>
    <row r="476" spans="1:10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4" t="s">
        <v>2331</v>
      </c>
      <c r="F476" s="4" t="s">
        <v>44</v>
      </c>
      <c r="G476" s="13">
        <f>(C476-VLOOKUP(E476,Riders!$A$2:$C$3501,2,FALSE))/365</f>
        <v>22.241095890410961</v>
      </c>
      <c r="H476" s="4">
        <v>15</v>
      </c>
      <c r="I476" s="110">
        <v>6.75925925925926E-3</v>
      </c>
      <c r="J476">
        <v>46.174999999999997</v>
      </c>
    </row>
    <row r="477" spans="1:10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4" t="s">
        <v>333</v>
      </c>
      <c r="F477" s="4" t="s">
        <v>172</v>
      </c>
      <c r="G477" s="13">
        <f>(C477-VLOOKUP(E477,Riders!$A$2:$C$3501,2,FALSE))/365</f>
        <v>24.586301369863012</v>
      </c>
      <c r="H477" s="4">
        <v>16</v>
      </c>
      <c r="I477" s="110">
        <v>6.75925925925926E-3</v>
      </c>
      <c r="J477">
        <v>46.174999999999997</v>
      </c>
    </row>
    <row r="478" spans="1:10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4" t="s">
        <v>310</v>
      </c>
      <c r="F478" s="4" t="s">
        <v>158</v>
      </c>
      <c r="G478" s="13">
        <f>(C478-VLOOKUP(E478,Riders!$A$2:$C$3501,2,FALSE))/365</f>
        <v>28.775342465753425</v>
      </c>
      <c r="H478" s="4">
        <v>17</v>
      </c>
      <c r="I478" s="110">
        <v>6.75925925925926E-3</v>
      </c>
      <c r="J478">
        <v>46.174999999999997</v>
      </c>
    </row>
    <row r="479" spans="1:10" x14ac:dyDescent="0.3">
      <c r="A479" s="4" t="s">
        <v>173</v>
      </c>
      <c r="B479" s="4">
        <v>2019</v>
      </c>
      <c r="C479" s="5">
        <v>43525</v>
      </c>
      <c r="D479" s="4" t="s">
        <v>13</v>
      </c>
      <c r="E479" s="4" t="s">
        <v>299</v>
      </c>
      <c r="F479" s="4" t="s">
        <v>38</v>
      </c>
      <c r="G479" s="13">
        <f>(C479-VLOOKUP(E479,Riders!$A$2:$C$3501,2,FALSE))/365</f>
        <v>26.515068493150686</v>
      </c>
      <c r="H479" s="4">
        <v>18</v>
      </c>
      <c r="I479" s="110">
        <v>6.75925925925926E-3</v>
      </c>
      <c r="J479">
        <v>46.174999999999997</v>
      </c>
    </row>
    <row r="480" spans="1:10" x14ac:dyDescent="0.3">
      <c r="A480" s="4" t="s">
        <v>173</v>
      </c>
      <c r="B480" s="4">
        <v>2019</v>
      </c>
      <c r="C480" s="5">
        <v>43525</v>
      </c>
      <c r="D480" s="4" t="s">
        <v>13</v>
      </c>
      <c r="E480" s="4" t="s">
        <v>334</v>
      </c>
      <c r="F480" s="4" t="s">
        <v>118</v>
      </c>
      <c r="G480" s="13">
        <f>(C480-VLOOKUP(E480,Riders!$A$2:$C$3501,2,FALSE))/365</f>
        <v>26.361643835616437</v>
      </c>
      <c r="H480" s="4">
        <v>19</v>
      </c>
      <c r="I480" s="110">
        <v>6.75925925925926E-3</v>
      </c>
      <c r="J480">
        <v>46.174999999999997</v>
      </c>
    </row>
    <row r="481" spans="1:10" x14ac:dyDescent="0.3">
      <c r="A481" s="4" t="s">
        <v>173</v>
      </c>
      <c r="B481" s="4">
        <v>2019</v>
      </c>
      <c r="C481" s="5">
        <v>43525</v>
      </c>
      <c r="D481" s="4" t="s">
        <v>13</v>
      </c>
      <c r="E481" s="4" t="s">
        <v>311</v>
      </c>
      <c r="F481" s="4" t="s">
        <v>61</v>
      </c>
      <c r="G481" s="13">
        <f>(C481-VLOOKUP(E481,Riders!$A$2:$C$3501,2,FALSE))/365</f>
        <v>29.13150684931507</v>
      </c>
      <c r="H481" s="4">
        <v>20</v>
      </c>
      <c r="I481" s="110">
        <v>6.75925925925926E-3</v>
      </c>
      <c r="J481">
        <v>46.174999999999997</v>
      </c>
    </row>
    <row r="482" spans="1:10" x14ac:dyDescent="0.3">
      <c r="A482" s="4" t="s">
        <v>173</v>
      </c>
      <c r="B482" s="4">
        <v>2019</v>
      </c>
      <c r="C482" s="5">
        <v>43525</v>
      </c>
      <c r="D482" s="4" t="s">
        <v>13</v>
      </c>
      <c r="E482" s="4" t="s">
        <v>1415</v>
      </c>
      <c r="F482" s="4" t="s">
        <v>230</v>
      </c>
      <c r="G482" s="13">
        <f>(C482-VLOOKUP(E482,Riders!$A$2:$C$3501,2,FALSE))/365</f>
        <v>29.082191780821919</v>
      </c>
      <c r="H482" s="4">
        <v>21</v>
      </c>
      <c r="I482" s="110">
        <v>6.75925925925926E-3</v>
      </c>
      <c r="J482">
        <v>46.174999999999997</v>
      </c>
    </row>
    <row r="483" spans="1:10" x14ac:dyDescent="0.3">
      <c r="A483" s="4" t="s">
        <v>173</v>
      </c>
      <c r="B483" s="4">
        <v>2019</v>
      </c>
      <c r="C483" s="5">
        <v>43525</v>
      </c>
      <c r="D483" s="4" t="s">
        <v>13</v>
      </c>
      <c r="E483" s="4" t="s">
        <v>219</v>
      </c>
      <c r="F483" s="4" t="s">
        <v>220</v>
      </c>
      <c r="G483" s="13">
        <f>(C483-VLOOKUP(E483,Riders!$A$2:$C$3501,2,FALSE))/365</f>
        <v>26.523287671232875</v>
      </c>
      <c r="H483" s="4">
        <v>22</v>
      </c>
      <c r="I483" s="110">
        <v>6.75925925925926E-3</v>
      </c>
      <c r="J483">
        <v>46.174999999999997</v>
      </c>
    </row>
    <row r="484" spans="1:10" x14ac:dyDescent="0.3">
      <c r="A484" s="4" t="s">
        <v>173</v>
      </c>
      <c r="B484" s="4">
        <v>2019</v>
      </c>
      <c r="C484" s="5">
        <v>43525</v>
      </c>
      <c r="D484" s="4" t="s">
        <v>13</v>
      </c>
      <c r="E484" s="4" t="s">
        <v>236</v>
      </c>
      <c r="F484" s="4" t="s">
        <v>51</v>
      </c>
      <c r="G484" s="13">
        <f>(C484-VLOOKUP(E484,Riders!$A$2:$C$3501,2,FALSE))/365</f>
        <v>23.32054794520548</v>
      </c>
      <c r="H484" s="4">
        <v>23</v>
      </c>
      <c r="I484" s="110">
        <v>6.75925925925926E-3</v>
      </c>
      <c r="J484">
        <v>46.174999999999997</v>
      </c>
    </row>
    <row r="485" spans="1:10" x14ac:dyDescent="0.3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276</v>
      </c>
      <c r="F485" s="4" t="s">
        <v>120</v>
      </c>
      <c r="G485" s="13" t="e">
        <f>(C485-VLOOKUP(E485,Riders!$A$2:$C$3501,2,FALSE))/365</f>
        <v>#N/A</v>
      </c>
      <c r="H485" s="4">
        <v>24</v>
      </c>
      <c r="I485" s="110">
        <v>6.75925925925926E-3</v>
      </c>
      <c r="J485">
        <v>46.174999999999997</v>
      </c>
    </row>
    <row r="486" spans="1:10" x14ac:dyDescent="0.3">
      <c r="A486" s="1" t="s">
        <v>127</v>
      </c>
      <c r="B486" s="1">
        <v>2019</v>
      </c>
      <c r="C486" s="2">
        <v>43492</v>
      </c>
      <c r="D486" s="1" t="s">
        <v>72</v>
      </c>
      <c r="E486" s="1" t="s">
        <v>306</v>
      </c>
      <c r="F486" s="1" t="s">
        <v>19</v>
      </c>
      <c r="G486" s="13">
        <f>(C486-VLOOKUP(E486,Riders!$A$2:$C$3501,2,FALSE))/365</f>
        <v>36.30958904109589</v>
      </c>
      <c r="H486" s="1">
        <v>1</v>
      </c>
      <c r="I486" s="110">
        <v>6.7592592592592591E-3</v>
      </c>
      <c r="J486">
        <v>46.216999999999999</v>
      </c>
    </row>
    <row r="487" spans="1:10" x14ac:dyDescent="0.3">
      <c r="A487" s="1" t="s">
        <v>127</v>
      </c>
      <c r="B487" s="1">
        <v>2019</v>
      </c>
      <c r="C487" s="2">
        <v>43492</v>
      </c>
      <c r="D487" s="1" t="s">
        <v>72</v>
      </c>
      <c r="E487" s="1" t="s">
        <v>332</v>
      </c>
      <c r="F487" s="1" t="s">
        <v>17</v>
      </c>
      <c r="G487" s="13">
        <f>(C487-VLOOKUP(E487,Riders!$A$2:$C$3501,2,FALSE))/365</f>
        <v>27.44109589041096</v>
      </c>
      <c r="H487" s="1">
        <v>2</v>
      </c>
      <c r="I487" s="110">
        <v>6.7592592592592591E-3</v>
      </c>
      <c r="J487">
        <v>46.216999999999999</v>
      </c>
    </row>
    <row r="488" spans="1:10" x14ac:dyDescent="0.3">
      <c r="A488" s="1" t="s">
        <v>127</v>
      </c>
      <c r="B488" s="1">
        <v>2019</v>
      </c>
      <c r="C488" s="2">
        <v>43492</v>
      </c>
      <c r="D488" s="1" t="s">
        <v>72</v>
      </c>
      <c r="E488" s="1" t="s">
        <v>298</v>
      </c>
      <c r="F488" s="1" t="s">
        <v>53</v>
      </c>
      <c r="G488" s="13">
        <f>(C488-VLOOKUP(E488,Riders!$A$2:$C$3501,2,FALSE))/365</f>
        <v>19.531506849315068</v>
      </c>
      <c r="H488" s="1">
        <v>3</v>
      </c>
      <c r="I488" s="110">
        <v>6.75925925925926E-3</v>
      </c>
      <c r="J488">
        <v>46.216999999999999</v>
      </c>
    </row>
    <row r="489" spans="1:10" x14ac:dyDescent="0.3">
      <c r="A489" s="1" t="s">
        <v>127</v>
      </c>
      <c r="B489" s="1">
        <v>2019</v>
      </c>
      <c r="C489" s="2">
        <v>43492</v>
      </c>
      <c r="D489" s="1" t="s">
        <v>72</v>
      </c>
      <c r="E489" s="1" t="s">
        <v>219</v>
      </c>
      <c r="F489" s="1" t="s">
        <v>220</v>
      </c>
      <c r="G489" s="13">
        <f>(C489-VLOOKUP(E489,Riders!$A$2:$C$3501,2,FALSE))/365</f>
        <v>26.432876712328767</v>
      </c>
      <c r="H489" s="1">
        <v>4</v>
      </c>
      <c r="I489" s="110">
        <v>6.75925925925926E-3</v>
      </c>
      <c r="J489">
        <v>46.216999999999999</v>
      </c>
    </row>
    <row r="490" spans="1:10" x14ac:dyDescent="0.3">
      <c r="A490" s="1" t="s">
        <v>127</v>
      </c>
      <c r="B490" s="1">
        <v>2019</v>
      </c>
      <c r="C490" s="2">
        <v>43492</v>
      </c>
      <c r="D490" s="1" t="s">
        <v>72</v>
      </c>
      <c r="E490" s="1" t="s">
        <v>222</v>
      </c>
      <c r="F490" s="1" t="s">
        <v>223</v>
      </c>
      <c r="G490" s="13">
        <f>(C490-VLOOKUP(E490,Riders!$A$2:$C$3501,2,FALSE))/365</f>
        <v>19.567123287671233</v>
      </c>
      <c r="H490" s="1">
        <v>5</v>
      </c>
      <c r="I490" s="110">
        <v>6.75925925925926E-3</v>
      </c>
      <c r="J490">
        <v>46.216999999999999</v>
      </c>
    </row>
    <row r="491" spans="1:10" x14ac:dyDescent="0.3">
      <c r="A491" s="1" t="s">
        <v>127</v>
      </c>
      <c r="B491" s="1">
        <v>2019</v>
      </c>
      <c r="C491" s="2">
        <v>43492</v>
      </c>
      <c r="D491" s="1" t="s">
        <v>72</v>
      </c>
      <c r="E491" s="1" t="s">
        <v>331</v>
      </c>
      <c r="F491" s="1" t="s">
        <v>56</v>
      </c>
      <c r="G491" s="13">
        <f>(C491-VLOOKUP(E491,Riders!$A$2:$C$3501,2,FALSE))/365</f>
        <v>26.772602739726029</v>
      </c>
      <c r="H491" s="1">
        <v>6</v>
      </c>
      <c r="I491" s="110">
        <v>6.75925925925926E-3</v>
      </c>
      <c r="J491">
        <v>46.216999999999999</v>
      </c>
    </row>
    <row r="492" spans="1:10" x14ac:dyDescent="0.3">
      <c r="A492" s="1" t="s">
        <v>127</v>
      </c>
      <c r="B492" s="1">
        <v>2019</v>
      </c>
      <c r="C492" s="2">
        <v>43492</v>
      </c>
      <c r="D492" s="1" t="s">
        <v>72</v>
      </c>
      <c r="E492" s="1" t="s">
        <v>1415</v>
      </c>
      <c r="F492" s="1" t="s">
        <v>230</v>
      </c>
      <c r="G492" s="13">
        <f>(C492-VLOOKUP(E492,Riders!$A$2:$C$3501,2,FALSE))/365</f>
        <v>28.991780821917807</v>
      </c>
      <c r="H492" s="1">
        <v>7</v>
      </c>
      <c r="I492" s="110">
        <v>6.75925925925926E-3</v>
      </c>
      <c r="J492">
        <v>46.216999999999999</v>
      </c>
    </row>
    <row r="493" spans="1:10" x14ac:dyDescent="0.3">
      <c r="A493" s="30" t="s">
        <v>127</v>
      </c>
      <c r="B493" s="30">
        <v>2019</v>
      </c>
      <c r="C493" s="49">
        <v>43492</v>
      </c>
      <c r="D493" s="30" t="s">
        <v>72</v>
      </c>
      <c r="E493" s="47" t="s">
        <v>299</v>
      </c>
      <c r="F493" s="47" t="s">
        <v>38</v>
      </c>
      <c r="G493" s="13">
        <f>(C493-VLOOKUP(E493,Riders!$A$2:$C$3501,2,FALSE))/365</f>
        <v>26.424657534246574</v>
      </c>
      <c r="H493" s="47">
        <v>8</v>
      </c>
      <c r="I493" s="110">
        <v>6.75925925925926E-3</v>
      </c>
      <c r="J493">
        <v>46.216999999999999</v>
      </c>
    </row>
    <row r="494" spans="1:10" x14ac:dyDescent="0.3">
      <c r="A494" s="30" t="s">
        <v>127</v>
      </c>
      <c r="B494" s="30">
        <v>2019</v>
      </c>
      <c r="C494" s="49">
        <v>43492</v>
      </c>
      <c r="D494" s="30" t="s">
        <v>72</v>
      </c>
      <c r="E494" s="47" t="s">
        <v>333</v>
      </c>
      <c r="F494" s="47" t="s">
        <v>172</v>
      </c>
      <c r="G494" s="13">
        <f>(C494-VLOOKUP(E494,Riders!$A$2:$C$3501,2,FALSE))/365</f>
        <v>24.495890410958904</v>
      </c>
      <c r="H494" s="47">
        <v>9</v>
      </c>
      <c r="I494" s="110">
        <v>6.75925925925926E-3</v>
      </c>
      <c r="J494">
        <v>46.216999999999999</v>
      </c>
    </row>
    <row r="495" spans="1:10" x14ac:dyDescent="0.3">
      <c r="A495" s="30" t="s">
        <v>127</v>
      </c>
      <c r="B495" s="30">
        <v>2019</v>
      </c>
      <c r="C495" s="49">
        <v>43492</v>
      </c>
      <c r="D495" s="30" t="s">
        <v>72</v>
      </c>
      <c r="E495" s="47" t="s">
        <v>324</v>
      </c>
      <c r="F495" s="47" t="s">
        <v>61</v>
      </c>
      <c r="G495" s="13">
        <f>(C495-VLOOKUP(E495,Riders!$A$2:$C$3501,2,FALSE))/365</f>
        <v>25.364383561643837</v>
      </c>
      <c r="H495" s="47">
        <v>10</v>
      </c>
      <c r="I495" s="110">
        <v>6.75925925925926E-3</v>
      </c>
      <c r="J495">
        <v>46.216999999999999</v>
      </c>
    </row>
    <row r="496" spans="1:10" x14ac:dyDescent="0.3">
      <c r="A496" s="30" t="s">
        <v>127</v>
      </c>
      <c r="B496" s="30">
        <v>2019</v>
      </c>
      <c r="C496" s="49">
        <v>43492</v>
      </c>
      <c r="D496" s="30" t="s">
        <v>72</v>
      </c>
      <c r="E496" s="47" t="s">
        <v>236</v>
      </c>
      <c r="F496" s="47" t="s">
        <v>51</v>
      </c>
      <c r="G496" s="13">
        <f>(C496-VLOOKUP(E496,Riders!$A$2:$C$3501,2,FALSE))/365</f>
        <v>23.230136986301371</v>
      </c>
      <c r="H496" s="47">
        <v>11</v>
      </c>
      <c r="I496" s="110">
        <v>6.75925925925926E-3</v>
      </c>
      <c r="J496">
        <v>46.216999999999999</v>
      </c>
    </row>
    <row r="497" spans="1:10" x14ac:dyDescent="0.3">
      <c r="A497" s="30" t="s">
        <v>127</v>
      </c>
      <c r="B497" s="30">
        <v>2019</v>
      </c>
      <c r="C497" s="49">
        <v>43492</v>
      </c>
      <c r="D497" s="30" t="s">
        <v>72</v>
      </c>
      <c r="E497" s="47" t="s">
        <v>303</v>
      </c>
      <c r="F497" s="47" t="s">
        <v>232</v>
      </c>
      <c r="G497" s="13">
        <f>(C497-VLOOKUP(E497,Riders!$A$2:$C$3501,2,FALSE))/365</f>
        <v>24.641095890410959</v>
      </c>
      <c r="H497" s="47">
        <v>12</v>
      </c>
      <c r="I497" s="110">
        <v>6.75925925925926E-3</v>
      </c>
      <c r="J497">
        <v>46.216999999999999</v>
      </c>
    </row>
    <row r="498" spans="1:10" x14ac:dyDescent="0.3">
      <c r="A498" s="30" t="s">
        <v>127</v>
      </c>
      <c r="B498" s="30">
        <v>2019</v>
      </c>
      <c r="C498" s="49">
        <v>43492</v>
      </c>
      <c r="D498" s="30" t="s">
        <v>72</v>
      </c>
      <c r="E498" s="47" t="s">
        <v>335</v>
      </c>
      <c r="F498" s="47" t="s">
        <v>29</v>
      </c>
      <c r="G498" s="13">
        <f>(C498-VLOOKUP(E498,Riders!$A$2:$C$3501,2,FALSE))/365</f>
        <v>24.183561643835617</v>
      </c>
      <c r="H498" s="47">
        <v>13</v>
      </c>
      <c r="I498" s="110">
        <v>6.75925925925926E-3</v>
      </c>
      <c r="J498">
        <v>46.216999999999999</v>
      </c>
    </row>
    <row r="499" spans="1:10" x14ac:dyDescent="0.3">
      <c r="A499" s="30" t="s">
        <v>127</v>
      </c>
      <c r="B499" s="30">
        <v>2019</v>
      </c>
      <c r="C499" s="49">
        <v>43492</v>
      </c>
      <c r="D499" s="30" t="s">
        <v>72</v>
      </c>
      <c r="E499" s="47" t="s">
        <v>283</v>
      </c>
      <c r="F499" s="47" t="s">
        <v>31</v>
      </c>
      <c r="G499" s="13">
        <f>(C499-VLOOKUP(E499,Riders!$A$2:$C$3501,2,FALSE))/365</f>
        <v>24.739726027397261</v>
      </c>
      <c r="H499" s="47">
        <v>14</v>
      </c>
      <c r="I499" s="110">
        <v>6.75925925925926E-3</v>
      </c>
      <c r="J499">
        <v>46.216999999999999</v>
      </c>
    </row>
    <row r="500" spans="1:10" x14ac:dyDescent="0.3">
      <c r="A500" s="30" t="s">
        <v>127</v>
      </c>
      <c r="B500" s="30">
        <v>2019</v>
      </c>
      <c r="C500" s="49">
        <v>43492</v>
      </c>
      <c r="D500" s="30" t="s">
        <v>72</v>
      </c>
      <c r="E500" s="47" t="s">
        <v>256</v>
      </c>
      <c r="F500" s="47" t="s">
        <v>36</v>
      </c>
      <c r="G500" s="13">
        <f>(C500-VLOOKUP(E500,Riders!$A$2:$C$3501,2,FALSE))/365</f>
        <v>22.92876712328767</v>
      </c>
      <c r="H500" s="47">
        <v>15</v>
      </c>
      <c r="I500" s="110">
        <v>6.75925925925926E-3</v>
      </c>
      <c r="J500">
        <v>46.216999999999999</v>
      </c>
    </row>
    <row r="501" spans="1:10" x14ac:dyDescent="0.3">
      <c r="A501" s="30" t="s">
        <v>127</v>
      </c>
      <c r="B501" s="30">
        <v>2019</v>
      </c>
      <c r="C501" s="49">
        <v>43492</v>
      </c>
      <c r="D501" s="30" t="s">
        <v>72</v>
      </c>
      <c r="E501" s="47" t="s">
        <v>310</v>
      </c>
      <c r="F501" s="47" t="s">
        <v>158</v>
      </c>
      <c r="G501" s="13">
        <f>(C501-VLOOKUP(E501,Riders!$A$2:$C$3501,2,FALSE))/365</f>
        <v>28.684931506849313</v>
      </c>
      <c r="H501" s="47">
        <v>16</v>
      </c>
      <c r="I501" s="110">
        <v>6.75925925925926E-3</v>
      </c>
      <c r="J501">
        <v>46.216999999999999</v>
      </c>
    </row>
    <row r="502" spans="1:10" x14ac:dyDescent="0.3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216</v>
      </c>
      <c r="F502" s="47" t="s">
        <v>27</v>
      </c>
      <c r="G502" s="13">
        <f>(C502-VLOOKUP(E502,Riders!$A$2:$C$3501,2,FALSE))/365</f>
        <v>19.969863013698632</v>
      </c>
      <c r="H502" s="47">
        <v>17</v>
      </c>
      <c r="I502" s="110">
        <v>6.75925925925926E-3</v>
      </c>
      <c r="J502">
        <v>46.216999999999999</v>
      </c>
    </row>
    <row r="503" spans="1:10" x14ac:dyDescent="0.3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336</v>
      </c>
      <c r="F503" s="47" t="s">
        <v>118</v>
      </c>
      <c r="G503" s="13" t="e">
        <f>(C503-VLOOKUP(E503,Riders!$A$2:$C$3501,2,FALSE))/365</f>
        <v>#N/A</v>
      </c>
      <c r="H503" s="47">
        <v>18</v>
      </c>
      <c r="I503" s="110">
        <v>6.75925925925926E-3</v>
      </c>
      <c r="J503">
        <v>46.216999999999999</v>
      </c>
    </row>
    <row r="504" spans="1:10" x14ac:dyDescent="0.3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337</v>
      </c>
      <c r="F504" s="47" t="s">
        <v>15</v>
      </c>
      <c r="G504" s="13">
        <f>(C504-VLOOKUP(E504,Riders!$A$2:$C$3501,2,FALSE))/365</f>
        <v>23.698630136986303</v>
      </c>
      <c r="H504" s="47">
        <v>19</v>
      </c>
      <c r="I504" s="110">
        <v>6.75925925925926E-3</v>
      </c>
      <c r="J504">
        <v>46.216999999999999</v>
      </c>
    </row>
    <row r="505" spans="1:10" x14ac:dyDescent="0.3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320</v>
      </c>
      <c r="F505" s="47" t="s">
        <v>40</v>
      </c>
      <c r="G505" s="13">
        <f>(C505-VLOOKUP(E505,Riders!$A$2:$C$3501,2,FALSE))/365</f>
        <v>21.534246575342465</v>
      </c>
      <c r="H505" s="47">
        <v>20</v>
      </c>
      <c r="I505" s="110">
        <v>6.75925925925926E-3</v>
      </c>
      <c r="J505">
        <v>46.216999999999999</v>
      </c>
    </row>
    <row r="506" spans="1:10" x14ac:dyDescent="0.3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242</v>
      </c>
      <c r="F506" s="47" t="s">
        <v>243</v>
      </c>
      <c r="G506" s="13">
        <f>(C506-VLOOKUP(E506,Riders!$A$2:$C$3501,2,FALSE))/365</f>
        <v>24.158904109589042</v>
      </c>
      <c r="H506" s="47">
        <v>21</v>
      </c>
      <c r="I506" s="110">
        <v>6.75925925925926E-3</v>
      </c>
      <c r="J506">
        <v>46.216999999999999</v>
      </c>
    </row>
    <row r="507" spans="1:10" x14ac:dyDescent="0.3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338</v>
      </c>
      <c r="F507" s="47" t="s">
        <v>339</v>
      </c>
      <c r="G507" s="13">
        <f>(C507-VLOOKUP(E507,Riders!$A$2:$C$3501,2,FALSE))/365</f>
        <v>29.043835616438358</v>
      </c>
      <c r="H507" s="47">
        <v>22</v>
      </c>
      <c r="I507" s="110">
        <v>6.75925925925926E-3</v>
      </c>
      <c r="J507">
        <v>46.216999999999999</v>
      </c>
    </row>
    <row r="508" spans="1:10" x14ac:dyDescent="0.3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326</v>
      </c>
      <c r="F508" s="47" t="s">
        <v>49</v>
      </c>
      <c r="G508" s="13" t="e">
        <f>(C508-VLOOKUP(E508,Riders!$A$2:$C$3501,2,FALSE))/365</f>
        <v>#N/A</v>
      </c>
      <c r="H508" s="47">
        <v>23</v>
      </c>
      <c r="I508" s="110">
        <v>6.75925925925926E-3</v>
      </c>
      <c r="J508">
        <v>46.216999999999999</v>
      </c>
    </row>
    <row r="509" spans="1:10" x14ac:dyDescent="0.3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340</v>
      </c>
      <c r="F509" s="47" t="s">
        <v>65</v>
      </c>
      <c r="G509" s="13">
        <f>(C509-VLOOKUP(E509,Riders!$A$2:$C$3501,2,FALSE))/365</f>
        <v>23.687671232876713</v>
      </c>
      <c r="H509" s="47">
        <v>24</v>
      </c>
      <c r="I509" s="110">
        <v>6.75925925925926E-3</v>
      </c>
      <c r="J509">
        <v>46.216999999999999</v>
      </c>
    </row>
    <row r="510" spans="1:10" x14ac:dyDescent="0.3">
      <c r="A510" s="29" t="s">
        <v>159</v>
      </c>
      <c r="B510" s="29">
        <v>2019</v>
      </c>
      <c r="C510" s="52">
        <v>43484</v>
      </c>
      <c r="D510" s="29" t="s">
        <v>72</v>
      </c>
      <c r="E510" s="51" t="s">
        <v>341</v>
      </c>
      <c r="F510" s="51" t="s">
        <v>36</v>
      </c>
      <c r="G510" s="13" t="e">
        <f>(C510-VLOOKUP(E510,Riders!$A$2:$C$3501,2,FALSE))/365</f>
        <v>#N/A</v>
      </c>
      <c r="H510" s="51">
        <v>1</v>
      </c>
      <c r="I510" s="110">
        <v>6.9907407407407409E-3</v>
      </c>
      <c r="J510">
        <v>44.628999999999998</v>
      </c>
    </row>
    <row r="511" spans="1:10" x14ac:dyDescent="0.3">
      <c r="A511" s="29" t="s">
        <v>159</v>
      </c>
      <c r="B511" s="29">
        <v>2019</v>
      </c>
      <c r="C511" s="52">
        <v>43484</v>
      </c>
      <c r="D511" s="29" t="s">
        <v>72</v>
      </c>
      <c r="E511" s="51" t="s">
        <v>227</v>
      </c>
      <c r="F511" s="51" t="s">
        <v>53</v>
      </c>
      <c r="G511" s="13">
        <f>(C511-VLOOKUP(E511,Riders!$A$2:$C$3501,2,FALSE))/365</f>
        <v>20.906849315068492</v>
      </c>
      <c r="H511" s="51">
        <v>2</v>
      </c>
      <c r="I511" s="110">
        <v>6.9907407407407409E-3</v>
      </c>
      <c r="J511">
        <v>44.628999999999998</v>
      </c>
    </row>
    <row r="512" spans="1:10" x14ac:dyDescent="0.3">
      <c r="A512" s="29" t="s">
        <v>159</v>
      </c>
      <c r="B512" s="29">
        <v>2019</v>
      </c>
      <c r="C512" s="52">
        <v>43484</v>
      </c>
      <c r="D512" s="29" t="s">
        <v>72</v>
      </c>
      <c r="E512" s="51" t="s">
        <v>221</v>
      </c>
      <c r="F512" s="51" t="s">
        <v>40</v>
      </c>
      <c r="G512" s="13">
        <f>(C512-VLOOKUP(E512,Riders!$A$2:$C$3501,2,FALSE))/365</f>
        <v>21.791780821917808</v>
      </c>
      <c r="H512" s="51">
        <v>3</v>
      </c>
      <c r="I512" s="110">
        <v>6.9907407407407401E-3</v>
      </c>
      <c r="J512">
        <v>44.628999999999998</v>
      </c>
    </row>
    <row r="513" spans="1:10" x14ac:dyDescent="0.3">
      <c r="A513" s="29" t="s">
        <v>159</v>
      </c>
      <c r="B513" s="29">
        <v>2019</v>
      </c>
      <c r="C513" s="52">
        <v>43484</v>
      </c>
      <c r="D513" s="29" t="s">
        <v>72</v>
      </c>
      <c r="E513" s="51" t="s">
        <v>307</v>
      </c>
      <c r="F513" s="51" t="s">
        <v>27</v>
      </c>
      <c r="G513" s="13">
        <f>(C513-VLOOKUP(E513,Riders!$A$2:$C$3501,2,FALSE))/365</f>
        <v>25.652054794520549</v>
      </c>
      <c r="H513" s="51">
        <v>4</v>
      </c>
      <c r="I513" s="110">
        <v>6.9907407407407401E-3</v>
      </c>
      <c r="J513">
        <v>44.628999999999998</v>
      </c>
    </row>
    <row r="514" spans="1:10" x14ac:dyDescent="0.3">
      <c r="A514" s="29" t="s">
        <v>159</v>
      </c>
      <c r="B514" s="29">
        <v>2019</v>
      </c>
      <c r="C514" s="52">
        <v>43484</v>
      </c>
      <c r="D514" s="29" t="s">
        <v>72</v>
      </c>
      <c r="E514" s="51" t="s">
        <v>219</v>
      </c>
      <c r="F514" s="51" t="s">
        <v>220</v>
      </c>
      <c r="G514" s="13">
        <f>(C514-VLOOKUP(E514,Riders!$A$2:$C$3501,2,FALSE))/365</f>
        <v>26.410958904109588</v>
      </c>
      <c r="H514" s="51">
        <v>5</v>
      </c>
      <c r="I514" s="110">
        <v>6.9907407407407401E-3</v>
      </c>
      <c r="J514">
        <v>44.628999999999998</v>
      </c>
    </row>
    <row r="515" spans="1:10" x14ac:dyDescent="0.3">
      <c r="A515" s="29" t="s">
        <v>159</v>
      </c>
      <c r="B515" s="29">
        <v>2019</v>
      </c>
      <c r="C515" s="52">
        <v>43484</v>
      </c>
      <c r="D515" s="29" t="s">
        <v>72</v>
      </c>
      <c r="E515" s="51" t="s">
        <v>324</v>
      </c>
      <c r="F515" s="51" t="s">
        <v>61</v>
      </c>
      <c r="G515" s="13">
        <f>(C515-VLOOKUP(E515,Riders!$A$2:$C$3501,2,FALSE))/365</f>
        <v>25.342465753424658</v>
      </c>
      <c r="H515" s="51">
        <v>6</v>
      </c>
      <c r="I515" s="110">
        <v>6.9907407407407401E-3</v>
      </c>
      <c r="J515">
        <v>44.628999999999998</v>
      </c>
    </row>
    <row r="516" spans="1:10" x14ac:dyDescent="0.3">
      <c r="A516" s="29" t="s">
        <v>159</v>
      </c>
      <c r="B516" s="29">
        <v>2019</v>
      </c>
      <c r="C516" s="52">
        <v>43484</v>
      </c>
      <c r="D516" s="29" t="s">
        <v>72</v>
      </c>
      <c r="E516" s="51" t="s">
        <v>236</v>
      </c>
      <c r="F516" s="51" t="s">
        <v>51</v>
      </c>
      <c r="G516" s="13">
        <f>(C516-VLOOKUP(E516,Riders!$A$2:$C$3501,2,FALSE))/365</f>
        <v>23.208219178082192</v>
      </c>
      <c r="H516" s="51">
        <v>7</v>
      </c>
      <c r="I516" s="110">
        <v>6.9907407407407401E-3</v>
      </c>
      <c r="J516">
        <v>44.628999999999998</v>
      </c>
    </row>
    <row r="517" spans="1:10" x14ac:dyDescent="0.3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268</v>
      </c>
      <c r="F517" s="51" t="s">
        <v>47</v>
      </c>
      <c r="G517" s="13">
        <f>(C517-VLOOKUP(E517,Riders!$A$2:$C$3501,2,FALSE))/365</f>
        <v>22.049315068493151</v>
      </c>
      <c r="H517" s="51">
        <v>8</v>
      </c>
      <c r="I517" s="110">
        <v>6.9907407407407401E-3</v>
      </c>
      <c r="J517">
        <v>44.628999999999998</v>
      </c>
    </row>
    <row r="518" spans="1:10" x14ac:dyDescent="0.3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334</v>
      </c>
      <c r="F518" s="51" t="s">
        <v>118</v>
      </c>
      <c r="G518" s="13">
        <f>(C518-VLOOKUP(E518,Riders!$A$2:$C$3501,2,FALSE))/365</f>
        <v>26.24931506849315</v>
      </c>
      <c r="H518" s="51">
        <v>9</v>
      </c>
      <c r="I518" s="110">
        <v>6.9907407407407401E-3</v>
      </c>
      <c r="J518">
        <v>44.628999999999998</v>
      </c>
    </row>
    <row r="519" spans="1:10" x14ac:dyDescent="0.3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276</v>
      </c>
      <c r="F519" s="51" t="s">
        <v>120</v>
      </c>
      <c r="G519" s="13" t="e">
        <f>(C519-VLOOKUP(E519,Riders!$A$2:$C$3501,2,FALSE))/365</f>
        <v>#N/A</v>
      </c>
      <c r="H519" s="51">
        <v>10</v>
      </c>
      <c r="I519" s="110">
        <v>6.9907407407407401E-3</v>
      </c>
      <c r="J519">
        <v>44.628999999999998</v>
      </c>
    </row>
    <row r="520" spans="1:10" x14ac:dyDescent="0.3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299</v>
      </c>
      <c r="F520" s="51" t="s">
        <v>38</v>
      </c>
      <c r="G520" s="13">
        <f>(C520-VLOOKUP(E520,Riders!$A$2:$C$3501,2,FALSE))/365</f>
        <v>26.402739726027399</v>
      </c>
      <c r="H520" s="51">
        <v>11</v>
      </c>
      <c r="I520" s="110">
        <v>6.9907407407407401E-3</v>
      </c>
      <c r="J520">
        <v>44.628999999999998</v>
      </c>
    </row>
    <row r="521" spans="1:10" x14ac:dyDescent="0.3">
      <c r="A521" s="29" t="s">
        <v>159</v>
      </c>
      <c r="B521" s="29">
        <v>2019</v>
      </c>
      <c r="C521" s="52">
        <v>43484</v>
      </c>
      <c r="D521" s="29" t="s">
        <v>72</v>
      </c>
      <c r="E521" s="51" t="s">
        <v>222</v>
      </c>
      <c r="F521" s="51" t="s">
        <v>223</v>
      </c>
      <c r="G521" s="13">
        <f>(C521-VLOOKUP(E521,Riders!$A$2:$C$3501,2,FALSE))/365</f>
        <v>19.545205479452054</v>
      </c>
      <c r="H521" s="51">
        <v>12</v>
      </c>
      <c r="I521" s="110">
        <v>6.9907407407407401E-3</v>
      </c>
      <c r="J521">
        <v>44.628999999999998</v>
      </c>
    </row>
    <row r="522" spans="1:10" x14ac:dyDescent="0.3">
      <c r="A522" s="29" t="s">
        <v>159</v>
      </c>
      <c r="B522" s="29">
        <v>2019</v>
      </c>
      <c r="C522" s="52">
        <v>43484</v>
      </c>
      <c r="D522" s="29" t="s">
        <v>72</v>
      </c>
      <c r="E522" s="51" t="s">
        <v>340</v>
      </c>
      <c r="F522" s="51" t="s">
        <v>65</v>
      </c>
      <c r="G522" s="13">
        <f>(C522-VLOOKUP(E522,Riders!$A$2:$C$3501,2,FALSE))/365</f>
        <v>23.665753424657535</v>
      </c>
      <c r="H522" s="51">
        <v>13</v>
      </c>
      <c r="I522" s="110">
        <v>6.9907407407407401E-3</v>
      </c>
      <c r="J522">
        <v>44.628999999999998</v>
      </c>
    </row>
    <row r="523" spans="1:10" x14ac:dyDescent="0.3">
      <c r="A523" s="29" t="s">
        <v>159</v>
      </c>
      <c r="B523" s="29">
        <v>2019</v>
      </c>
      <c r="C523" s="52">
        <v>43484</v>
      </c>
      <c r="D523" s="29" t="s">
        <v>72</v>
      </c>
      <c r="E523" s="51" t="s">
        <v>342</v>
      </c>
      <c r="F523" s="51" t="s">
        <v>15</v>
      </c>
      <c r="G523" s="13" t="e">
        <f>(C523-VLOOKUP(E523,Riders!$A$2:$C$3501,2,FALSE))/365</f>
        <v>#N/A</v>
      </c>
      <c r="H523" s="51">
        <v>14</v>
      </c>
      <c r="I523" s="110">
        <v>6.9907407407407401E-3</v>
      </c>
      <c r="J523">
        <v>44.628999999999998</v>
      </c>
    </row>
    <row r="524" spans="1:10" x14ac:dyDescent="0.3">
      <c r="A524" s="29" t="s">
        <v>159</v>
      </c>
      <c r="B524" s="29">
        <v>2019</v>
      </c>
      <c r="C524" s="52">
        <v>43484</v>
      </c>
      <c r="D524" s="29" t="s">
        <v>72</v>
      </c>
      <c r="E524" s="51" t="s">
        <v>322</v>
      </c>
      <c r="F524" s="51" t="s">
        <v>29</v>
      </c>
      <c r="G524" s="13">
        <f>(C524-VLOOKUP(E524,Riders!$A$2:$C$3501,2,FALSE))/365</f>
        <v>31.019178082191782</v>
      </c>
      <c r="H524" s="51">
        <v>15</v>
      </c>
      <c r="I524" s="110">
        <v>6.9907407407407401E-3</v>
      </c>
      <c r="J524">
        <v>44.628999999999998</v>
      </c>
    </row>
    <row r="525" spans="1:10" x14ac:dyDescent="0.3">
      <c r="A525" s="29" t="s">
        <v>159</v>
      </c>
      <c r="B525" s="29">
        <v>2019</v>
      </c>
      <c r="C525" s="52">
        <v>43484</v>
      </c>
      <c r="D525" s="29" t="s">
        <v>72</v>
      </c>
      <c r="E525" s="51" t="s">
        <v>224</v>
      </c>
      <c r="F525" s="51" t="s">
        <v>225</v>
      </c>
      <c r="G525" s="13">
        <f>(C525-VLOOKUP(E525,Riders!$A$2:$C$3501,2,FALSE))/365</f>
        <v>19.109589041095891</v>
      </c>
      <c r="H525" s="51">
        <v>16</v>
      </c>
      <c r="I525" s="110">
        <v>6.9907407407407401E-3</v>
      </c>
      <c r="J525">
        <v>44.628999999999998</v>
      </c>
    </row>
    <row r="526" spans="1:10" x14ac:dyDescent="0.3">
      <c r="A526" s="29" t="s">
        <v>159</v>
      </c>
      <c r="B526" s="29">
        <v>2019</v>
      </c>
      <c r="C526" s="52">
        <v>43484</v>
      </c>
      <c r="D526" s="29" t="s">
        <v>72</v>
      </c>
      <c r="E526" s="51" t="s">
        <v>280</v>
      </c>
      <c r="F526" s="51" t="s">
        <v>172</v>
      </c>
      <c r="G526" s="13">
        <f>(C526-VLOOKUP(E526,Riders!$A$2:$C$3501,2,FALSE))/365</f>
        <v>20.38082191780822</v>
      </c>
      <c r="H526" s="51">
        <v>17</v>
      </c>
      <c r="I526" s="110">
        <v>6.9907407407407401E-3</v>
      </c>
      <c r="J526">
        <v>44.628999999999998</v>
      </c>
    </row>
    <row r="527" spans="1:10" x14ac:dyDescent="0.3">
      <c r="A527" s="29" t="s">
        <v>159</v>
      </c>
      <c r="B527" s="29">
        <v>2019</v>
      </c>
      <c r="C527" s="52">
        <v>43484</v>
      </c>
      <c r="D527" s="29" t="s">
        <v>72</v>
      </c>
      <c r="E527" s="51" t="s">
        <v>326</v>
      </c>
      <c r="F527" s="51" t="s">
        <v>49</v>
      </c>
      <c r="G527" s="13" t="e">
        <f>(C527-VLOOKUP(E527,Riders!$A$2:$C$3501,2,FALSE))/365</f>
        <v>#N/A</v>
      </c>
      <c r="H527" s="51">
        <v>18</v>
      </c>
      <c r="I527" s="110">
        <v>6.9907407407407401E-3</v>
      </c>
      <c r="J527">
        <v>44.628999999999998</v>
      </c>
    </row>
    <row r="528" spans="1:10" x14ac:dyDescent="0.3">
      <c r="A528" s="29" t="s">
        <v>159</v>
      </c>
      <c r="B528" s="29">
        <v>2019</v>
      </c>
      <c r="C528" s="52">
        <v>43484</v>
      </c>
      <c r="D528" s="29" t="s">
        <v>72</v>
      </c>
      <c r="E528" s="51" t="s">
        <v>310</v>
      </c>
      <c r="F528" s="51" t="s">
        <v>158</v>
      </c>
      <c r="G528" s="13">
        <f>(C528-VLOOKUP(E528,Riders!$A$2:$C$3501,2,FALSE))/365</f>
        <v>28.663013698630138</v>
      </c>
      <c r="H528" s="51">
        <v>19</v>
      </c>
      <c r="I528" s="110">
        <v>6.9907407407407401E-3</v>
      </c>
      <c r="J528">
        <v>44.628999999999998</v>
      </c>
    </row>
    <row r="529" spans="1:10" x14ac:dyDescent="0.3">
      <c r="A529" s="29" t="s">
        <v>159</v>
      </c>
      <c r="B529" s="29">
        <v>2019</v>
      </c>
      <c r="C529" s="52">
        <v>43484</v>
      </c>
      <c r="D529" s="29" t="s">
        <v>72</v>
      </c>
      <c r="E529" s="51" t="s">
        <v>242</v>
      </c>
      <c r="F529" s="51" t="s">
        <v>243</v>
      </c>
      <c r="G529" s="13">
        <f>(C529-VLOOKUP(E529,Riders!$A$2:$C$3501,2,FALSE))/365</f>
        <v>24.136986301369863</v>
      </c>
      <c r="H529" s="51">
        <v>20</v>
      </c>
      <c r="I529" s="110">
        <v>6.9907407407407401E-3</v>
      </c>
      <c r="J529">
        <v>44.628999999999998</v>
      </c>
    </row>
    <row r="530" spans="1:10" x14ac:dyDescent="0.3">
      <c r="A530" s="29" t="s">
        <v>159</v>
      </c>
      <c r="B530" s="29">
        <v>2019</v>
      </c>
      <c r="C530" s="52">
        <v>43484</v>
      </c>
      <c r="D530" s="29" t="s">
        <v>72</v>
      </c>
      <c r="E530" s="51" t="s">
        <v>283</v>
      </c>
      <c r="F530" s="51" t="s">
        <v>31</v>
      </c>
      <c r="G530" s="13">
        <f>(C530-VLOOKUP(E530,Riders!$A$2:$C$3501,2,FALSE))/365</f>
        <v>24.717808219178082</v>
      </c>
      <c r="H530" s="51">
        <v>21</v>
      </c>
      <c r="I530" s="110">
        <v>6.9907407407407401E-3</v>
      </c>
      <c r="J530">
        <v>44.628999999999998</v>
      </c>
    </row>
    <row r="531" spans="1:10" x14ac:dyDescent="0.3">
      <c r="A531" s="29" t="s">
        <v>159</v>
      </c>
      <c r="B531" s="29">
        <v>2019</v>
      </c>
      <c r="C531" s="52">
        <v>43484</v>
      </c>
      <c r="D531" s="29" t="s">
        <v>72</v>
      </c>
      <c r="E531" s="51" t="s">
        <v>338</v>
      </c>
      <c r="F531" s="51" t="s">
        <v>339</v>
      </c>
      <c r="G531" s="13">
        <f>(C531-VLOOKUP(E531,Riders!$A$2:$C$3501,2,FALSE))/365</f>
        <v>29.021917808219179</v>
      </c>
      <c r="H531" s="51">
        <v>22</v>
      </c>
      <c r="I531" s="110">
        <v>6.9907407407407401E-3</v>
      </c>
      <c r="J531">
        <v>44.628999999999998</v>
      </c>
    </row>
    <row r="532" spans="1:10" x14ac:dyDescent="0.3">
      <c r="A532" s="30" t="s">
        <v>181</v>
      </c>
      <c r="B532" s="30">
        <v>2018</v>
      </c>
      <c r="C532" s="49">
        <v>43449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36.19178082191781</v>
      </c>
      <c r="H532" s="47">
        <v>1</v>
      </c>
      <c r="I532" s="110">
        <v>7.1180555555555554E-3</v>
      </c>
      <c r="J532">
        <v>43.87</v>
      </c>
    </row>
    <row r="533" spans="1:10" x14ac:dyDescent="0.3">
      <c r="A533" s="30" t="s">
        <v>181</v>
      </c>
      <c r="B533" s="30">
        <v>2018</v>
      </c>
      <c r="C533" s="49">
        <v>43449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27.323287671232876</v>
      </c>
      <c r="H533" s="47">
        <v>2</v>
      </c>
      <c r="I533" s="110">
        <v>7.1180555555555554E-3</v>
      </c>
      <c r="J533">
        <v>43.87</v>
      </c>
    </row>
    <row r="534" spans="1:10" x14ac:dyDescent="0.3">
      <c r="A534" s="30" t="s">
        <v>181</v>
      </c>
      <c r="B534" s="30">
        <v>2018</v>
      </c>
      <c r="C534" s="49">
        <v>43449</v>
      </c>
      <c r="D534" s="30" t="s">
        <v>72</v>
      </c>
      <c r="E534" s="47" t="s">
        <v>214</v>
      </c>
      <c r="F534" s="47" t="s">
        <v>67</v>
      </c>
      <c r="G534" s="13">
        <f>(C534-VLOOKUP(E534,Riders!$A$2:$C$3501,2,FALSE))/365</f>
        <v>23.991780821917807</v>
      </c>
      <c r="H534" s="47">
        <v>3</v>
      </c>
      <c r="I534" s="110">
        <v>7.1180555555555554E-3</v>
      </c>
      <c r="J534">
        <v>43.87</v>
      </c>
    </row>
    <row r="535" spans="1:10" x14ac:dyDescent="0.3">
      <c r="A535" s="30" t="s">
        <v>181</v>
      </c>
      <c r="B535" s="30">
        <v>2018</v>
      </c>
      <c r="C535" s="49">
        <v>43449</v>
      </c>
      <c r="D535" s="30" t="s">
        <v>72</v>
      </c>
      <c r="E535" s="47" t="s">
        <v>343</v>
      </c>
      <c r="F535" s="47" t="s">
        <v>25</v>
      </c>
      <c r="G535" s="13">
        <f>(C535-VLOOKUP(E535,Riders!$A$2:$C$3501,2,FALSE))/365</f>
        <v>24.287671232876711</v>
      </c>
      <c r="H535" s="47">
        <v>4</v>
      </c>
      <c r="I535" s="110">
        <v>7.1180555555555598E-3</v>
      </c>
      <c r="J535">
        <v>43.87</v>
      </c>
    </row>
    <row r="536" spans="1:10" x14ac:dyDescent="0.3">
      <c r="A536" s="30" t="s">
        <v>181</v>
      </c>
      <c r="B536" s="30">
        <v>2018</v>
      </c>
      <c r="C536" s="49">
        <v>43449</v>
      </c>
      <c r="D536" s="30" t="s">
        <v>72</v>
      </c>
      <c r="E536" s="47" t="s">
        <v>307</v>
      </c>
      <c r="F536" s="47" t="s">
        <v>27</v>
      </c>
      <c r="G536" s="13">
        <f>(C536-VLOOKUP(E536,Riders!$A$2:$C$3501,2,FALSE))/365</f>
        <v>25.556164383561644</v>
      </c>
      <c r="H536" s="47">
        <v>5</v>
      </c>
      <c r="I536" s="110">
        <v>7.1180555555555598E-3</v>
      </c>
      <c r="J536">
        <v>43.87</v>
      </c>
    </row>
    <row r="537" spans="1:10" x14ac:dyDescent="0.3">
      <c r="A537" s="30" t="s">
        <v>181</v>
      </c>
      <c r="B537" s="30">
        <v>2018</v>
      </c>
      <c r="C537" s="49">
        <v>43449</v>
      </c>
      <c r="D537" s="30" t="s">
        <v>72</v>
      </c>
      <c r="E537" s="47" t="s">
        <v>221</v>
      </c>
      <c r="F537" s="47" t="s">
        <v>40</v>
      </c>
      <c r="G537" s="13">
        <f>(C537-VLOOKUP(E537,Riders!$A$2:$C$3501,2,FALSE))/365</f>
        <v>21.695890410958903</v>
      </c>
      <c r="H537" s="47">
        <v>6</v>
      </c>
      <c r="I537" s="110">
        <v>7.1180555555555598E-3</v>
      </c>
      <c r="J537">
        <v>43.87</v>
      </c>
    </row>
    <row r="538" spans="1:10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344</v>
      </c>
      <c r="F538" s="47" t="s">
        <v>118</v>
      </c>
      <c r="G538" s="13" t="e">
        <f>(C538-VLOOKUP(E538,Riders!$A$2:$C$3501,2,FALSE))/365</f>
        <v>#N/A</v>
      </c>
      <c r="H538" s="47">
        <v>7</v>
      </c>
      <c r="I538" s="110">
        <v>7.1180555555555598E-3</v>
      </c>
      <c r="J538">
        <v>43.87</v>
      </c>
    </row>
    <row r="539" spans="1:10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26.306849315068494</v>
      </c>
      <c r="H539" s="47">
        <v>8</v>
      </c>
      <c r="I539" s="110">
        <v>7.1180555555555598E-3</v>
      </c>
      <c r="J539">
        <v>43.87</v>
      </c>
    </row>
    <row r="540" spans="1:10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276</v>
      </c>
      <c r="F540" s="47" t="s">
        <v>120</v>
      </c>
      <c r="G540" s="13" t="e">
        <f>(C540-VLOOKUP(E540,Riders!$A$2:$C$3501,2,FALSE))/365</f>
        <v>#N/A</v>
      </c>
      <c r="H540" s="47">
        <v>9</v>
      </c>
      <c r="I540" s="110">
        <v>7.1180555555555598E-3</v>
      </c>
      <c r="J540">
        <v>43.87</v>
      </c>
    </row>
    <row r="541" spans="1:10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317</v>
      </c>
      <c r="F541" s="47" t="s">
        <v>230</v>
      </c>
      <c r="G541" s="13" t="e">
        <f>(C541-VLOOKUP(E541,Riders!$A$2:$C$3501,2,FALSE))/365</f>
        <v>#N/A</v>
      </c>
      <c r="H541" s="47">
        <v>10</v>
      </c>
      <c r="I541" s="110">
        <v>7.1180555555555598E-3</v>
      </c>
      <c r="J541">
        <v>43.87</v>
      </c>
    </row>
    <row r="542" spans="1:10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324</v>
      </c>
      <c r="F542" s="47" t="s">
        <v>61</v>
      </c>
      <c r="G542" s="13">
        <f>(C542-VLOOKUP(E542,Riders!$A$2:$C$3501,2,FALSE))/365</f>
        <v>25.246575342465754</v>
      </c>
      <c r="H542" s="47">
        <v>11</v>
      </c>
      <c r="I542" s="110">
        <v>7.1180555555555598E-3</v>
      </c>
      <c r="J542">
        <v>43.87</v>
      </c>
    </row>
    <row r="543" spans="1:10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24.523287671232875</v>
      </c>
      <c r="H543" s="47">
        <v>12</v>
      </c>
      <c r="I543" s="110">
        <v>7.1180555555555598E-3</v>
      </c>
      <c r="J543">
        <v>43.87</v>
      </c>
    </row>
    <row r="544" spans="1:10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331</v>
      </c>
      <c r="F544" s="47" t="s">
        <v>56</v>
      </c>
      <c r="G544" s="13">
        <f>(C544-VLOOKUP(E544,Riders!$A$2:$C$3501,2,FALSE))/365</f>
        <v>26.654794520547945</v>
      </c>
      <c r="H544" s="47">
        <v>13</v>
      </c>
      <c r="I544" s="110">
        <v>7.1180555555555598E-3</v>
      </c>
      <c r="J544">
        <v>43.87</v>
      </c>
    </row>
    <row r="545" spans="1:10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47" t="s">
        <v>228</v>
      </c>
      <c r="F545" s="47" t="s">
        <v>15</v>
      </c>
      <c r="G545" s="13">
        <f>(C545-VLOOKUP(E545,Riders!$A$2:$C$3501,2,FALSE))/365</f>
        <v>19.468493150684932</v>
      </c>
      <c r="H545" s="47">
        <v>14</v>
      </c>
      <c r="I545" s="110">
        <v>7.1180555555555598E-3</v>
      </c>
      <c r="J545">
        <v>43.87</v>
      </c>
    </row>
    <row r="546" spans="1:10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47" t="s">
        <v>236</v>
      </c>
      <c r="F546" s="47" t="s">
        <v>51</v>
      </c>
      <c r="G546" s="13">
        <f>(C546-VLOOKUP(E546,Riders!$A$2:$C$3501,2,FALSE))/365</f>
        <v>23.112328767123287</v>
      </c>
      <c r="H546" s="47">
        <v>15</v>
      </c>
      <c r="I546" s="110">
        <v>7.1180555555555598E-3</v>
      </c>
      <c r="J546">
        <v>43.87</v>
      </c>
    </row>
    <row r="547" spans="1:10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47" t="s">
        <v>222</v>
      </c>
      <c r="F547" s="47" t="s">
        <v>223</v>
      </c>
      <c r="G547" s="13">
        <f>(C547-VLOOKUP(E547,Riders!$A$2:$C$3501,2,FALSE))/365</f>
        <v>19.449315068493149</v>
      </c>
      <c r="H547" s="47">
        <v>16</v>
      </c>
      <c r="I547" s="110">
        <v>7.1180555555555598E-3</v>
      </c>
      <c r="J547">
        <v>43.87</v>
      </c>
    </row>
    <row r="548" spans="1:10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296</v>
      </c>
      <c r="F548" s="47" t="s">
        <v>49</v>
      </c>
      <c r="G548" s="13" t="e">
        <f>(C548-VLOOKUP(E548,Riders!$A$2:$C$3501,2,FALSE))/365</f>
        <v>#N/A</v>
      </c>
      <c r="H548" s="47">
        <v>17</v>
      </c>
      <c r="I548" s="110">
        <v>7.1180555555555598E-3</v>
      </c>
      <c r="J548">
        <v>43.87</v>
      </c>
    </row>
    <row r="549" spans="1:10" x14ac:dyDescent="0.3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345</v>
      </c>
      <c r="F549" s="47" t="s">
        <v>53</v>
      </c>
      <c r="G549" s="13">
        <f>(C549-VLOOKUP(E549,Riders!$A$2:$C$3501,2,FALSE))/365</f>
        <v>25.728767123287671</v>
      </c>
      <c r="H549" s="47">
        <v>18</v>
      </c>
      <c r="I549" s="110">
        <v>7.1180555555555598E-3</v>
      </c>
      <c r="J549">
        <v>43.87</v>
      </c>
    </row>
    <row r="550" spans="1:10" x14ac:dyDescent="0.3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2331</v>
      </c>
      <c r="F550" s="47" t="s">
        <v>44</v>
      </c>
      <c r="G550" s="13">
        <f>(C550-VLOOKUP(E550,Riders!$A$2:$C$3501,2,FALSE))/365</f>
        <v>22.032876712328768</v>
      </c>
      <c r="H550" s="47">
        <v>19</v>
      </c>
      <c r="I550" s="110">
        <v>7.1180555555555598E-3</v>
      </c>
      <c r="J550">
        <v>43.87</v>
      </c>
    </row>
    <row r="551" spans="1:10" x14ac:dyDescent="0.3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346</v>
      </c>
      <c r="F551" s="47" t="s">
        <v>36</v>
      </c>
      <c r="G551" s="13">
        <f>(C551-VLOOKUP(E551,Riders!$A$2:$C$3501,2,FALSE))/365</f>
        <v>25.972602739726028</v>
      </c>
      <c r="H551" s="47">
        <v>20</v>
      </c>
      <c r="I551" s="110">
        <v>7.1180555555555598E-3</v>
      </c>
      <c r="J551">
        <v>43.87</v>
      </c>
    </row>
    <row r="552" spans="1:10" x14ac:dyDescent="0.3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219</v>
      </c>
      <c r="F552" s="47" t="s">
        <v>220</v>
      </c>
      <c r="G552" s="13">
        <f>(C552-VLOOKUP(E552,Riders!$A$2:$C$3501,2,FALSE))/365</f>
        <v>26.315068493150687</v>
      </c>
      <c r="H552" s="47">
        <v>21</v>
      </c>
      <c r="I552" s="110">
        <v>7.1180555555555598E-3</v>
      </c>
      <c r="J552">
        <v>43.87</v>
      </c>
    </row>
    <row r="553" spans="1:10" x14ac:dyDescent="0.3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242</v>
      </c>
      <c r="F553" s="47" t="s">
        <v>243</v>
      </c>
      <c r="G553" s="13">
        <f>(C553-VLOOKUP(E553,Riders!$A$2:$C$3501,2,FALSE))/365</f>
        <v>24.041095890410958</v>
      </c>
      <c r="H553" s="47">
        <v>22</v>
      </c>
      <c r="I553" s="110">
        <v>7.1180555555555598E-3</v>
      </c>
      <c r="J553">
        <v>43.87</v>
      </c>
    </row>
    <row r="554" spans="1:10" x14ac:dyDescent="0.3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347</v>
      </c>
      <c r="F554" s="47" t="s">
        <v>31</v>
      </c>
      <c r="G554" s="13">
        <f>(C554-VLOOKUP(E554,Riders!$A$2:$C$3501,2,FALSE))/365</f>
        <v>30.227397260273971</v>
      </c>
      <c r="H554" s="47">
        <v>23</v>
      </c>
      <c r="I554" s="110">
        <v>7.1180555555555598E-3</v>
      </c>
      <c r="J554">
        <v>43.87</v>
      </c>
    </row>
    <row r="555" spans="1:10" x14ac:dyDescent="0.3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348</v>
      </c>
      <c r="F555" s="47" t="s">
        <v>65</v>
      </c>
      <c r="G555" s="13">
        <f>(C555-VLOOKUP(E555,Riders!$A$2:$C$3501,2,FALSE))/365</f>
        <v>25.791780821917808</v>
      </c>
      <c r="H555" s="47">
        <v>24</v>
      </c>
      <c r="I555" s="110">
        <v>7.1180555555555598E-3</v>
      </c>
      <c r="J555">
        <v>43.87</v>
      </c>
    </row>
    <row r="556" spans="1:10" x14ac:dyDescent="0.3">
      <c r="A556" s="4" t="s">
        <v>131</v>
      </c>
      <c r="B556" s="4">
        <v>2018</v>
      </c>
      <c r="C556" s="5">
        <v>43435</v>
      </c>
      <c r="D556" s="4" t="s">
        <v>72</v>
      </c>
      <c r="E556" s="51" t="s">
        <v>269</v>
      </c>
      <c r="F556" s="51" t="s">
        <v>25</v>
      </c>
      <c r="G556" s="13">
        <f>(C556-VLOOKUP(E556,Riders!$A$2:$C$3501,2,FALSE))/365</f>
        <v>24.739726027397261</v>
      </c>
      <c r="H556" s="51">
        <v>1</v>
      </c>
      <c r="I556" s="110">
        <v>6.7708333333333336E-3</v>
      </c>
      <c r="J556">
        <v>46.095999999999997</v>
      </c>
    </row>
    <row r="557" spans="1:10" x14ac:dyDescent="0.3">
      <c r="A557" s="4" t="s">
        <v>131</v>
      </c>
      <c r="B557" s="4">
        <v>2018</v>
      </c>
      <c r="C557" s="5">
        <v>43435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25.517808219178082</v>
      </c>
      <c r="H557" s="51">
        <v>2</v>
      </c>
      <c r="I557" s="110">
        <v>6.7708333333333336E-3</v>
      </c>
      <c r="J557">
        <v>46.095999999999997</v>
      </c>
    </row>
    <row r="558" spans="1:10" x14ac:dyDescent="0.3">
      <c r="A558" s="4" t="s">
        <v>131</v>
      </c>
      <c r="B558" s="4">
        <v>2018</v>
      </c>
      <c r="C558" s="5">
        <v>43435</v>
      </c>
      <c r="D558" s="4" t="s">
        <v>72</v>
      </c>
      <c r="E558" s="51" t="s">
        <v>298</v>
      </c>
      <c r="F558" s="51" t="s">
        <v>53</v>
      </c>
      <c r="G558" s="13">
        <f>(C558-VLOOKUP(E558,Riders!$A$2:$C$3501,2,FALSE))/365</f>
        <v>19.375342465753423</v>
      </c>
      <c r="H558" s="51">
        <v>3</v>
      </c>
      <c r="I558" s="110">
        <v>6.7708333333333301E-3</v>
      </c>
      <c r="J558">
        <v>46.095999999999997</v>
      </c>
    </row>
    <row r="559" spans="1:10" x14ac:dyDescent="0.3">
      <c r="A559" s="4" t="s">
        <v>131</v>
      </c>
      <c r="B559" s="4">
        <v>2018</v>
      </c>
      <c r="C559" s="5">
        <v>43435</v>
      </c>
      <c r="D559" s="4" t="s">
        <v>72</v>
      </c>
      <c r="E559" s="51" t="s">
        <v>214</v>
      </c>
      <c r="F559" s="51" t="s">
        <v>67</v>
      </c>
      <c r="G559" s="13">
        <f>(C559-VLOOKUP(E559,Riders!$A$2:$C$3501,2,FALSE))/365</f>
        <v>23.953424657534246</v>
      </c>
      <c r="H559" s="51">
        <v>4</v>
      </c>
      <c r="I559" s="110">
        <v>6.7708333333333301E-3</v>
      </c>
      <c r="J559">
        <v>46.095999999999997</v>
      </c>
    </row>
    <row r="560" spans="1:10" x14ac:dyDescent="0.3">
      <c r="A560" s="4" t="s">
        <v>131</v>
      </c>
      <c r="B560" s="4">
        <v>2018</v>
      </c>
      <c r="C560" s="5">
        <v>43435</v>
      </c>
      <c r="D560" s="4" t="s">
        <v>72</v>
      </c>
      <c r="E560" s="51" t="s">
        <v>315</v>
      </c>
      <c r="F560" s="51" t="s">
        <v>36</v>
      </c>
      <c r="G560" s="13">
        <f>(C560-VLOOKUP(E560,Riders!$A$2:$C$3501,2,FALSE))/365</f>
        <v>26.989041095890411</v>
      </c>
      <c r="H560" s="51">
        <v>5</v>
      </c>
      <c r="I560" s="110">
        <v>6.7708333333333301E-3</v>
      </c>
      <c r="J560">
        <v>46.095999999999997</v>
      </c>
    </row>
    <row r="561" spans="1:10" x14ac:dyDescent="0.3">
      <c r="A561" s="4" t="s">
        <v>131</v>
      </c>
      <c r="B561" s="4">
        <v>2018</v>
      </c>
      <c r="C561" s="5">
        <v>43435</v>
      </c>
      <c r="D561" s="4" t="s">
        <v>72</v>
      </c>
      <c r="E561" s="51" t="s">
        <v>219</v>
      </c>
      <c r="F561" s="51" t="s">
        <v>220</v>
      </c>
      <c r="G561" s="13">
        <f>(C561-VLOOKUP(E561,Riders!$A$2:$C$3501,2,FALSE))/365</f>
        <v>26.276712328767122</v>
      </c>
      <c r="H561" s="51">
        <v>6</v>
      </c>
      <c r="I561" s="110">
        <v>6.7708333333333301E-3</v>
      </c>
      <c r="J561">
        <v>46.095999999999997</v>
      </c>
    </row>
    <row r="562" spans="1:10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276</v>
      </c>
      <c r="F562" s="51" t="s">
        <v>120</v>
      </c>
      <c r="G562" s="13" t="e">
        <f>(C562-VLOOKUP(E562,Riders!$A$2:$C$3501,2,FALSE))/365</f>
        <v>#N/A</v>
      </c>
      <c r="H562" s="51">
        <v>7</v>
      </c>
      <c r="I562" s="110">
        <v>6.7708333333333301E-3</v>
      </c>
      <c r="J562">
        <v>46.095999999999997</v>
      </c>
    </row>
    <row r="563" spans="1:10" x14ac:dyDescent="0.3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325</v>
      </c>
      <c r="F563" s="51" t="s">
        <v>238</v>
      </c>
      <c r="G563" s="13">
        <f>(C563-VLOOKUP(E563,Riders!$A$2:$C$3501,2,FALSE))/365</f>
        <v>26.402739726027399</v>
      </c>
      <c r="H563" s="51">
        <v>8</v>
      </c>
      <c r="I563" s="110">
        <v>6.7708333333333301E-3</v>
      </c>
      <c r="J563">
        <v>46.095999999999997</v>
      </c>
    </row>
    <row r="564" spans="1:10" x14ac:dyDescent="0.3">
      <c r="A564" s="29" t="s">
        <v>131</v>
      </c>
      <c r="B564" s="29">
        <v>2018</v>
      </c>
      <c r="C564" s="52">
        <v>43435</v>
      </c>
      <c r="D564" s="29" t="s">
        <v>72</v>
      </c>
      <c r="E564" s="51" t="s">
        <v>300</v>
      </c>
      <c r="F564" s="51" t="s">
        <v>56</v>
      </c>
      <c r="G564" s="13">
        <f>(C564-VLOOKUP(E564,Riders!$A$2:$C$3501,2,FALSE))/365</f>
        <v>31.391780821917809</v>
      </c>
      <c r="H564" s="51">
        <v>9</v>
      </c>
      <c r="I564" s="110">
        <v>6.7708333333333301E-3</v>
      </c>
      <c r="J564">
        <v>46.095999999999997</v>
      </c>
    </row>
    <row r="565" spans="1:10" x14ac:dyDescent="0.3">
      <c r="A565" s="29" t="s">
        <v>131</v>
      </c>
      <c r="B565" s="29">
        <v>2018</v>
      </c>
      <c r="C565" s="52">
        <v>43435</v>
      </c>
      <c r="D565" s="29" t="s">
        <v>72</v>
      </c>
      <c r="E565" s="51" t="s">
        <v>349</v>
      </c>
      <c r="F565" s="51" t="s">
        <v>19</v>
      </c>
      <c r="G565" s="13">
        <f>(C565-VLOOKUP(E565,Riders!$A$2:$C$3501,2,FALSE))/365</f>
        <v>27.520547945205479</v>
      </c>
      <c r="H565" s="51">
        <v>10</v>
      </c>
      <c r="I565" s="110">
        <v>6.7708333333333301E-3</v>
      </c>
      <c r="J565">
        <v>46.095999999999997</v>
      </c>
    </row>
    <row r="566" spans="1:10" x14ac:dyDescent="0.3">
      <c r="A566" s="29" t="s">
        <v>131</v>
      </c>
      <c r="B566" s="29">
        <v>2018</v>
      </c>
      <c r="C566" s="52">
        <v>43435</v>
      </c>
      <c r="D566" s="29" t="s">
        <v>72</v>
      </c>
      <c r="E566" s="51" t="s">
        <v>1415</v>
      </c>
      <c r="F566" s="51" t="s">
        <v>230</v>
      </c>
      <c r="G566" s="13">
        <f>(C566-VLOOKUP(E566,Riders!$A$2:$C$3501,2,FALSE))/365</f>
        <v>28.835616438356166</v>
      </c>
      <c r="H566" s="51">
        <v>11</v>
      </c>
      <c r="I566" s="110">
        <v>6.7708333333333301E-3</v>
      </c>
      <c r="J566">
        <v>46.095999999999997</v>
      </c>
    </row>
    <row r="567" spans="1:10" x14ac:dyDescent="0.3">
      <c r="A567" s="29" t="s">
        <v>131</v>
      </c>
      <c r="B567" s="29">
        <v>2018</v>
      </c>
      <c r="C567" s="52">
        <v>43435</v>
      </c>
      <c r="D567" s="29" t="s">
        <v>72</v>
      </c>
      <c r="E567" s="51" t="s">
        <v>311</v>
      </c>
      <c r="F567" s="51" t="s">
        <v>61</v>
      </c>
      <c r="G567" s="13">
        <f>(C567-VLOOKUP(E567,Riders!$A$2:$C$3501,2,FALSE))/365</f>
        <v>28.884931506849316</v>
      </c>
      <c r="H567" s="51">
        <v>12</v>
      </c>
      <c r="I567" s="110">
        <v>6.7708333333333301E-3</v>
      </c>
      <c r="J567">
        <v>46.095999999999997</v>
      </c>
    </row>
    <row r="568" spans="1:10" x14ac:dyDescent="0.3">
      <c r="A568" s="29" t="s">
        <v>131</v>
      </c>
      <c r="B568" s="29">
        <v>2018</v>
      </c>
      <c r="C568" s="52">
        <v>43435</v>
      </c>
      <c r="D568" s="29" t="s">
        <v>72</v>
      </c>
      <c r="E568" s="51" t="s">
        <v>2331</v>
      </c>
      <c r="F568" s="51" t="s">
        <v>44</v>
      </c>
      <c r="G568" s="13">
        <f>(C568-VLOOKUP(E568,Riders!$A$2:$C$3501,2,FALSE))/365</f>
        <v>21.994520547945207</v>
      </c>
      <c r="H568" s="51">
        <v>13</v>
      </c>
      <c r="I568" s="110">
        <v>6.7708333333333301E-3</v>
      </c>
      <c r="J568">
        <v>46.095999999999997</v>
      </c>
    </row>
    <row r="569" spans="1:10" x14ac:dyDescent="0.3">
      <c r="A569" s="29" t="s">
        <v>131</v>
      </c>
      <c r="B569" s="29">
        <v>2018</v>
      </c>
      <c r="C569" s="52">
        <v>43435</v>
      </c>
      <c r="D569" s="29" t="s">
        <v>72</v>
      </c>
      <c r="E569" s="51" t="s">
        <v>236</v>
      </c>
      <c r="F569" s="51" t="s">
        <v>51</v>
      </c>
      <c r="G569" s="13">
        <f>(C569-VLOOKUP(E569,Riders!$A$2:$C$3501,2,FALSE))/365</f>
        <v>23.073972602739726</v>
      </c>
      <c r="H569" s="51">
        <v>14</v>
      </c>
      <c r="I569" s="110">
        <v>6.7708333333333301E-3</v>
      </c>
      <c r="J569">
        <v>46.095999999999997</v>
      </c>
    </row>
    <row r="570" spans="1:10" x14ac:dyDescent="0.3">
      <c r="A570" s="29" t="s">
        <v>131</v>
      </c>
      <c r="B570" s="29">
        <v>2018</v>
      </c>
      <c r="C570" s="52">
        <v>43435</v>
      </c>
      <c r="D570" s="29" t="s">
        <v>72</v>
      </c>
      <c r="E570" s="51" t="s">
        <v>242</v>
      </c>
      <c r="F570" s="51" t="s">
        <v>243</v>
      </c>
      <c r="G570" s="13">
        <f>(C570-VLOOKUP(E570,Riders!$A$2:$C$3501,2,FALSE))/365</f>
        <v>24.002739726027396</v>
      </c>
      <c r="H570" s="51">
        <v>15</v>
      </c>
      <c r="I570" s="110">
        <v>6.7708333333333301E-3</v>
      </c>
      <c r="J570">
        <v>46.095999999999997</v>
      </c>
    </row>
    <row r="571" spans="1:10" x14ac:dyDescent="0.3">
      <c r="A571" s="29" t="s">
        <v>131</v>
      </c>
      <c r="B571" s="29">
        <v>2018</v>
      </c>
      <c r="C571" s="52">
        <v>43435</v>
      </c>
      <c r="D571" s="29" t="s">
        <v>72</v>
      </c>
      <c r="E571" s="51" t="s">
        <v>336</v>
      </c>
      <c r="F571" s="51" t="s">
        <v>118</v>
      </c>
      <c r="G571" s="13" t="e">
        <f>(C571-VLOOKUP(E571,Riders!$A$2:$C$3501,2,FALSE))/365</f>
        <v>#N/A</v>
      </c>
      <c r="H571" s="51">
        <v>16</v>
      </c>
      <c r="I571" s="110">
        <v>6.7708333333333301E-3</v>
      </c>
      <c r="J571">
        <v>46.095999999999997</v>
      </c>
    </row>
    <row r="572" spans="1:10" x14ac:dyDescent="0.3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320</v>
      </c>
      <c r="F572" s="51" t="s">
        <v>40</v>
      </c>
      <c r="G572" s="13">
        <f>(C572-VLOOKUP(E572,Riders!$A$2:$C$3501,2,FALSE))/365</f>
        <v>21.378082191780823</v>
      </c>
      <c r="H572" s="51">
        <v>17</v>
      </c>
      <c r="I572" s="110">
        <v>6.7708333333333301E-3</v>
      </c>
      <c r="J572">
        <v>46.095999999999997</v>
      </c>
    </row>
    <row r="573" spans="1:10" x14ac:dyDescent="0.3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10">
        <v>6.7708333333333301E-3</v>
      </c>
      <c r="J573">
        <v>46.095999999999997</v>
      </c>
    </row>
    <row r="574" spans="1:10" x14ac:dyDescent="0.3">
      <c r="A574" s="29" t="s">
        <v>131</v>
      </c>
      <c r="B574" s="29">
        <v>2018</v>
      </c>
      <c r="C574" s="52">
        <v>43435</v>
      </c>
      <c r="D574" s="29" t="s">
        <v>72</v>
      </c>
      <c r="E574" s="51" t="s">
        <v>303</v>
      </c>
      <c r="F574" s="51" t="s">
        <v>232</v>
      </c>
      <c r="G574" s="13">
        <f>(C574-VLOOKUP(E574,Riders!$A$2:$C$3501,2,FALSE))/365</f>
        <v>24.484931506849314</v>
      </c>
      <c r="H574" s="51">
        <v>19</v>
      </c>
      <c r="I574" s="110">
        <v>6.7708333333333301E-3</v>
      </c>
      <c r="J574">
        <v>46.095999999999997</v>
      </c>
    </row>
    <row r="575" spans="1:10" x14ac:dyDescent="0.3">
      <c r="A575" s="29" t="s">
        <v>131</v>
      </c>
      <c r="B575" s="29">
        <v>2018</v>
      </c>
      <c r="C575" s="52">
        <v>43435</v>
      </c>
      <c r="D575" s="29" t="s">
        <v>72</v>
      </c>
      <c r="E575" s="51" t="s">
        <v>347</v>
      </c>
      <c r="F575" s="51" t="s">
        <v>31</v>
      </c>
      <c r="G575" s="13">
        <f>(C575-VLOOKUP(E575,Riders!$A$2:$C$3501,2,FALSE))/365</f>
        <v>30.18904109589041</v>
      </c>
      <c r="H575" s="51">
        <v>20</v>
      </c>
      <c r="I575" s="110">
        <v>6.7708333333333301E-3</v>
      </c>
      <c r="J575">
        <v>46.095999999999997</v>
      </c>
    </row>
    <row r="576" spans="1:10" x14ac:dyDescent="0.3">
      <c r="A576" s="29" t="s">
        <v>131</v>
      </c>
      <c r="B576" s="29">
        <v>2018</v>
      </c>
      <c r="C576" s="52">
        <v>43435</v>
      </c>
      <c r="D576" s="29" t="s">
        <v>72</v>
      </c>
      <c r="E576" s="51" t="s">
        <v>333</v>
      </c>
      <c r="F576" s="51" t="s">
        <v>172</v>
      </c>
      <c r="G576" s="13">
        <f>(C576-VLOOKUP(E576,Riders!$A$2:$C$3501,2,FALSE))/365</f>
        <v>24.339726027397262</v>
      </c>
      <c r="H576" s="51">
        <v>21</v>
      </c>
      <c r="I576" s="110">
        <v>6.7708333333333301E-3</v>
      </c>
      <c r="J576">
        <v>46.095999999999997</v>
      </c>
    </row>
    <row r="577" spans="1:10" x14ac:dyDescent="0.3">
      <c r="A577" s="29" t="s">
        <v>131</v>
      </c>
      <c r="B577" s="29">
        <v>2018</v>
      </c>
      <c r="C577" s="52">
        <v>43435</v>
      </c>
      <c r="D577" s="29" t="s">
        <v>72</v>
      </c>
      <c r="E577" s="51" t="s">
        <v>350</v>
      </c>
      <c r="F577" s="51" t="s">
        <v>15</v>
      </c>
      <c r="G577" s="13">
        <f>(C577-VLOOKUP(E577,Riders!$A$2:$C$3501,2,FALSE))/365</f>
        <v>23.24931506849315</v>
      </c>
      <c r="H577" s="51">
        <v>22</v>
      </c>
      <c r="I577" s="110">
        <v>6.7708333333333301E-3</v>
      </c>
      <c r="J577">
        <v>46.095999999999997</v>
      </c>
    </row>
    <row r="578" spans="1:10" x14ac:dyDescent="0.3">
      <c r="A578" s="29" t="s">
        <v>131</v>
      </c>
      <c r="B578" s="29">
        <v>2018</v>
      </c>
      <c r="C578" s="52">
        <v>43435</v>
      </c>
      <c r="D578" s="29" t="s">
        <v>72</v>
      </c>
      <c r="E578" s="51" t="s">
        <v>340</v>
      </c>
      <c r="F578" s="51" t="s">
        <v>65</v>
      </c>
      <c r="G578" s="13">
        <f>(C578-VLOOKUP(E578,Riders!$A$2:$C$3501,2,FALSE))/365</f>
        <v>23.531506849315068</v>
      </c>
      <c r="H578" s="51">
        <v>23</v>
      </c>
      <c r="I578" s="110">
        <v>6.7708333333333301E-3</v>
      </c>
      <c r="J578">
        <v>46.095999999999997</v>
      </c>
    </row>
    <row r="579" spans="1:10" x14ac:dyDescent="0.3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299</v>
      </c>
      <c r="F579" s="51" t="s">
        <v>38</v>
      </c>
      <c r="G579" s="13">
        <f>(C579-VLOOKUP(E579,Riders!$A$2:$C$3501,2,FALSE))/365</f>
        <v>26.268493150684932</v>
      </c>
      <c r="H579" s="51">
        <v>24</v>
      </c>
      <c r="I579" s="110">
        <v>6.7708333333333301E-3</v>
      </c>
      <c r="J579">
        <v>46.095999999999997</v>
      </c>
    </row>
    <row r="580" spans="1:10" x14ac:dyDescent="0.3">
      <c r="A580" s="30" t="s">
        <v>93</v>
      </c>
      <c r="B580" s="30">
        <v>2018</v>
      </c>
      <c r="C580" s="49">
        <v>43401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23.860273972602741</v>
      </c>
      <c r="H580" s="47">
        <v>1</v>
      </c>
      <c r="I580" s="110">
        <v>6.851851851851852E-3</v>
      </c>
      <c r="J580">
        <v>45.57</v>
      </c>
    </row>
    <row r="581" spans="1:10" x14ac:dyDescent="0.3">
      <c r="A581" s="47" t="s">
        <v>93</v>
      </c>
      <c r="B581" s="47">
        <v>2018</v>
      </c>
      <c r="C581" s="49">
        <v>43401</v>
      </c>
      <c r="D581" s="47" t="s">
        <v>72</v>
      </c>
      <c r="E581" s="47" t="s">
        <v>839</v>
      </c>
      <c r="F581" s="47" t="s">
        <v>44</v>
      </c>
      <c r="G581" s="13" t="e">
        <f>(C581-VLOOKUP(E581,Riders!$A$2:$C$3501,2,FALSE))/365</f>
        <v>#N/A</v>
      </c>
      <c r="H581" s="47">
        <v>2</v>
      </c>
      <c r="I581" s="110">
        <v>6.851851851851852E-3</v>
      </c>
      <c r="J581">
        <v>45.57</v>
      </c>
    </row>
    <row r="582" spans="1:10" x14ac:dyDescent="0.3">
      <c r="A582" s="47" t="s">
        <v>93</v>
      </c>
      <c r="B582" s="47">
        <v>2018</v>
      </c>
      <c r="C582" s="49">
        <v>43401</v>
      </c>
      <c r="D582" s="47" t="s">
        <v>72</v>
      </c>
      <c r="E582" s="47" t="s">
        <v>309</v>
      </c>
      <c r="F582" s="47" t="s">
        <v>25</v>
      </c>
      <c r="G582" s="13">
        <f>(C582-VLOOKUP(E582,Riders!$A$2:$C$3501,2,FALSE))/365</f>
        <v>26.528767123287672</v>
      </c>
      <c r="H582" s="47">
        <v>3</v>
      </c>
      <c r="I582" s="110">
        <v>6.8518518518518503E-3</v>
      </c>
      <c r="J582">
        <v>45.57</v>
      </c>
    </row>
    <row r="583" spans="1:10" x14ac:dyDescent="0.3">
      <c r="A583" s="47" t="s">
        <v>93</v>
      </c>
      <c r="B583" s="47">
        <v>2018</v>
      </c>
      <c r="C583" s="49">
        <v>43401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21.564383561643837</v>
      </c>
      <c r="H583" s="47">
        <v>4</v>
      </c>
      <c r="I583" s="110">
        <v>6.8518518518518503E-3</v>
      </c>
      <c r="J583">
        <v>45.57</v>
      </c>
    </row>
    <row r="584" spans="1:10" x14ac:dyDescent="0.3">
      <c r="A584" s="47" t="s">
        <v>93</v>
      </c>
      <c r="B584" s="47">
        <v>2018</v>
      </c>
      <c r="C584" s="49">
        <v>43401</v>
      </c>
      <c r="D584" s="47" t="s">
        <v>72</v>
      </c>
      <c r="E584" s="47" t="s">
        <v>332</v>
      </c>
      <c r="F584" s="47" t="s">
        <v>17</v>
      </c>
      <c r="G584" s="13">
        <f>(C584-VLOOKUP(E584,Riders!$A$2:$C$3501,2,FALSE))/365</f>
        <v>27.19178082191781</v>
      </c>
      <c r="H584" s="47">
        <v>5</v>
      </c>
      <c r="I584" s="110">
        <v>6.8518518518518503E-3</v>
      </c>
      <c r="J584">
        <v>45.57</v>
      </c>
    </row>
    <row r="585" spans="1:10" x14ac:dyDescent="0.3">
      <c r="A585" s="47" t="s">
        <v>93</v>
      </c>
      <c r="B585" s="47">
        <v>2018</v>
      </c>
      <c r="C585" s="49">
        <v>43401</v>
      </c>
      <c r="D585" s="47" t="s">
        <v>72</v>
      </c>
      <c r="E585" s="47" t="s">
        <v>227</v>
      </c>
      <c r="F585" s="47" t="s">
        <v>53</v>
      </c>
      <c r="G585" s="13">
        <f>(C585-VLOOKUP(E585,Riders!$A$2:$C$3501,2,FALSE))/365</f>
        <v>20.67945205479452</v>
      </c>
      <c r="H585" s="47">
        <v>6</v>
      </c>
      <c r="I585" s="110">
        <v>6.8518518518518503E-3</v>
      </c>
      <c r="J585">
        <v>45.57</v>
      </c>
    </row>
    <row r="586" spans="1:10" x14ac:dyDescent="0.3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7</v>
      </c>
      <c r="I586" s="110">
        <v>6.8518518518518503E-3</v>
      </c>
      <c r="J586">
        <v>45.57</v>
      </c>
    </row>
    <row r="587" spans="1:10" x14ac:dyDescent="0.3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307</v>
      </c>
      <c r="F587" s="47" t="s">
        <v>27</v>
      </c>
      <c r="G587" s="13">
        <f>(C587-VLOOKUP(E587,Riders!$A$2:$C$3501,2,FALSE))/365</f>
        <v>25.424657534246574</v>
      </c>
      <c r="H587" s="47">
        <v>8</v>
      </c>
      <c r="I587" s="110">
        <v>6.8518518518518503E-3</v>
      </c>
      <c r="J587">
        <v>45.57</v>
      </c>
    </row>
    <row r="588" spans="1:10" x14ac:dyDescent="0.3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237</v>
      </c>
      <c r="F588" s="47" t="s">
        <v>238</v>
      </c>
      <c r="G588" s="13">
        <f>(C588-VLOOKUP(E588,Riders!$A$2:$C$3501,2,FALSE))/365</f>
        <v>22.443835616438356</v>
      </c>
      <c r="H588" s="47">
        <v>9</v>
      </c>
      <c r="I588" s="110">
        <v>6.8518518518518503E-3</v>
      </c>
      <c r="J588">
        <v>45.57</v>
      </c>
    </row>
    <row r="589" spans="1:10" x14ac:dyDescent="0.3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231</v>
      </c>
      <c r="F589" s="47" t="s">
        <v>232</v>
      </c>
      <c r="G589" s="13">
        <f>(C589-VLOOKUP(E589,Riders!$A$2:$C$3501,2,FALSE))/365</f>
        <v>21.706849315068492</v>
      </c>
      <c r="H589" s="47">
        <v>10</v>
      </c>
      <c r="I589" s="110">
        <v>6.8518518518518503E-3</v>
      </c>
      <c r="J589">
        <v>45.57</v>
      </c>
    </row>
    <row r="590" spans="1:10" x14ac:dyDescent="0.3">
      <c r="A590" s="47" t="s">
        <v>93</v>
      </c>
      <c r="B590" s="47">
        <v>2018</v>
      </c>
      <c r="C590" s="49">
        <v>43401</v>
      </c>
      <c r="D590" s="47" t="s">
        <v>72</v>
      </c>
      <c r="E590" s="47" t="s">
        <v>459</v>
      </c>
      <c r="F590" s="47" t="s">
        <v>15</v>
      </c>
      <c r="G590" s="13">
        <f>(C590-VLOOKUP(E590,Riders!$A$2:$C$3501,2,FALSE))/365</f>
        <v>19.950684931506849</v>
      </c>
      <c r="H590" s="47">
        <v>11</v>
      </c>
      <c r="I590" s="110">
        <v>6.8518518518518503E-3</v>
      </c>
      <c r="J590">
        <v>45.57</v>
      </c>
    </row>
    <row r="591" spans="1:10" x14ac:dyDescent="0.3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219</v>
      </c>
      <c r="F591" s="47" t="s">
        <v>220</v>
      </c>
      <c r="G591" s="13">
        <f>(C591-VLOOKUP(E591,Riders!$A$2:$C$3501,2,FALSE))/365</f>
        <v>26.183561643835617</v>
      </c>
      <c r="H591" s="47">
        <v>12</v>
      </c>
      <c r="I591" s="110">
        <v>6.8518518518518503E-3</v>
      </c>
      <c r="J591">
        <v>45.57</v>
      </c>
    </row>
    <row r="592" spans="1:10" x14ac:dyDescent="0.3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300</v>
      </c>
      <c r="F592" s="47" t="s">
        <v>56</v>
      </c>
      <c r="G592" s="13">
        <f>(C592-VLOOKUP(E592,Riders!$A$2:$C$3501,2,FALSE))/365</f>
        <v>31.298630136986301</v>
      </c>
      <c r="H592" s="47">
        <v>13</v>
      </c>
      <c r="I592" s="110">
        <v>6.8518518518518503E-3</v>
      </c>
      <c r="J592">
        <v>45.57</v>
      </c>
    </row>
    <row r="593" spans="1:10" x14ac:dyDescent="0.3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586</v>
      </c>
      <c r="F593" s="47" t="s">
        <v>172</v>
      </c>
      <c r="G593" s="13" t="e">
        <f>(C593-VLOOKUP(E593,Riders!$A$2:$C$3501,2,FALSE))/365</f>
        <v>#N/A</v>
      </c>
      <c r="H593" s="47">
        <v>14</v>
      </c>
      <c r="I593" s="110">
        <v>6.8518518518518503E-3</v>
      </c>
      <c r="J593">
        <v>45.57</v>
      </c>
    </row>
    <row r="594" spans="1:10" x14ac:dyDescent="0.3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1415</v>
      </c>
      <c r="F594" s="47" t="s">
        <v>230</v>
      </c>
      <c r="G594" s="13">
        <f>(C594-VLOOKUP(E594,Riders!$A$2:$C$3501,2,FALSE))/365</f>
        <v>28.742465753424657</v>
      </c>
      <c r="H594" s="47">
        <v>15</v>
      </c>
      <c r="I594" s="110">
        <v>6.8518518518518503E-3</v>
      </c>
      <c r="J594">
        <v>45.57</v>
      </c>
    </row>
    <row r="595" spans="1:10" x14ac:dyDescent="0.3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334</v>
      </c>
      <c r="F595" s="47" t="s">
        <v>118</v>
      </c>
      <c r="G595" s="13">
        <f>(C595-VLOOKUP(E595,Riders!$A$2:$C$3501,2,FALSE))/365</f>
        <v>26.021917808219179</v>
      </c>
      <c r="H595" s="47">
        <v>16</v>
      </c>
      <c r="I595" s="110">
        <v>6.8518518518518503E-3</v>
      </c>
      <c r="J595">
        <v>45.57</v>
      </c>
    </row>
    <row r="596" spans="1:10" x14ac:dyDescent="0.3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562</v>
      </c>
      <c r="F596" s="47" t="s">
        <v>47</v>
      </c>
      <c r="G596" s="13">
        <f>(C596-VLOOKUP(E596,Riders!$A$2:$C$3501,2,FALSE))/365</f>
        <v>21.07123287671233</v>
      </c>
      <c r="H596" s="47">
        <v>17</v>
      </c>
      <c r="I596" s="110">
        <v>6.8518518518518503E-3</v>
      </c>
      <c r="J596">
        <v>45.57</v>
      </c>
    </row>
    <row r="597" spans="1:10" x14ac:dyDescent="0.3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311</v>
      </c>
      <c r="F597" s="47" t="s">
        <v>61</v>
      </c>
      <c r="G597" s="13">
        <f>(C597-VLOOKUP(E597,Riders!$A$2:$C$3501,2,FALSE))/365</f>
        <v>28.791780821917808</v>
      </c>
      <c r="H597" s="47">
        <v>18</v>
      </c>
      <c r="I597" s="110">
        <v>6.8518518518518503E-3</v>
      </c>
      <c r="J597">
        <v>45.57</v>
      </c>
    </row>
    <row r="598" spans="1:10" x14ac:dyDescent="0.3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299</v>
      </c>
      <c r="F598" s="47" t="s">
        <v>38</v>
      </c>
      <c r="G598" s="13">
        <f>(C598-VLOOKUP(E598,Riders!$A$2:$C$3501,2,FALSE))/365</f>
        <v>26.175342465753424</v>
      </c>
      <c r="H598" s="47">
        <v>19</v>
      </c>
      <c r="I598" s="110">
        <v>6.8518518518518503E-3</v>
      </c>
      <c r="J598">
        <v>45.57</v>
      </c>
    </row>
    <row r="599" spans="1:10" x14ac:dyDescent="0.3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322</v>
      </c>
      <c r="F599" s="47" t="s">
        <v>29</v>
      </c>
      <c r="G599" s="13">
        <f>(C599-VLOOKUP(E599,Riders!$A$2:$C$3501,2,FALSE))/365</f>
        <v>30.791780821917808</v>
      </c>
      <c r="H599" s="47">
        <v>20</v>
      </c>
      <c r="I599" s="110">
        <v>6.8518518518518503E-3</v>
      </c>
      <c r="J599">
        <v>45.57</v>
      </c>
    </row>
    <row r="600" spans="1:10" x14ac:dyDescent="0.3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224</v>
      </c>
      <c r="F600" s="47" t="s">
        <v>225</v>
      </c>
      <c r="G600" s="13">
        <f>(C600-VLOOKUP(E600,Riders!$A$2:$C$3501,2,FALSE))/365</f>
        <v>18.882191780821916</v>
      </c>
      <c r="H600" s="47">
        <v>21</v>
      </c>
      <c r="I600" s="110">
        <v>6.8518518518518503E-3</v>
      </c>
      <c r="J600">
        <v>45.57</v>
      </c>
    </row>
    <row r="601" spans="1:10" x14ac:dyDescent="0.3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326</v>
      </c>
      <c r="F601" s="47" t="s">
        <v>49</v>
      </c>
      <c r="G601" s="13" t="e">
        <f>(C601-VLOOKUP(E601,Riders!$A$2:$C$3501,2,FALSE))/365</f>
        <v>#N/A</v>
      </c>
      <c r="H601" s="47">
        <v>22</v>
      </c>
      <c r="I601" s="110">
        <v>6.8518518518518503E-3</v>
      </c>
      <c r="J601">
        <v>45.57</v>
      </c>
    </row>
    <row r="602" spans="1:10" x14ac:dyDescent="0.3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348</v>
      </c>
      <c r="F602" s="47" t="s">
        <v>65</v>
      </c>
      <c r="G602" s="13">
        <f>(C602-VLOOKUP(E602,Riders!$A$2:$C$3501,2,FALSE))/365</f>
        <v>25.660273972602738</v>
      </c>
      <c r="H602" s="47">
        <v>23</v>
      </c>
      <c r="I602" s="110">
        <v>6.8518518518518503E-3</v>
      </c>
      <c r="J602">
        <v>45.57</v>
      </c>
    </row>
    <row r="603" spans="1:10" x14ac:dyDescent="0.3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338</v>
      </c>
      <c r="F603" s="47" t="s">
        <v>339</v>
      </c>
      <c r="G603" s="13">
        <f>(C603-VLOOKUP(E603,Riders!$A$2:$C$3501,2,FALSE))/365</f>
        <v>28.794520547945204</v>
      </c>
      <c r="H603" s="47">
        <v>24</v>
      </c>
      <c r="I603" s="110">
        <v>6.8518518518518503E-3</v>
      </c>
      <c r="J603">
        <v>45.57</v>
      </c>
    </row>
  </sheetData>
  <autoFilter ref="A1:J444" xr:uid="{F2EB4FDB-EFB3-4632-8984-1A2D78DF0C8B}">
    <sortState xmlns:xlrd2="http://schemas.microsoft.com/office/spreadsheetml/2017/richdata2" ref="A2:J603">
      <sortCondition descending="1" ref="C1:C444"/>
    </sortState>
  </autoFilter>
  <conditionalFormatting sqref="D89:D112">
    <cfRule type="expression" dxfId="416" priority="63">
      <formula>$E89="F"</formula>
    </cfRule>
    <cfRule type="expression" dxfId="415" priority="64">
      <formula>$E89="SF"</formula>
    </cfRule>
    <cfRule type="expression" dxfId="414" priority="65">
      <formula>$E89="QF"</formula>
    </cfRule>
    <cfRule type="expression" dxfId="413" priority="66">
      <formula>$E89="R16"</formula>
    </cfRule>
    <cfRule type="expression" dxfId="412" priority="67">
      <formula>$E89="R8"</formula>
    </cfRule>
  </conditionalFormatting>
  <conditionalFormatting sqref="C145:C168">
    <cfRule type="expression" dxfId="411" priority="61">
      <formula>$E145="F"</formula>
    </cfRule>
    <cfRule type="expression" dxfId="410" priority="62">
      <formula>$E145="Q"</formula>
    </cfRule>
  </conditionalFormatting>
  <conditionalFormatting sqref="A145:B168">
    <cfRule type="expression" dxfId="409" priority="58">
      <formula>$E145="Q"</formula>
    </cfRule>
    <cfRule type="expression" dxfId="408" priority="59">
      <formula>$E145="G"</formula>
    </cfRule>
    <cfRule type="expression" dxfId="407" priority="60">
      <formula>$E145="B"</formula>
    </cfRule>
  </conditionalFormatting>
  <conditionalFormatting sqref="D145:D168">
    <cfRule type="expression" dxfId="406" priority="55">
      <formula>$E145="Q"</formula>
    </cfRule>
    <cfRule type="expression" dxfId="405" priority="56">
      <formula>$E145="G"</formula>
    </cfRule>
    <cfRule type="expression" dxfId="404" priority="57">
      <formula>$E145="B"</formula>
    </cfRule>
  </conditionalFormatting>
  <conditionalFormatting sqref="A169:B190 D169:D190">
    <cfRule type="expression" dxfId="403" priority="53">
      <formula>#REF!="F"</formula>
    </cfRule>
    <cfRule type="expression" dxfId="402" priority="54">
      <formula>#REF!="Q"</formula>
    </cfRule>
  </conditionalFormatting>
  <conditionalFormatting sqref="A191:B211 D191:D211">
    <cfRule type="expression" dxfId="401" priority="51">
      <formula>#REF!="F"</formula>
    </cfRule>
    <cfRule type="expression" dxfId="400" priority="52">
      <formula>#REF!="Q"</formula>
    </cfRule>
  </conditionalFormatting>
  <conditionalFormatting sqref="A212:B232 D212:D232">
    <cfRule type="expression" dxfId="399" priority="49">
      <formula>#REF!="F"</formula>
    </cfRule>
    <cfRule type="expression" dxfId="398" priority="50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97" priority="47">
      <formula>#REF!="F"</formula>
    </cfRule>
    <cfRule type="expression" dxfId="396" priority="48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95" priority="45">
      <formula>#REF!="F"</formula>
    </cfRule>
    <cfRule type="expression" dxfId="394" priority="46">
      <formula>#REF!="Q"</formula>
    </cfRule>
  </conditionalFormatting>
  <conditionalFormatting sqref="A256:B278 D256:D278">
    <cfRule type="expression" dxfId="393" priority="41">
      <formula>#REF!="F"</formula>
    </cfRule>
    <cfRule type="expression" dxfId="392" priority="42">
      <formula>#REF!="Q"</formula>
    </cfRule>
  </conditionalFormatting>
  <conditionalFormatting sqref="A279:B302 D279:D302">
    <cfRule type="expression" dxfId="391" priority="39">
      <formula>#REF!="F"</formula>
    </cfRule>
    <cfRule type="expression" dxfId="390" priority="40">
      <formula>#REF!="Q"</formula>
    </cfRule>
  </conditionalFormatting>
  <conditionalFormatting sqref="A303:B326 D303:D326">
    <cfRule type="expression" dxfId="389" priority="37">
      <formula>#REF!="F"</formula>
    </cfRule>
    <cfRule type="expression" dxfId="388" priority="3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87" priority="35">
      <formula>#REF!="F"</formula>
    </cfRule>
    <cfRule type="expression" dxfId="386" priority="36">
      <formula>#REF!="Q"</formula>
    </cfRule>
  </conditionalFormatting>
  <conditionalFormatting sqref="A327:B327 A329:B329 A331:B331 A333:B333 A335:B335 A337:B337 A339:B339 A341:B341 A343:B343 A345:B345 A347:B347 A349:B349">
    <cfRule type="expression" dxfId="385" priority="33">
      <formula>#REF!="F"</formula>
    </cfRule>
    <cfRule type="expression" dxfId="384" priority="34">
      <formula>#REF!="Q"</formula>
    </cfRule>
  </conditionalFormatting>
  <conditionalFormatting sqref="D351:D372">
    <cfRule type="expression" dxfId="383" priority="31">
      <formula>#REF!="F"</formula>
    </cfRule>
    <cfRule type="expression" dxfId="382" priority="32">
      <formula>#REF!="Q"</formula>
    </cfRule>
  </conditionalFormatting>
  <conditionalFormatting sqref="A351:B351 A353:B353 A355:B355 A357:B357 A359:B359 A361:B361 A363:B363 A365:B365 A367:B367 A369:B369 A371:B371">
    <cfRule type="expression" dxfId="381" priority="29">
      <formula>#REF!="F"</formula>
    </cfRule>
    <cfRule type="expression" dxfId="380" priority="30">
      <formula>#REF!="Q"</formula>
    </cfRule>
  </conditionalFormatting>
  <conditionalFormatting sqref="A352:B352 A354:B354 A356:B356 A358:B358 A360:B360 A362:B362 A364:B364 A366:B366 A368:B368 A370:B370 A372:B372">
    <cfRule type="expression" dxfId="379" priority="27">
      <formula>#REF!="F"</formula>
    </cfRule>
    <cfRule type="expression" dxfId="378" priority="28">
      <formula>#REF!="Q"</formula>
    </cfRule>
  </conditionalFormatting>
  <conditionalFormatting sqref="D373:D396">
    <cfRule type="expression" dxfId="377" priority="25">
      <formula>#REF!="F"</formula>
    </cfRule>
    <cfRule type="expression" dxfId="376" priority="26">
      <formula>#REF!="Q"</formula>
    </cfRule>
  </conditionalFormatting>
  <conditionalFormatting sqref="A374:B374 A376:B376 A378:B378 A380:B380 A382:B382 A384:B384 A386:B386 A388:B388 A390:B390 A392:B392 A394:B394 A396:B396">
    <cfRule type="expression" dxfId="375" priority="23">
      <formula>#REF!="F"</formula>
    </cfRule>
    <cfRule type="expression" dxfId="374" priority="24">
      <formula>#REF!="Q"</formula>
    </cfRule>
  </conditionalFormatting>
  <conditionalFormatting sqref="A373:B373 A375:B375 A377:B377 A379:B379 A381:B381 A383:B383 A385:B385 A387:B387 A389:B389 A391:B391 A393:B393 A395:B395">
    <cfRule type="expression" dxfId="373" priority="21">
      <formula>#REF!="F"</formula>
    </cfRule>
    <cfRule type="expression" dxfId="372" priority="22">
      <formula>#REF!="Q"</formula>
    </cfRule>
  </conditionalFormatting>
  <conditionalFormatting sqref="D397:D420">
    <cfRule type="expression" dxfId="371" priority="19">
      <formula>#REF!="F"</formula>
    </cfRule>
    <cfRule type="expression" dxfId="370" priority="20">
      <formula>#REF!="Q"</formula>
    </cfRule>
  </conditionalFormatting>
  <conditionalFormatting sqref="A397:B397 A399:B399 A401:B401 A403:B403 A405:B405 A407:B407 A409:B409 A411:B411 A413:B413 A415:B415 A417:B417 A419:B419">
    <cfRule type="expression" dxfId="369" priority="17">
      <formula>#REF!="F"</formula>
    </cfRule>
    <cfRule type="expression" dxfId="368" priority="18">
      <formula>#REF!="Q"</formula>
    </cfRule>
  </conditionalFormatting>
  <conditionalFormatting sqref="A398:B398 A400:B400 A402:B402 A404:B404 A406:B406 A408:B408 A410:B410 A412:B412 A414:B414 A416:B416 A418:B418 A420:B420">
    <cfRule type="expression" dxfId="367" priority="15">
      <formula>#REF!="F"</formula>
    </cfRule>
    <cfRule type="expression" dxfId="366" priority="16">
      <formula>#REF!="Q"</formula>
    </cfRule>
  </conditionalFormatting>
  <conditionalFormatting sqref="D514:D537 A514:B537">
    <cfRule type="expression" dxfId="365" priority="13">
      <formula>#REF!="F"</formula>
    </cfRule>
    <cfRule type="expression" dxfId="364" priority="14">
      <formula>#REF!="Q"</formula>
    </cfRule>
  </conditionalFormatting>
  <conditionalFormatting sqref="A562:D580">
    <cfRule type="expression" dxfId="363" priority="10">
      <formula>$E562="Q"</formula>
    </cfRule>
    <cfRule type="expression" dxfId="362" priority="11">
      <formula>$E562="G"</formula>
    </cfRule>
    <cfRule type="expression" dxfId="361" priority="12">
      <formula>$E562="B"</formula>
    </cfRule>
  </conditionalFormatting>
  <conditionalFormatting sqref="A581:B603">
    <cfRule type="expression" dxfId="360" priority="7">
      <formula>#REF!="R1"</formula>
    </cfRule>
    <cfRule type="expression" dxfId="359" priority="8">
      <formula>#REF!="F"</formula>
    </cfRule>
    <cfRule type="expression" dxfId="358" priority="9">
      <formula>#REF!="Q"</formula>
    </cfRule>
  </conditionalFormatting>
  <conditionalFormatting sqref="D581:D603">
    <cfRule type="expression" dxfId="357" priority="4">
      <formula>#REF!="R1"</formula>
    </cfRule>
    <cfRule type="expression" dxfId="356" priority="5">
      <formula>#REF!="F"</formula>
    </cfRule>
    <cfRule type="expression" dxfId="355" priority="6">
      <formula>#REF!="Q"</formula>
    </cfRule>
  </conditionalFormatting>
  <conditionalFormatting sqref="C581:C603">
    <cfRule type="expression" dxfId="354" priority="1">
      <formula>$E581="R1"</formula>
    </cfRule>
    <cfRule type="expression" dxfId="353" priority="2">
      <formula>$E581="F"</formula>
    </cfRule>
    <cfRule type="expression" dxfId="352" priority="3">
      <formula>$E581="Q"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96"/>
  <sheetViews>
    <sheetView zoomScaleNormal="85" workbookViewId="0">
      <pane ySplit="1" topLeftCell="A2" activePane="bottomLeft" state="frozen"/>
      <selection pane="bottomLeft" activeCell="A595" sqref="A595:D596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10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10" t="s">
        <v>213</v>
      </c>
      <c r="AM1" t="s">
        <v>11</v>
      </c>
    </row>
    <row r="2" spans="1:39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26.835616438356166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f>0</f>
        <v>0</v>
      </c>
      <c r="O2" s="3">
        <f>0</f>
        <v>0</v>
      </c>
      <c r="P2" s="3">
        <v>1</v>
      </c>
      <c r="Q2" s="3">
        <f>0</f>
        <v>0</v>
      </c>
      <c r="R2" s="3">
        <f>0</f>
        <v>0</v>
      </c>
      <c r="S2" s="3">
        <v>1</v>
      </c>
      <c r="T2" s="3">
        <v>1</v>
      </c>
      <c r="U2" s="3">
        <v>1</v>
      </c>
      <c r="V2" s="3">
        <f>0</f>
        <v>0</v>
      </c>
      <c r="W2" s="3">
        <f>0</f>
        <v>0</v>
      </c>
      <c r="X2" s="3">
        <v>1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25</v>
      </c>
      <c r="AL2" s="110">
        <v>5.8217592592592592E-3</v>
      </c>
      <c r="AM2" s="17">
        <v>53.677999999999997</v>
      </c>
    </row>
    <row r="3" spans="1:39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3">
        <f>0</f>
        <v>0</v>
      </c>
      <c r="J3" s="3">
        <f>0</f>
        <v>0</v>
      </c>
      <c r="K3" s="3">
        <v>1</v>
      </c>
      <c r="L3" s="3">
        <v>1</v>
      </c>
      <c r="M3" s="3">
        <v>1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v>1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24</v>
      </c>
      <c r="AL3" s="110">
        <v>5.8217592592592592E-3</v>
      </c>
      <c r="AM3" s="17">
        <v>53.677999999999997</v>
      </c>
    </row>
    <row r="4" spans="1:39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274</v>
      </c>
      <c r="F4" s="3" t="s">
        <v>29</v>
      </c>
      <c r="G4" s="13">
        <f>(C4-VLOOKUP(E4,Riders!$A$2:$C$3501,2,FALSE))/365</f>
        <v>23.095890410958905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v>1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v>1</v>
      </c>
      <c r="AI4" s="3">
        <v>20</v>
      </c>
      <c r="AJ4" s="3">
        <f>0</f>
        <v>0</v>
      </c>
      <c r="AK4" s="3">
        <v>22</v>
      </c>
      <c r="AL4" s="110">
        <v>5.82175925925926E-3</v>
      </c>
      <c r="AM4" s="17">
        <v>53.677999999999997</v>
      </c>
    </row>
    <row r="5" spans="1:39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328</v>
      </c>
      <c r="F5" s="3" t="s">
        <v>151</v>
      </c>
      <c r="G5" s="13">
        <f>(C5-VLOOKUP(E5,Riders!$A$2:$C$3501,2,FALSE))/365</f>
        <v>33.531506849315072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v>1</v>
      </c>
      <c r="W5" s="3">
        <v>1</v>
      </c>
      <c r="X5" s="3">
        <f>0</f>
        <v>0</v>
      </c>
      <c r="Y5" s="3">
        <f>0</f>
        <v>0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22</v>
      </c>
      <c r="AL5" s="110">
        <v>5.82175925925926E-3</v>
      </c>
      <c r="AM5" s="17">
        <v>53.677999999999997</v>
      </c>
    </row>
    <row r="6" spans="1:39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214</v>
      </c>
      <c r="F6" s="3" t="s">
        <v>67</v>
      </c>
      <c r="G6" s="13">
        <f>(C6-VLOOKUP(E6,Riders!$A$2:$C$3501,2,FALSE))/365</f>
        <v>29.13150684931507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v>20</v>
      </c>
      <c r="AJ6" s="3">
        <f>0</f>
        <v>0</v>
      </c>
      <c r="AK6" s="3">
        <v>21</v>
      </c>
      <c r="AL6" s="110">
        <v>5.82175925925926E-3</v>
      </c>
      <c r="AM6" s="17">
        <v>53.677999999999997</v>
      </c>
    </row>
    <row r="7" spans="1:39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291</v>
      </c>
      <c r="F7" s="3" t="s">
        <v>56</v>
      </c>
      <c r="G7" s="13">
        <f>(C7-VLOOKUP(E7,Riders!$A$2:$C$3501,2,FALSE))/365</f>
        <v>22.802739726027397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v>1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v>20</v>
      </c>
      <c r="AJ7" s="3">
        <f>0</f>
        <v>0</v>
      </c>
      <c r="AK7" s="3">
        <v>21</v>
      </c>
      <c r="AL7" s="110">
        <v>5.82175925925926E-3</v>
      </c>
      <c r="AM7" s="17">
        <v>53.677999999999997</v>
      </c>
    </row>
    <row r="8" spans="1:39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389</v>
      </c>
      <c r="F8" s="3" t="s">
        <v>53</v>
      </c>
      <c r="G8" s="13">
        <f>(C8-VLOOKUP(E8,Riders!$A$2:$C$3501,2,FALSE))/365</f>
        <v>24.263013698630136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v>1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v>20</v>
      </c>
      <c r="AJ8" s="3">
        <f>0</f>
        <v>0</v>
      </c>
      <c r="AK8" s="3">
        <v>21</v>
      </c>
      <c r="AL8" s="110">
        <v>5.82175925925926E-3</v>
      </c>
      <c r="AM8" s="17">
        <v>53.677999999999997</v>
      </c>
    </row>
    <row r="9" spans="1:39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244</v>
      </c>
      <c r="F9" s="3" t="s">
        <v>38</v>
      </c>
      <c r="G9" s="13">
        <f>(C9-VLOOKUP(E9,Riders!$A$2:$C$3501,2,FALSE))/365</f>
        <v>29.849315068493151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v>20</v>
      </c>
      <c r="AJ9" s="3">
        <f>0</f>
        <v>0</v>
      </c>
      <c r="AK9" s="3">
        <v>21</v>
      </c>
      <c r="AL9" s="110">
        <v>5.82175925925926E-3</v>
      </c>
      <c r="AM9" s="17">
        <v>53.677999999999997</v>
      </c>
    </row>
    <row r="10" spans="1:39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22.764383561643836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v>20</v>
      </c>
      <c r="AJ10" s="3">
        <f>0</f>
        <v>0</v>
      </c>
      <c r="AK10" s="3">
        <v>20</v>
      </c>
      <c r="AL10" s="110">
        <v>5.82175925925926E-3</v>
      </c>
      <c r="AM10" s="17">
        <v>53.677999999999997</v>
      </c>
    </row>
    <row r="11" spans="1:39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226</v>
      </c>
      <c r="F11" s="3" t="s">
        <v>120</v>
      </c>
      <c r="G11" s="13">
        <f>(C11-VLOOKUP(E11,Riders!$A$2:$C$3501,2,FALSE))/365</f>
        <v>25.435616438356163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v>20</v>
      </c>
      <c r="AJ11" s="3">
        <f>0</f>
        <v>0</v>
      </c>
      <c r="AK11" s="3">
        <v>20</v>
      </c>
      <c r="AL11" s="110">
        <v>5.82175925925926E-3</v>
      </c>
      <c r="AM11" s="17">
        <v>53.677999999999997</v>
      </c>
    </row>
    <row r="12" spans="1:39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3857</v>
      </c>
      <c r="F12" s="3" t="s">
        <v>49</v>
      </c>
      <c r="G12" s="13">
        <f>(C12-VLOOKUP(E12,Riders!$A$2:$C$3501,2,FALSE))/365</f>
        <v>23.438356164383563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v>20</v>
      </c>
      <c r="AJ12" s="3">
        <f>0</f>
        <v>0</v>
      </c>
      <c r="AK12" s="3">
        <v>20</v>
      </c>
      <c r="AL12" s="110">
        <v>5.82175925925926E-3</v>
      </c>
      <c r="AM12" s="17">
        <v>53.677999999999997</v>
      </c>
    </row>
    <row r="13" spans="1:39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222</v>
      </c>
      <c r="F13" s="3" t="s">
        <v>223</v>
      </c>
      <c r="G13" s="13">
        <f>(C13-VLOOKUP(E13,Riders!$A$2:$C$3501,2,FALSE))/365</f>
        <v>24.589041095890412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v>1</v>
      </c>
      <c r="AF13" s="3">
        <v>1</v>
      </c>
      <c r="AG13" s="3">
        <v>1</v>
      </c>
      <c r="AH13" s="3">
        <f>0</f>
        <v>0</v>
      </c>
      <c r="AI13" s="3">
        <f>0</f>
        <v>0</v>
      </c>
      <c r="AJ13" s="3">
        <f>0</f>
        <v>0</v>
      </c>
      <c r="AK13" s="3">
        <v>3</v>
      </c>
      <c r="AL13" s="110">
        <v>5.82175925925926E-3</v>
      </c>
      <c r="AM13" s="17">
        <v>53.677999999999997</v>
      </c>
    </row>
    <row r="14" spans="1:39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302</v>
      </c>
      <c r="F14" s="3" t="s">
        <v>264</v>
      </c>
      <c r="G14" s="13">
        <f>(C14-VLOOKUP(E14,Riders!$A$2:$C$3501,2,FALSE))/365</f>
        <v>43.764383561643832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v>1</v>
      </c>
      <c r="AB14" s="3">
        <v>1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2</v>
      </c>
      <c r="AL14" s="110">
        <v>5.82175925925926E-3</v>
      </c>
      <c r="AM14" s="17">
        <v>53.677999999999997</v>
      </c>
    </row>
    <row r="15" spans="1:39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31.454794520547946</v>
      </c>
      <c r="H15" s="1">
        <v>14</v>
      </c>
      <c r="I15" s="3">
        <f>0</f>
        <v>0</v>
      </c>
      <c r="J15" s="3">
        <v>1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1</v>
      </c>
      <c r="AL15" s="110">
        <v>5.82175925925926E-3</v>
      </c>
      <c r="AM15" s="17">
        <v>53.677999999999997</v>
      </c>
    </row>
    <row r="16" spans="1:39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216</v>
      </c>
      <c r="F16" s="3" t="s">
        <v>27</v>
      </c>
      <c r="G16" s="13">
        <f>(C16-VLOOKUP(E16,Riders!$A$2:$C$3501,2,FALSE))/365</f>
        <v>24.991780821917807</v>
      </c>
      <c r="H16" s="1">
        <v>15</v>
      </c>
      <c r="I16" s="3">
        <v>1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1</v>
      </c>
      <c r="AL16" s="110">
        <v>5.82175925925926E-3</v>
      </c>
      <c r="AM16" s="17">
        <v>53.677999999999997</v>
      </c>
    </row>
    <row r="17" spans="1:39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270</v>
      </c>
      <c r="F17" s="3" t="s">
        <v>36</v>
      </c>
      <c r="G17" s="13">
        <f>(C17-VLOOKUP(E17,Riders!$A$2:$C$3501,2,FALSE))/365</f>
        <v>29.389041095890413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v>1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1</v>
      </c>
      <c r="AL17" s="110">
        <v>5.82175925925926E-3</v>
      </c>
      <c r="AM17" s="17">
        <v>53.677999999999997</v>
      </c>
    </row>
    <row r="18" spans="1:39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229</v>
      </c>
      <c r="F18" s="3" t="s">
        <v>61</v>
      </c>
      <c r="G18" s="13">
        <f>(C18-VLOOKUP(E18,Riders!$A$2:$C$3501,2,FALSE))/365</f>
        <v>25.408219178082192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v>1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1</v>
      </c>
      <c r="AL18" s="110">
        <v>5.82175925925926E-3</v>
      </c>
      <c r="AM18" s="17">
        <v>53.677999999999997</v>
      </c>
    </row>
    <row r="19" spans="1:39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430</v>
      </c>
      <c r="F19" s="3" t="s">
        <v>97</v>
      </c>
      <c r="G19" s="13">
        <f>(C19-VLOOKUP(E19,Riders!$A$2:$C$3501,2,FALSE))/365</f>
        <v>22.07123287671233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10">
        <v>5.82175925925926E-3</v>
      </c>
      <c r="AM19" s="17">
        <v>53.677999999999997</v>
      </c>
    </row>
    <row r="20" spans="1:39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21.334246575342465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10">
        <v>5.82175925925926E-3</v>
      </c>
      <c r="AM20" s="17">
        <v>53.677999999999997</v>
      </c>
    </row>
    <row r="21" spans="1:39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310</v>
      </c>
      <c r="F21" s="3" t="s">
        <v>158</v>
      </c>
      <c r="G21" s="13">
        <f>(C21-VLOOKUP(E21,Riders!$A$2:$C$3501,2,FALSE))/365</f>
        <v>33.706849315068496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10">
        <v>5.82175925925926E-3</v>
      </c>
      <c r="AM21" s="17">
        <v>53.677999999999997</v>
      </c>
    </row>
    <row r="22" spans="1:39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446</v>
      </c>
      <c r="F22" s="3" t="s">
        <v>44</v>
      </c>
      <c r="G22" s="13">
        <f>(C22-VLOOKUP(E22,Riders!$A$2:$C$3501,2,FALSE))/365</f>
        <v>22.531506849315068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10">
        <v>5.82175925925926E-3</v>
      </c>
      <c r="AM22" s="17">
        <v>53.677999999999997</v>
      </c>
    </row>
    <row r="23" spans="1:39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591</v>
      </c>
      <c r="F23" s="3" t="s">
        <v>47</v>
      </c>
      <c r="G23" s="13">
        <f>(C23-VLOOKUP(E23,Riders!$A$2:$C$3501,2,FALSE))/365</f>
        <v>20.652054794520549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10">
        <v>5.82175925925926E-3</v>
      </c>
      <c r="AM23" s="17">
        <v>53.677999999999997</v>
      </c>
    </row>
    <row r="24" spans="1:39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10">
        <v>5.82175925925926E-3</v>
      </c>
      <c r="AM24" s="17">
        <v>53.677999999999997</v>
      </c>
    </row>
    <row r="25" spans="1:39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422</v>
      </c>
      <c r="F25" s="3" t="s">
        <v>17</v>
      </c>
      <c r="G25" s="13">
        <f>(C25-VLOOKUP(E25,Riders!$A$2:$C$3501,2,FALSE))/365</f>
        <v>24.734246575342464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v>1</v>
      </c>
      <c r="V25" s="3">
        <v>1</v>
      </c>
      <c r="W25" s="3">
        <v>1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23</v>
      </c>
      <c r="AL25" s="110">
        <v>5.9259259259259256E-3</v>
      </c>
      <c r="AM25">
        <v>52.734000000000002</v>
      </c>
    </row>
    <row r="26" spans="1:39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219</v>
      </c>
      <c r="F26" s="3" t="s">
        <v>220</v>
      </c>
      <c r="G26" s="13">
        <f>(C26-VLOOKUP(E26,Riders!$A$2:$C$3501,2,FALSE))/365</f>
        <v>31.391780821917809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>
        <f>0</f>
        <v>0</v>
      </c>
      <c r="AA26" s="3">
        <f>0</f>
        <v>0</v>
      </c>
      <c r="AB26" s="3">
        <v>1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10">
        <v>5.9259259259259256E-3</v>
      </c>
      <c r="AM26">
        <v>52.734000000000002</v>
      </c>
    </row>
    <row r="27" spans="1:39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3833</v>
      </c>
      <c r="F27" s="3" t="s">
        <v>49</v>
      </c>
      <c r="G27" s="13" t="e">
        <f>(C27-VLOOKUP(E27,Riders!$A$2:$C$3501,2,FALSE))/365</f>
        <v>#N/A</v>
      </c>
      <c r="H27" s="1">
        <v>3</v>
      </c>
      <c r="I27" s="3">
        <v>1</v>
      </c>
      <c r="J27" s="3">
        <f>0</f>
        <v>0</v>
      </c>
      <c r="K27" s="3">
        <v>1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22</v>
      </c>
      <c r="AL27" s="110">
        <v>5.92592592592593E-3</v>
      </c>
      <c r="AM27">
        <v>52.734000000000002</v>
      </c>
    </row>
    <row r="28" spans="1:39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v>1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1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22</v>
      </c>
      <c r="AL28" s="110">
        <v>5.92592592592593E-3</v>
      </c>
      <c r="AM28">
        <v>52.734000000000002</v>
      </c>
    </row>
    <row r="29" spans="1:39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462</v>
      </c>
      <c r="F29" s="3" t="s">
        <v>19</v>
      </c>
      <c r="G29" s="13">
        <f>(C29-VLOOKUP(E29,Riders!$A$2:$C$3501,2,FALSE))/365</f>
        <v>24.627397260273973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v>20</v>
      </c>
      <c r="AJ29" s="3">
        <f>0</f>
        <v>0</v>
      </c>
      <c r="AK29" s="3">
        <v>21</v>
      </c>
      <c r="AL29" s="110">
        <v>5.92592592592593E-3</v>
      </c>
      <c r="AM29">
        <v>52.734000000000002</v>
      </c>
    </row>
    <row r="30" spans="1:39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222</v>
      </c>
      <c r="F30" s="3" t="s">
        <v>223</v>
      </c>
      <c r="G30" s="13">
        <f>(C30-VLOOKUP(E30,Riders!$A$2:$C$3501,2,FALSE))/365</f>
        <v>24.526027397260275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v>1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v>20</v>
      </c>
      <c r="AJ30" s="3">
        <f>0</f>
        <v>0</v>
      </c>
      <c r="AK30" s="3">
        <v>21</v>
      </c>
      <c r="AL30" s="110">
        <v>5.92592592592593E-3</v>
      </c>
      <c r="AM30">
        <v>52.734000000000002</v>
      </c>
    </row>
    <row r="31" spans="1:39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229</v>
      </c>
      <c r="F31" s="3" t="s">
        <v>61</v>
      </c>
      <c r="G31" s="13">
        <f>(C31-VLOOKUP(E31,Riders!$A$2:$C$3501,2,FALSE))/365</f>
        <v>25.345205479452055</v>
      </c>
      <c r="H31" s="1">
        <v>7</v>
      </c>
      <c r="I31" s="3">
        <f>0</f>
        <v>0</v>
      </c>
      <c r="J31" s="3">
        <v>1</v>
      </c>
      <c r="K31" s="3">
        <f>0</f>
        <v>0</v>
      </c>
      <c r="L31" s="3">
        <v>1</v>
      </c>
      <c r="M31" s="3">
        <v>1</v>
      </c>
      <c r="N31" s="3">
        <v>1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v>20</v>
      </c>
      <c r="AJ31" s="3">
        <v>20</v>
      </c>
      <c r="AK31" s="3">
        <v>4</v>
      </c>
      <c r="AL31" s="110">
        <v>5.92592592592593E-3</v>
      </c>
      <c r="AM31">
        <v>52.734000000000002</v>
      </c>
    </row>
    <row r="32" spans="1:39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236</v>
      </c>
      <c r="F32" s="3" t="s">
        <v>51</v>
      </c>
      <c r="G32" s="13">
        <f>(C32-VLOOKUP(E32,Riders!$A$2:$C$3501,2,FALSE))/365</f>
        <v>28.18904109589041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v>1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v>1</v>
      </c>
      <c r="AH32" s="3">
        <f>0</f>
        <v>0</v>
      </c>
      <c r="AI32" s="3">
        <f>0</f>
        <v>0</v>
      </c>
      <c r="AJ32" s="3">
        <f>0</f>
        <v>0</v>
      </c>
      <c r="AK32" s="3">
        <v>3</v>
      </c>
      <c r="AL32" s="110">
        <v>5.92592592592593E-3</v>
      </c>
      <c r="AM32">
        <v>52.734000000000002</v>
      </c>
    </row>
    <row r="33" spans="1:39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426</v>
      </c>
      <c r="F33" s="3" t="s">
        <v>56</v>
      </c>
      <c r="G33" s="13">
        <f>(C33-VLOOKUP(E33,Riders!$A$2:$C$3501,2,FALSE))/365</f>
        <v>22.739726027397261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v>1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v>1</v>
      </c>
      <c r="AF33" s="3">
        <v>1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3</v>
      </c>
      <c r="AL33" s="110">
        <v>5.92592592592593E-3</v>
      </c>
      <c r="AM33">
        <v>52.734000000000002</v>
      </c>
    </row>
    <row r="34" spans="1:39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268</v>
      </c>
      <c r="F34" s="3" t="s">
        <v>47</v>
      </c>
      <c r="G34" s="13">
        <f>(C34-VLOOKUP(E34,Riders!$A$2:$C$3501,2,FALSE))/365</f>
        <v>27.030136986301368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v>1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v>1</v>
      </c>
      <c r="AI34" s="3">
        <f>0</f>
        <v>0</v>
      </c>
      <c r="AJ34" s="3">
        <f>0</f>
        <v>0</v>
      </c>
      <c r="AK34" s="3">
        <v>2</v>
      </c>
      <c r="AL34" s="110">
        <v>5.92592592592593E-3</v>
      </c>
      <c r="AM34">
        <v>52.734000000000002</v>
      </c>
    </row>
    <row r="35" spans="1:39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298</v>
      </c>
      <c r="F35" s="3" t="s">
        <v>53</v>
      </c>
      <c r="G35" s="13">
        <f>(C35-VLOOKUP(E35,Riders!$A$2:$C$3501,2,FALSE))/365</f>
        <v>24.490410958904111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v>1</v>
      </c>
      <c r="AD35" s="3">
        <v>1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2</v>
      </c>
      <c r="AL35" s="110">
        <v>5.92592592592593E-3</v>
      </c>
      <c r="AM35">
        <v>52.734000000000002</v>
      </c>
    </row>
    <row r="36" spans="1:39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228</v>
      </c>
      <c r="F36" s="3" t="s">
        <v>15</v>
      </c>
      <c r="G36" s="13">
        <f>(C36-VLOOKUP(E36,Riders!$A$2:$C$3501,2,FALSE))/365</f>
        <v>24.545205479452054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v>1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1</v>
      </c>
      <c r="AL36" s="110">
        <v>5.92592592592593E-3</v>
      </c>
      <c r="AM36">
        <v>52.734000000000002</v>
      </c>
    </row>
    <row r="37" spans="1:39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226</v>
      </c>
      <c r="F37" s="3" t="s">
        <v>120</v>
      </c>
      <c r="G37" s="13">
        <f>(C37-VLOOKUP(E37,Riders!$A$2:$C$3501,2,FALSE))/365</f>
        <v>25.372602739726027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10">
        <v>5.92592592592593E-3</v>
      </c>
      <c r="AM37">
        <v>52.734000000000002</v>
      </c>
    </row>
    <row r="38" spans="1:39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231</v>
      </c>
      <c r="F38" s="3" t="s">
        <v>232</v>
      </c>
      <c r="G38" s="13">
        <f>(C38-VLOOKUP(E38,Riders!$A$2:$C$3501,2,FALSE))/365</f>
        <v>26.915068493150685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10">
        <v>5.92592592592593E-3</v>
      </c>
      <c r="AM38">
        <v>52.734000000000002</v>
      </c>
    </row>
    <row r="39" spans="1:39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1333</v>
      </c>
      <c r="F39" s="3" t="s">
        <v>238</v>
      </c>
      <c r="G39" s="13">
        <f>(C39-VLOOKUP(E39,Riders!$A$2:$C$3501,2,FALSE))/365</f>
        <v>23.043835616438358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10">
        <v>5.92592592592593E-3</v>
      </c>
      <c r="AM39">
        <v>52.734000000000002</v>
      </c>
    </row>
    <row r="40" spans="1:39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597</v>
      </c>
      <c r="F40" s="3" t="s">
        <v>243</v>
      </c>
      <c r="G40" s="13">
        <f>(C40-VLOOKUP(E40,Riders!$A$2:$C$3501,2,FALSE))/365</f>
        <v>20.232876712328768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10">
        <v>5.92592592592593E-3</v>
      </c>
      <c r="AM40">
        <v>52.734000000000002</v>
      </c>
    </row>
    <row r="41" spans="1:39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3829</v>
      </c>
      <c r="F41" s="3" t="s">
        <v>247</v>
      </c>
      <c r="G41" s="13" t="e">
        <f>(C41-VLOOKUP(E41,Riders!$A$2:$C$3501,2,FALSE))/365</f>
        <v>#N/A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10">
        <v>5.92592592592593E-3</v>
      </c>
      <c r="AM41">
        <v>52.734000000000002</v>
      </c>
    </row>
    <row r="42" spans="1:39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3828</v>
      </c>
      <c r="F42" s="3" t="s">
        <v>230</v>
      </c>
      <c r="G42" s="13" t="e">
        <f>(C42-VLOOKUP(E42,Riders!$A$2:$C$3501,2,FALSE))/365</f>
        <v>#N/A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10">
        <v>5.92592592592593E-3</v>
      </c>
      <c r="AM42">
        <v>52.734000000000002</v>
      </c>
    </row>
    <row r="43" spans="1:39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v>20</v>
      </c>
      <c r="AK43" s="3">
        <v>-20</v>
      </c>
      <c r="AL43" s="110">
        <v>5.92592592592593E-3</v>
      </c>
      <c r="AM43">
        <v>52.734000000000002</v>
      </c>
    </row>
    <row r="44" spans="1:39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214</v>
      </c>
      <c r="F44" s="3" t="s">
        <v>67</v>
      </c>
      <c r="G44" s="13">
        <f>(C44-VLOOKUP(E44,Riders!$A$2:$C$3501,2,FALSE))/365</f>
        <v>28.643835616438356</v>
      </c>
      <c r="H44" s="1">
        <v>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1</v>
      </c>
      <c r="W44" s="3">
        <v>1</v>
      </c>
      <c r="X44" s="3">
        <v>1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v>20</v>
      </c>
      <c r="AJ44" s="3">
        <f>0</f>
        <v>0</v>
      </c>
      <c r="AK44" s="3">
        <v>30</v>
      </c>
      <c r="AL44" s="110">
        <v>5.6712962962962958E-3</v>
      </c>
      <c r="AM44">
        <v>55.101999999999997</v>
      </c>
    </row>
    <row r="45" spans="1:39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422</v>
      </c>
      <c r="F45" s="3" t="s">
        <v>17</v>
      </c>
      <c r="G45" s="13">
        <f>(C45-VLOOKUP(E45,Riders!$A$2:$C$3501,2,FALSE))/365</f>
        <v>24.30958904109589</v>
      </c>
      <c r="H45" s="1">
        <v>2</v>
      </c>
      <c r="I45" s="3">
        <v>1</v>
      </c>
      <c r="J45" s="3">
        <v>1</v>
      </c>
      <c r="K45" s="3">
        <v>1</v>
      </c>
      <c r="L45" s="3">
        <v>1</v>
      </c>
      <c r="M45" s="3">
        <v>1</v>
      </c>
      <c r="N45" s="3">
        <v>1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v>20</v>
      </c>
      <c r="AJ45" s="3">
        <f>0</f>
        <v>0</v>
      </c>
      <c r="AK45" s="3">
        <v>26</v>
      </c>
      <c r="AL45" s="110">
        <v>5.6712962962962958E-3</v>
      </c>
      <c r="AM45">
        <v>55.101999999999997</v>
      </c>
    </row>
    <row r="46" spans="1:39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274</v>
      </c>
      <c r="F46" s="3" t="s">
        <v>29</v>
      </c>
      <c r="G46" s="13">
        <f>(C46-VLOOKUP(E46,Riders!$A$2:$C$3501,2,FALSE))/365</f>
        <v>22.608219178082191</v>
      </c>
      <c r="H46" s="1">
        <v>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v>1</v>
      </c>
      <c r="Z46" s="3">
        <f>0</f>
        <v>0</v>
      </c>
      <c r="AA46" s="3">
        <v>1</v>
      </c>
      <c r="AB46" s="3">
        <v>1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v>20</v>
      </c>
      <c r="AJ46" s="3">
        <f>0</f>
        <v>0</v>
      </c>
      <c r="AK46" s="3">
        <v>23</v>
      </c>
      <c r="AL46" s="110">
        <v>5.6712962962963001E-3</v>
      </c>
      <c r="AM46">
        <v>55.101999999999997</v>
      </c>
    </row>
    <row r="47" spans="1:39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268</v>
      </c>
      <c r="F47" s="3" t="s">
        <v>47</v>
      </c>
      <c r="G47" s="13">
        <f>(C47-VLOOKUP(E47,Riders!$A$2:$C$3501,2,FALSE))/365</f>
        <v>26.605479452054794</v>
      </c>
      <c r="H47" s="1">
        <v>4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v>1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v>20</v>
      </c>
      <c r="AJ47" s="3">
        <f>0</f>
        <v>0</v>
      </c>
      <c r="AK47" s="3">
        <v>21</v>
      </c>
      <c r="AL47" s="110">
        <v>5.6712962962963001E-3</v>
      </c>
      <c r="AM47">
        <v>55.101999999999997</v>
      </c>
    </row>
    <row r="48" spans="1:39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221</v>
      </c>
      <c r="F48" s="3" t="s">
        <v>40</v>
      </c>
      <c r="G48" s="13">
        <f>(C48-VLOOKUP(E48,Riders!$A$2:$C$3501,2,FALSE))/365</f>
        <v>26.347945205479451</v>
      </c>
      <c r="H48" s="1">
        <v>5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20</v>
      </c>
      <c r="AL48" s="110">
        <v>5.6712962962963001E-3</v>
      </c>
      <c r="AM48">
        <v>55.101999999999997</v>
      </c>
    </row>
    <row r="49" spans="1:39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229</v>
      </c>
      <c r="F49" s="3" t="s">
        <v>61</v>
      </c>
      <c r="G49" s="13">
        <f>(C49-VLOOKUP(E49,Riders!$A$2:$C$3501,2,FALSE))/365</f>
        <v>24.920547945205481</v>
      </c>
      <c r="H49" s="1">
        <v>6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v>1</v>
      </c>
      <c r="AD49" s="3">
        <v>1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f>0</f>
        <v>0</v>
      </c>
      <c r="AJ49" s="3">
        <f>0</f>
        <v>0</v>
      </c>
      <c r="AK49" s="3">
        <v>2</v>
      </c>
      <c r="AL49" s="110">
        <v>5.6712962962963001E-3</v>
      </c>
      <c r="AM49">
        <v>55.101999999999997</v>
      </c>
    </row>
    <row r="50" spans="1:39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291</v>
      </c>
      <c r="F50" s="3" t="s">
        <v>56</v>
      </c>
      <c r="G50" s="13">
        <f>(C50-VLOOKUP(E50,Riders!$A$2:$C$3501,2,FALSE))/365</f>
        <v>22.315068493150687</v>
      </c>
      <c r="H50" s="1">
        <v>7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f>0</f>
        <v>0</v>
      </c>
      <c r="AJ50" s="3">
        <f>0</f>
        <v>0</v>
      </c>
      <c r="AK50" s="3">
        <v>1</v>
      </c>
      <c r="AL50" s="110">
        <v>5.6712962962963001E-3</v>
      </c>
      <c r="AM50">
        <v>55.101999999999997</v>
      </c>
    </row>
    <row r="51" spans="1:39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237</v>
      </c>
      <c r="F51" s="3" t="s">
        <v>238</v>
      </c>
      <c r="G51" s="13">
        <f>(C51-VLOOKUP(E51,Riders!$A$2:$C$3501,2,FALSE))/365</f>
        <v>27.227397260273971</v>
      </c>
      <c r="H51" s="1">
        <v>8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v>1</v>
      </c>
      <c r="AH51" s="3">
        <f>0</f>
        <v>0</v>
      </c>
      <c r="AI51" s="3">
        <f>0</f>
        <v>0</v>
      </c>
      <c r="AJ51" s="3">
        <f>0</f>
        <v>0</v>
      </c>
      <c r="AK51" s="3">
        <v>1</v>
      </c>
      <c r="AL51" s="110">
        <v>5.6712962962963001E-3</v>
      </c>
      <c r="AM51">
        <v>55.101999999999997</v>
      </c>
    </row>
    <row r="52" spans="1:39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219</v>
      </c>
      <c r="F52" s="3" t="s">
        <v>220</v>
      </c>
      <c r="G52" s="13">
        <f>(C52-VLOOKUP(E52,Riders!$A$2:$C$3501,2,FALSE))/365</f>
        <v>30.967123287671232</v>
      </c>
      <c r="H52" s="1">
        <v>9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v>1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10">
        <v>5.6712962962963001E-3</v>
      </c>
      <c r="AM52">
        <v>55.101999999999997</v>
      </c>
    </row>
    <row r="53" spans="1:39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269</v>
      </c>
      <c r="F53" s="3" t="s">
        <v>25</v>
      </c>
      <c r="G53" s="13">
        <f>(C53-VLOOKUP(E53,Riders!$A$2:$C$3501,2,FALSE))/365</f>
        <v>29.43013698630137</v>
      </c>
      <c r="H53" s="1">
        <v>10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v>1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10">
        <v>5.6712962962963001E-3</v>
      </c>
      <c r="AM53">
        <v>55.101999999999997</v>
      </c>
    </row>
    <row r="54" spans="1:39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226</v>
      </c>
      <c r="F54" s="3" t="s">
        <v>120</v>
      </c>
      <c r="G54" s="13">
        <f>(C54-VLOOKUP(E54,Riders!$A$2:$C$3501,2,FALSE))/365</f>
        <v>24.947945205479453</v>
      </c>
      <c r="H54" s="1">
        <v>11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0</v>
      </c>
      <c r="AL54" s="110">
        <v>5.6712962962963001E-3</v>
      </c>
      <c r="AM54">
        <v>55.101999999999997</v>
      </c>
    </row>
    <row r="55" spans="1:39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298</v>
      </c>
      <c r="F55" s="3" t="s">
        <v>53</v>
      </c>
      <c r="G55" s="13">
        <f>(C55-VLOOKUP(E55,Riders!$A$2:$C$3501,2,FALSE))/365</f>
        <v>24.065753424657533</v>
      </c>
      <c r="H55" s="1">
        <v>12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10">
        <v>5.6712962962963001E-3</v>
      </c>
      <c r="AM55">
        <v>55.101999999999997</v>
      </c>
    </row>
    <row r="56" spans="1:39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222</v>
      </c>
      <c r="F56" s="3" t="s">
        <v>223</v>
      </c>
      <c r="G56" s="13">
        <f>(C56-VLOOKUP(E56,Riders!$A$2:$C$3501,2,FALSE))/365</f>
        <v>24.101369863013698</v>
      </c>
      <c r="H56" s="1">
        <v>13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10">
        <v>5.6712962962963001E-3</v>
      </c>
      <c r="AM56">
        <v>55.101999999999997</v>
      </c>
    </row>
    <row r="57" spans="1:39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462</v>
      </c>
      <c r="F57" s="3" t="s">
        <v>19</v>
      </c>
      <c r="G57" s="13">
        <f>(C57-VLOOKUP(E57,Riders!$A$2:$C$3501,2,FALSE))/365</f>
        <v>24.202739726027396</v>
      </c>
      <c r="H57" s="1">
        <v>14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10">
        <v>5.6712962962963001E-3</v>
      </c>
      <c r="AM57">
        <v>55.101999999999997</v>
      </c>
    </row>
    <row r="58" spans="1:39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458</v>
      </c>
      <c r="F58" s="3" t="s">
        <v>36</v>
      </c>
      <c r="G58" s="13">
        <f>(C58-VLOOKUP(E58,Riders!$A$2:$C$3501,2,FALSE))/365</f>
        <v>24.745205479452054</v>
      </c>
      <c r="H58" s="1">
        <v>15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10">
        <v>5.6712962962963001E-3</v>
      </c>
      <c r="AM58">
        <v>55.101999999999997</v>
      </c>
    </row>
    <row r="59" spans="1:39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251</v>
      </c>
      <c r="F59" s="3" t="s">
        <v>65</v>
      </c>
      <c r="G59" s="13">
        <f>(C59-VLOOKUP(E59,Riders!$A$2:$C$3501,2,FALSE))/365</f>
        <v>22.276712328767122</v>
      </c>
      <c r="H59" s="1">
        <v>16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10">
        <v>5.6712962962963001E-3</v>
      </c>
      <c r="AM59">
        <v>55.101999999999997</v>
      </c>
    </row>
    <row r="60" spans="1:39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236</v>
      </c>
      <c r="F60" s="3" t="s">
        <v>51</v>
      </c>
      <c r="G60" s="13">
        <f>(C60-VLOOKUP(E60,Riders!$A$2:$C$3501,2,FALSE))/365</f>
        <v>27.764383561643836</v>
      </c>
      <c r="H60" s="1">
        <v>17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10">
        <v>5.6712962962963001E-3</v>
      </c>
      <c r="AM60">
        <v>55.101999999999997</v>
      </c>
    </row>
    <row r="61" spans="1:39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231</v>
      </c>
      <c r="F61" s="3" t="s">
        <v>232</v>
      </c>
      <c r="G61" s="13">
        <f>(C61-VLOOKUP(E61,Riders!$A$2:$C$3501,2,FALSE))/365</f>
        <v>26.490410958904111</v>
      </c>
      <c r="H61" s="1">
        <v>18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10">
        <v>5.6712962962963001E-3</v>
      </c>
      <c r="AM61">
        <v>55.101999999999997</v>
      </c>
    </row>
    <row r="62" spans="1:39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234</v>
      </c>
      <c r="F62" s="3" t="s">
        <v>235</v>
      </c>
      <c r="G62" s="13">
        <f>(C62-VLOOKUP(E62,Riders!$A$2:$C$3501,2,FALSE))/365</f>
        <v>26.887671232876713</v>
      </c>
      <c r="H62" s="1">
        <v>19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10">
        <v>5.6712962962963001E-3</v>
      </c>
      <c r="AM62">
        <v>55.101999999999997</v>
      </c>
    </row>
    <row r="63" spans="1:39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216</v>
      </c>
      <c r="F63" s="3" t="s">
        <v>27</v>
      </c>
      <c r="G63" s="13">
        <f>(C63-VLOOKUP(E63,Riders!$A$2:$C$3501,2,FALSE))/365</f>
        <v>24.504109589041096</v>
      </c>
      <c r="H63" s="1">
        <v>20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10">
        <v>5.6712962962963001E-3</v>
      </c>
      <c r="AM63">
        <v>55.101999999999997</v>
      </c>
    </row>
    <row r="64" spans="1:39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246</v>
      </c>
      <c r="F64" s="3" t="s">
        <v>247</v>
      </c>
      <c r="G64" s="13">
        <f>(C64-VLOOKUP(E64,Riders!$A$2:$C$3501,2,FALSE))/365</f>
        <v>31.12054794520548</v>
      </c>
      <c r="H64" s="1">
        <v>21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10">
        <v>5.6712962962963001E-3</v>
      </c>
      <c r="AM64">
        <v>55.101999999999997</v>
      </c>
    </row>
    <row r="65" spans="1:39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224</v>
      </c>
      <c r="F65" s="3" t="s">
        <v>225</v>
      </c>
      <c r="G65" s="13">
        <f>(C65-VLOOKUP(E65,Riders!$A$2:$C$3501,2,FALSE))/365</f>
        <v>23.665753424657535</v>
      </c>
      <c r="H65" s="1">
        <v>22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10">
        <v>5.6712962962963001E-3</v>
      </c>
      <c r="AM65">
        <v>55.101999999999997</v>
      </c>
    </row>
    <row r="66" spans="1:39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2329</v>
      </c>
      <c r="F66" s="3" t="s">
        <v>49</v>
      </c>
      <c r="G66" s="13">
        <f>(C66-VLOOKUP(E66,Riders!$A$2:$C$3501,2,FALSE))/365</f>
        <v>22.950684931506849</v>
      </c>
      <c r="H66" s="1">
        <v>23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10">
        <v>5.6712962962963001E-3</v>
      </c>
      <c r="AM66">
        <v>55.101999999999997</v>
      </c>
    </row>
    <row r="67" spans="1:39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241</v>
      </c>
      <c r="F67" s="3" t="s">
        <v>44</v>
      </c>
      <c r="G67" s="13">
        <f>(C67-VLOOKUP(E67,Riders!$A$2:$C$3501,2,FALSE))/365</f>
        <v>21.024657534246575</v>
      </c>
      <c r="H67" s="1">
        <v>24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10">
        <v>5.6712962962963001E-3</v>
      </c>
      <c r="AM67">
        <v>55.101999999999997</v>
      </c>
    </row>
    <row r="68" spans="1:39" x14ac:dyDescent="0.3">
      <c r="A68" s="1" t="s">
        <v>93</v>
      </c>
      <c r="B68" s="1">
        <v>2023</v>
      </c>
      <c r="C68" s="2">
        <v>45039</v>
      </c>
      <c r="D68" s="1" t="s">
        <v>72</v>
      </c>
      <c r="E68" s="1" t="s">
        <v>269</v>
      </c>
      <c r="F68" s="1" t="s">
        <v>25</v>
      </c>
      <c r="G68" s="13">
        <f>(C68-VLOOKUP(E68,Riders!$A$2:$C$3501,2,FALSE))/365</f>
        <v>29.134246575342466</v>
      </c>
      <c r="H68" s="1">
        <v>1</v>
      </c>
      <c r="I68" s="3">
        <f>0</f>
        <v>0</v>
      </c>
      <c r="J68" s="3">
        <f>0</f>
        <v>0</v>
      </c>
      <c r="K68" s="3">
        <f>0</f>
        <v>0</v>
      </c>
      <c r="L68" s="3">
        <v>1</v>
      </c>
      <c r="M68" s="3">
        <f>0</f>
        <v>0</v>
      </c>
      <c r="N68" s="3">
        <v>1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v>1</v>
      </c>
      <c r="V68" s="3">
        <v>1</v>
      </c>
      <c r="W68" s="3">
        <v>1</v>
      </c>
      <c r="X68" s="3">
        <v>1</v>
      </c>
      <c r="Y68" s="3">
        <v>1</v>
      </c>
      <c r="Z68" s="3">
        <f>0</f>
        <v>0</v>
      </c>
      <c r="AA68" s="3">
        <v>1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v>20</v>
      </c>
      <c r="AJ68" s="3">
        <f>0</f>
        <v>0</v>
      </c>
      <c r="AK68" s="3">
        <v>28</v>
      </c>
      <c r="AL68" s="110">
        <v>5.8796296296296296E-3</v>
      </c>
      <c r="AM68">
        <v>53.15</v>
      </c>
    </row>
    <row r="69" spans="1:39" x14ac:dyDescent="0.3">
      <c r="A69" s="1" t="s">
        <v>93</v>
      </c>
      <c r="B69" s="1">
        <v>2023</v>
      </c>
      <c r="C69" s="2">
        <v>45039</v>
      </c>
      <c r="D69" s="1" t="s">
        <v>72</v>
      </c>
      <c r="E69" s="1" t="s">
        <v>218</v>
      </c>
      <c r="F69" s="1" t="s">
        <v>19</v>
      </c>
      <c r="G69" s="13">
        <f>(C69-VLOOKUP(E69,Riders!$A$2:$C$3501,2,FALSE))/365</f>
        <v>21.624657534246577</v>
      </c>
      <c r="H69" s="1">
        <v>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v>1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v>1</v>
      </c>
      <c r="AA69" s="3">
        <f>0</f>
        <v>0</v>
      </c>
      <c r="AB69" s="3">
        <v>1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v>20</v>
      </c>
      <c r="AJ69" s="3">
        <f>0</f>
        <v>0</v>
      </c>
      <c r="AK69" s="3">
        <v>23</v>
      </c>
      <c r="AL69" s="110">
        <v>5.8796296296296296E-3</v>
      </c>
      <c r="AM69">
        <v>53.15</v>
      </c>
    </row>
    <row r="70" spans="1:39" x14ac:dyDescent="0.3">
      <c r="A70" s="1" t="s">
        <v>93</v>
      </c>
      <c r="B70" s="1">
        <v>2023</v>
      </c>
      <c r="C70" s="2">
        <v>45039</v>
      </c>
      <c r="D70" s="1" t="s">
        <v>72</v>
      </c>
      <c r="E70" s="1" t="s">
        <v>236</v>
      </c>
      <c r="F70" s="1" t="s">
        <v>51</v>
      </c>
      <c r="G70" s="13">
        <f>(C70-VLOOKUP(E70,Riders!$A$2:$C$3501,2,FALSE))/365</f>
        <v>27.468493150684932</v>
      </c>
      <c r="H70" s="1">
        <v>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v>1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v>1</v>
      </c>
      <c r="AG70" s="3">
        <v>1</v>
      </c>
      <c r="AH70" s="3">
        <v>1</v>
      </c>
      <c r="AI70" s="3">
        <f>0</f>
        <v>0</v>
      </c>
      <c r="AJ70" s="3">
        <f>0</f>
        <v>0</v>
      </c>
      <c r="AK70" s="3">
        <v>4</v>
      </c>
      <c r="AL70" s="110">
        <v>5.8796296296296296E-3</v>
      </c>
      <c r="AM70">
        <v>53.15</v>
      </c>
    </row>
    <row r="71" spans="1:39" x14ac:dyDescent="0.3">
      <c r="A71" s="1" t="s">
        <v>93</v>
      </c>
      <c r="B71" s="1">
        <v>2023</v>
      </c>
      <c r="C71" s="2">
        <v>45039</v>
      </c>
      <c r="D71" s="1" t="s">
        <v>72</v>
      </c>
      <c r="E71" s="1" t="s">
        <v>219</v>
      </c>
      <c r="F71" s="1" t="s">
        <v>220</v>
      </c>
      <c r="G71" s="13">
        <f>(C71-VLOOKUP(E71,Riders!$A$2:$C$3501,2,FALSE))/365</f>
        <v>30.671232876712327</v>
      </c>
      <c r="H71" s="1">
        <v>4</v>
      </c>
      <c r="I71" s="3">
        <f>0</f>
        <v>0</v>
      </c>
      <c r="J71" s="3">
        <f>0</f>
        <v>0</v>
      </c>
      <c r="K71" s="3">
        <v>1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v>1</v>
      </c>
      <c r="AF71" s="3">
        <f>0</f>
        <v>0</v>
      </c>
      <c r="AG71" s="3">
        <f>0</f>
        <v>0</v>
      </c>
      <c r="AH71" s="3">
        <f>0</f>
        <v>0</v>
      </c>
      <c r="AI71" s="3">
        <f>0</f>
        <v>0</v>
      </c>
      <c r="AJ71" s="3">
        <f>0</f>
        <v>0</v>
      </c>
      <c r="AK71" s="3">
        <v>2</v>
      </c>
      <c r="AL71" s="110">
        <v>5.8796296296296296E-3</v>
      </c>
      <c r="AM71">
        <v>53.15</v>
      </c>
    </row>
    <row r="72" spans="1:39" x14ac:dyDescent="0.3">
      <c r="A72" s="1" t="s">
        <v>93</v>
      </c>
      <c r="B72" s="1">
        <v>2023</v>
      </c>
      <c r="C72" s="2">
        <v>45039</v>
      </c>
      <c r="D72" s="1" t="s">
        <v>72</v>
      </c>
      <c r="E72" s="1" t="s">
        <v>463</v>
      </c>
      <c r="F72" s="1" t="s">
        <v>27</v>
      </c>
      <c r="G72" s="13">
        <f>(C72-VLOOKUP(E72,Riders!$A$2:$C$3501,2,FALSE))/365</f>
        <v>21.397260273972602</v>
      </c>
      <c r="H72" s="1">
        <v>5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v>1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f>0</f>
        <v>0</v>
      </c>
      <c r="AJ72" s="3">
        <f>0</f>
        <v>0</v>
      </c>
      <c r="AK72" s="3">
        <v>2</v>
      </c>
      <c r="AL72" s="110">
        <v>5.8796296296296296E-3</v>
      </c>
      <c r="AM72">
        <v>53.15</v>
      </c>
    </row>
    <row r="73" spans="1:39" x14ac:dyDescent="0.3">
      <c r="A73" s="1" t="s">
        <v>93</v>
      </c>
      <c r="B73" s="1">
        <v>2023</v>
      </c>
      <c r="C73" s="2">
        <v>45039</v>
      </c>
      <c r="D73" s="1" t="s">
        <v>72</v>
      </c>
      <c r="E73" s="1" t="s">
        <v>222</v>
      </c>
      <c r="F73" s="1" t="s">
        <v>223</v>
      </c>
      <c r="G73" s="13">
        <f>(C73-VLOOKUP(E73,Riders!$A$2:$C$3501,2,FALSE))/365</f>
        <v>23.805479452054794</v>
      </c>
      <c r="H73" s="1">
        <v>6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v>1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f>0</f>
        <v>0</v>
      </c>
      <c r="AJ73" s="3">
        <f>0</f>
        <v>0</v>
      </c>
      <c r="AK73" s="3">
        <v>1</v>
      </c>
      <c r="AL73" s="110">
        <v>5.8796296296296296E-3</v>
      </c>
      <c r="AM73">
        <v>53.15</v>
      </c>
    </row>
    <row r="74" spans="1:39" x14ac:dyDescent="0.3">
      <c r="A74" s="1" t="s">
        <v>93</v>
      </c>
      <c r="B74" s="1">
        <v>2023</v>
      </c>
      <c r="C74" s="2">
        <v>45039</v>
      </c>
      <c r="D74" s="1" t="s">
        <v>72</v>
      </c>
      <c r="E74" s="1" t="s">
        <v>214</v>
      </c>
      <c r="F74" s="1" t="s">
        <v>67</v>
      </c>
      <c r="G74" s="13">
        <f>(C74-VLOOKUP(E74,Riders!$A$2:$C$3501,2,FALSE))/365</f>
        <v>28.347945205479451</v>
      </c>
      <c r="H74" s="1">
        <v>7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f>0</f>
        <v>0</v>
      </c>
      <c r="AJ74" s="3">
        <f>0</f>
        <v>0</v>
      </c>
      <c r="AK74" s="3">
        <v>1</v>
      </c>
      <c r="AL74" s="110">
        <v>5.8796296296296296E-3</v>
      </c>
      <c r="AM74">
        <v>53.15</v>
      </c>
    </row>
    <row r="75" spans="1:39" x14ac:dyDescent="0.3">
      <c r="A75" s="1" t="s">
        <v>93</v>
      </c>
      <c r="B75" s="1">
        <v>2023</v>
      </c>
      <c r="C75" s="2">
        <v>45039</v>
      </c>
      <c r="D75" s="1" t="s">
        <v>72</v>
      </c>
      <c r="E75" s="1" t="s">
        <v>291</v>
      </c>
      <c r="F75" s="1" t="s">
        <v>56</v>
      </c>
      <c r="G75" s="13">
        <f>(C75-VLOOKUP(E75,Riders!$A$2:$C$3501,2,FALSE))/365</f>
        <v>22.019178082191782</v>
      </c>
      <c r="H75" s="1">
        <v>8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v>1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f>0</f>
        <v>0</v>
      </c>
      <c r="AJ75" s="3">
        <f>0</f>
        <v>0</v>
      </c>
      <c r="AK75" s="3">
        <v>1</v>
      </c>
      <c r="AL75" s="110">
        <v>5.8796296296296296E-3</v>
      </c>
      <c r="AM75">
        <v>53.15</v>
      </c>
    </row>
    <row r="76" spans="1:39" x14ac:dyDescent="0.3">
      <c r="A76" s="1" t="s">
        <v>93</v>
      </c>
      <c r="B76" s="1">
        <v>2023</v>
      </c>
      <c r="C76" s="2">
        <v>45039</v>
      </c>
      <c r="D76" s="1" t="s">
        <v>72</v>
      </c>
      <c r="E76" s="1" t="s">
        <v>268</v>
      </c>
      <c r="F76" s="1" t="s">
        <v>47</v>
      </c>
      <c r="G76" s="13">
        <f>(C76-VLOOKUP(E76,Riders!$A$2:$C$3501,2,FALSE))/365</f>
        <v>26.30958904109589</v>
      </c>
      <c r="H76" s="1">
        <v>9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v>1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110">
        <v>5.8796296296296296E-3</v>
      </c>
      <c r="AM76">
        <v>53.15</v>
      </c>
    </row>
    <row r="77" spans="1:39" x14ac:dyDescent="0.3">
      <c r="A77" s="1" t="s">
        <v>93</v>
      </c>
      <c r="B77" s="1">
        <v>2023</v>
      </c>
      <c r="C77" s="2">
        <v>45039</v>
      </c>
      <c r="D77" s="1" t="s">
        <v>72</v>
      </c>
      <c r="E77" s="1" t="s">
        <v>231</v>
      </c>
      <c r="F77" s="1" t="s">
        <v>232</v>
      </c>
      <c r="G77" s="13">
        <f>(C77-VLOOKUP(E77,Riders!$A$2:$C$3501,2,FALSE))/365</f>
        <v>26.194520547945206</v>
      </c>
      <c r="H77" s="1">
        <v>10</v>
      </c>
      <c r="I77" s="3">
        <v>1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1</v>
      </c>
      <c r="AL77" s="110">
        <v>5.8796296296296296E-3</v>
      </c>
      <c r="AM77">
        <v>53.15</v>
      </c>
    </row>
    <row r="78" spans="1:39" x14ac:dyDescent="0.3">
      <c r="A78" s="1" t="s">
        <v>93</v>
      </c>
      <c r="B78" s="1">
        <v>2023</v>
      </c>
      <c r="C78" s="2">
        <v>45039</v>
      </c>
      <c r="D78" s="1" t="s">
        <v>72</v>
      </c>
      <c r="E78" s="1" t="s">
        <v>227</v>
      </c>
      <c r="F78" s="1" t="s">
        <v>53</v>
      </c>
      <c r="G78" s="13">
        <f>(C78-VLOOKUP(E78,Riders!$A$2:$C$3501,2,FALSE))/365</f>
        <v>25.167123287671235</v>
      </c>
      <c r="H78" s="1">
        <v>11</v>
      </c>
      <c r="I78" s="3">
        <f>0</f>
        <v>0</v>
      </c>
      <c r="J78" s="3">
        <v>1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1</v>
      </c>
      <c r="AL78" s="110">
        <v>5.8796296296296296E-3</v>
      </c>
      <c r="AM78">
        <v>53.15</v>
      </c>
    </row>
    <row r="79" spans="1:39" x14ac:dyDescent="0.3">
      <c r="A79" s="1" t="s">
        <v>93</v>
      </c>
      <c r="B79" s="1">
        <v>2023</v>
      </c>
      <c r="C79" s="2">
        <v>45039</v>
      </c>
      <c r="D79" s="1" t="s">
        <v>72</v>
      </c>
      <c r="E79" s="1" t="s">
        <v>216</v>
      </c>
      <c r="F79" s="1" t="s">
        <v>3817</v>
      </c>
      <c r="G79" s="13">
        <f>(C79-VLOOKUP(E79,Riders!$A$2:$C$3501,2,FALSE))/365</f>
        <v>24.208219178082192</v>
      </c>
      <c r="H79" s="1">
        <v>12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1</v>
      </c>
      <c r="AL79" s="110">
        <v>5.8796296296296296E-3</v>
      </c>
      <c r="AM79">
        <v>53.15</v>
      </c>
    </row>
    <row r="80" spans="1:39" x14ac:dyDescent="0.3">
      <c r="A80" s="1" t="s">
        <v>93</v>
      </c>
      <c r="B80" s="1">
        <v>2023</v>
      </c>
      <c r="C80" s="2">
        <v>45039</v>
      </c>
      <c r="D80" s="1" t="s">
        <v>72</v>
      </c>
      <c r="E80" s="1" t="s">
        <v>229</v>
      </c>
      <c r="F80" s="1" t="s">
        <v>61</v>
      </c>
      <c r="G80" s="13">
        <f>(C80-VLOOKUP(E80,Riders!$A$2:$C$3501,2,FALSE))/365</f>
        <v>24.624657534246577</v>
      </c>
      <c r="H80" s="1">
        <v>13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110">
        <v>5.8796296296296296E-3</v>
      </c>
      <c r="AM80">
        <v>53.15</v>
      </c>
    </row>
    <row r="81" spans="1:39" x14ac:dyDescent="0.3">
      <c r="A81" s="1" t="s">
        <v>93</v>
      </c>
      <c r="B81" s="1">
        <v>2023</v>
      </c>
      <c r="C81" s="2">
        <v>45039</v>
      </c>
      <c r="D81" s="1" t="s">
        <v>72</v>
      </c>
      <c r="E81" s="1" t="s">
        <v>221</v>
      </c>
      <c r="F81" s="1" t="s">
        <v>40</v>
      </c>
      <c r="G81" s="13">
        <f>(C81-VLOOKUP(E81,Riders!$A$2:$C$3501,2,FALSE))/365</f>
        <v>26.052054794520547</v>
      </c>
      <c r="H81" s="1">
        <v>14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110">
        <v>5.8796296296296296E-3</v>
      </c>
      <c r="AM81">
        <v>53.15</v>
      </c>
    </row>
    <row r="82" spans="1:39" x14ac:dyDescent="0.3">
      <c r="A82" s="1" t="s">
        <v>93</v>
      </c>
      <c r="B82" s="1">
        <v>2023</v>
      </c>
      <c r="C82" s="2">
        <v>45039</v>
      </c>
      <c r="D82" s="1" t="s">
        <v>72</v>
      </c>
      <c r="E82" s="1" t="s">
        <v>251</v>
      </c>
      <c r="F82" s="1" t="s">
        <v>65</v>
      </c>
      <c r="G82" s="13">
        <f>(C82-VLOOKUP(E82,Riders!$A$2:$C$3501,2,FALSE))/365</f>
        <v>21.980821917808218</v>
      </c>
      <c r="H82" s="1">
        <v>15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110">
        <v>5.8796296296296296E-3</v>
      </c>
      <c r="AM82">
        <v>53.15</v>
      </c>
    </row>
    <row r="83" spans="1:39" x14ac:dyDescent="0.3">
      <c r="A83" s="1" t="s">
        <v>93</v>
      </c>
      <c r="B83" s="1">
        <v>2023</v>
      </c>
      <c r="C83" s="2">
        <v>45039</v>
      </c>
      <c r="D83" s="1" t="s">
        <v>72</v>
      </c>
      <c r="E83" s="1" t="s">
        <v>244</v>
      </c>
      <c r="F83" s="1" t="s">
        <v>38</v>
      </c>
      <c r="G83" s="13">
        <f>(C83-VLOOKUP(E83,Riders!$A$2:$C$3501,2,FALSE))/365</f>
        <v>29.065753424657533</v>
      </c>
      <c r="H83" s="1">
        <v>16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10">
        <v>5.8796296296296296E-3</v>
      </c>
      <c r="AM83">
        <v>53.15</v>
      </c>
    </row>
    <row r="84" spans="1:39" x14ac:dyDescent="0.3">
      <c r="A84" s="1" t="s">
        <v>93</v>
      </c>
      <c r="B84" s="1">
        <v>2023</v>
      </c>
      <c r="C84" s="2">
        <v>45039</v>
      </c>
      <c r="D84" s="1" t="s">
        <v>72</v>
      </c>
      <c r="E84" s="1" t="s">
        <v>2329</v>
      </c>
      <c r="F84" s="1" t="s">
        <v>49</v>
      </c>
      <c r="G84" s="13">
        <f>(C84-VLOOKUP(E84,Riders!$A$2:$C$3501,2,FALSE))/365</f>
        <v>22.654794520547945</v>
      </c>
      <c r="H84" s="1">
        <v>17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10">
        <v>5.8796296296296296E-3</v>
      </c>
      <c r="AM84">
        <v>53.15</v>
      </c>
    </row>
    <row r="85" spans="1:39" x14ac:dyDescent="0.3">
      <c r="A85" s="1" t="s">
        <v>93</v>
      </c>
      <c r="B85" s="1">
        <v>2023</v>
      </c>
      <c r="C85" s="2">
        <v>45039</v>
      </c>
      <c r="D85" s="1" t="s">
        <v>72</v>
      </c>
      <c r="E85" s="1" t="s">
        <v>217</v>
      </c>
      <c r="F85" s="1" t="s">
        <v>29</v>
      </c>
      <c r="G85" s="13">
        <f>(C85-VLOOKUP(E85,Riders!$A$2:$C$3501,2,FALSE))/365</f>
        <v>25.065753424657533</v>
      </c>
      <c r="H85" s="1">
        <v>18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10">
        <v>5.8796296296296296E-3</v>
      </c>
      <c r="AM85">
        <v>53.15</v>
      </c>
    </row>
    <row r="86" spans="1:39" x14ac:dyDescent="0.3">
      <c r="A86" s="1" t="s">
        <v>93</v>
      </c>
      <c r="B86" s="1">
        <v>2023</v>
      </c>
      <c r="C86" s="2">
        <v>45039</v>
      </c>
      <c r="D86" s="1" t="s">
        <v>72</v>
      </c>
      <c r="E86" s="1" t="s">
        <v>246</v>
      </c>
      <c r="F86" s="1" t="s">
        <v>247</v>
      </c>
      <c r="G86" s="13">
        <f>(C86-VLOOKUP(E86,Riders!$A$2:$C$3501,2,FALSE))/365</f>
        <v>30.824657534246576</v>
      </c>
      <c r="H86" s="1">
        <v>19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10">
        <v>5.8796296296296296E-3</v>
      </c>
      <c r="AM86">
        <v>53.15</v>
      </c>
    </row>
    <row r="87" spans="1:39" x14ac:dyDescent="0.3">
      <c r="A87" s="1" t="s">
        <v>93</v>
      </c>
      <c r="B87" s="1">
        <v>2023</v>
      </c>
      <c r="C87" s="2">
        <v>45039</v>
      </c>
      <c r="D87" s="1" t="s">
        <v>72</v>
      </c>
      <c r="E87" s="1" t="s">
        <v>228</v>
      </c>
      <c r="F87" s="1" t="s">
        <v>15</v>
      </c>
      <c r="G87" s="13">
        <f>(C87-VLOOKUP(E87,Riders!$A$2:$C$3501,2,FALSE))/365</f>
        <v>23.824657534246576</v>
      </c>
      <c r="H87" s="1">
        <v>20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10">
        <v>5.8796296296296296E-3</v>
      </c>
      <c r="AM87">
        <v>53.15</v>
      </c>
    </row>
    <row r="88" spans="1:39" x14ac:dyDescent="0.3">
      <c r="A88" s="1" t="s">
        <v>93</v>
      </c>
      <c r="B88" s="1">
        <v>2023</v>
      </c>
      <c r="C88" s="2">
        <v>45039</v>
      </c>
      <c r="D88" s="1" t="s">
        <v>72</v>
      </c>
      <c r="E88" s="1" t="s">
        <v>431</v>
      </c>
      <c r="F88" s="1" t="s">
        <v>97</v>
      </c>
      <c r="G88" s="13">
        <f>(C88-VLOOKUP(E88,Riders!$A$2:$C$3501,2,FALSE))/365</f>
        <v>18.367123287671234</v>
      </c>
      <c r="H88" s="1">
        <v>21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10">
        <v>5.8796296296296296E-3</v>
      </c>
      <c r="AM88">
        <v>53.15</v>
      </c>
    </row>
    <row r="89" spans="1:39" x14ac:dyDescent="0.3">
      <c r="A89" s="1" t="s">
        <v>93</v>
      </c>
      <c r="B89" s="1">
        <v>2023</v>
      </c>
      <c r="C89" s="2">
        <v>45039</v>
      </c>
      <c r="D89" s="1" t="s">
        <v>72</v>
      </c>
      <c r="E89" s="1" t="s">
        <v>458</v>
      </c>
      <c r="F89" s="1" t="s">
        <v>36</v>
      </c>
      <c r="G89" s="13">
        <f>(C89-VLOOKUP(E89,Riders!$A$2:$C$3501,2,FALSE))/365</f>
        <v>24.449315068493149</v>
      </c>
      <c r="H89" s="1">
        <v>22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10">
        <v>5.8796296296296296E-3</v>
      </c>
      <c r="AM89">
        <v>53.15</v>
      </c>
    </row>
    <row r="90" spans="1:39" x14ac:dyDescent="0.3">
      <c r="A90" s="1" t="s">
        <v>93</v>
      </c>
      <c r="B90" s="1">
        <v>2023</v>
      </c>
      <c r="C90" s="2">
        <v>45039</v>
      </c>
      <c r="D90" s="1" t="s">
        <v>72</v>
      </c>
      <c r="E90" s="1" t="s">
        <v>224</v>
      </c>
      <c r="F90" s="1" t="s">
        <v>225</v>
      </c>
      <c r="G90" s="13">
        <f>(C90-VLOOKUP(E90,Riders!$A$2:$C$3501,2,FALSE))/365</f>
        <v>23.36986301369863</v>
      </c>
      <c r="H90" s="1">
        <v>23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v>20</v>
      </c>
      <c r="AK90" s="3">
        <v>-20</v>
      </c>
      <c r="AL90" s="110">
        <v>5.8796296296296296E-3</v>
      </c>
      <c r="AM90">
        <v>53.15</v>
      </c>
    </row>
    <row r="91" spans="1:39" x14ac:dyDescent="0.3">
      <c r="A91" s="1" t="s">
        <v>93</v>
      </c>
      <c r="B91" s="1">
        <v>2023</v>
      </c>
      <c r="C91" s="2">
        <v>45039</v>
      </c>
      <c r="D91" s="1" t="s">
        <v>72</v>
      </c>
      <c r="E91" s="1" t="s">
        <v>851</v>
      </c>
      <c r="F91" s="1" t="s">
        <v>142</v>
      </c>
      <c r="G91" s="13">
        <f>(C91-VLOOKUP(E91,Riders!$A$2:$C$3501,2,FALSE))/365</f>
        <v>26.93972602739726</v>
      </c>
      <c r="H91" s="1">
        <v>24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v>40</v>
      </c>
      <c r="AK91" s="3">
        <v>-40</v>
      </c>
      <c r="AL91" s="110">
        <v>5.8796296296296296E-3</v>
      </c>
      <c r="AM91">
        <v>53.15</v>
      </c>
    </row>
    <row r="92" spans="1:39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1</v>
      </c>
      <c r="X92" s="4">
        <v>1</v>
      </c>
      <c r="Y92" s="4">
        <v>1</v>
      </c>
      <c r="Z92" s="4">
        <v>1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20</v>
      </c>
      <c r="AJ92" s="4">
        <v>0</v>
      </c>
      <c r="AK92" s="4">
        <v>24</v>
      </c>
      <c r="AL92" s="110">
        <v>5.9259259259259256E-3</v>
      </c>
      <c r="AM92" s="51">
        <v>52.734000000000002</v>
      </c>
    </row>
    <row r="93" spans="1:39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237</v>
      </c>
      <c r="F93" s="4" t="s">
        <v>238</v>
      </c>
      <c r="G93" s="13">
        <f>(C93-VLOOKUP(E93,Riders!$A$2:$C$3501,2,FALSE))/365</f>
        <v>26.830136986301369</v>
      </c>
      <c r="H93" s="4">
        <v>2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1</v>
      </c>
      <c r="S93" s="4">
        <v>0</v>
      </c>
      <c r="T93" s="4">
        <v>0</v>
      </c>
      <c r="U93" s="4">
        <v>1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  <c r="AA93" s="4">
        <v>0</v>
      </c>
      <c r="AB93" s="4">
        <v>0</v>
      </c>
      <c r="AC93" s="4">
        <v>0</v>
      </c>
      <c r="AD93" s="4">
        <v>1</v>
      </c>
      <c r="AE93" s="4">
        <v>1</v>
      </c>
      <c r="AF93" s="4">
        <v>0</v>
      </c>
      <c r="AG93" s="4">
        <v>0</v>
      </c>
      <c r="AH93" s="4">
        <v>0</v>
      </c>
      <c r="AI93" s="4">
        <v>20</v>
      </c>
      <c r="AJ93" s="4">
        <v>0</v>
      </c>
      <c r="AK93" s="4">
        <v>24</v>
      </c>
      <c r="AL93" s="110">
        <v>5.9259259259259256E-3</v>
      </c>
      <c r="AM93" s="51">
        <v>52.734000000000002</v>
      </c>
    </row>
    <row r="94" spans="1:39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421</v>
      </c>
      <c r="F94" s="4" t="s">
        <v>17</v>
      </c>
      <c r="G94" s="13">
        <f>(C94-VLOOKUP(E94,Riders!$A$2:$C$3501,2,FALSE))/365</f>
        <v>22.597260273972601</v>
      </c>
      <c r="H94" s="4">
        <v>3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1</v>
      </c>
      <c r="T94" s="4">
        <v>0</v>
      </c>
      <c r="U94" s="4">
        <v>0</v>
      </c>
      <c r="V94" s="4">
        <v>1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1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20</v>
      </c>
      <c r="AJ94" s="4">
        <v>0</v>
      </c>
      <c r="AK94" s="4">
        <v>23</v>
      </c>
      <c r="AL94" s="110">
        <v>5.92592592592593E-3</v>
      </c>
      <c r="AM94" s="51">
        <v>52.734000000000002</v>
      </c>
    </row>
    <row r="95" spans="1:39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214</v>
      </c>
      <c r="F95" s="4" t="s">
        <v>67</v>
      </c>
      <c r="G95" s="13">
        <f>(C95-VLOOKUP(E95,Riders!$A$2:$C$3501,2,FALSE))/365</f>
        <v>28.246575342465754</v>
      </c>
      <c r="H95" s="4">
        <v>4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1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0</v>
      </c>
      <c r="AB95" s="4">
        <v>0</v>
      </c>
      <c r="AC95" s="4">
        <v>1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20</v>
      </c>
      <c r="AJ95" s="4">
        <v>0</v>
      </c>
      <c r="AK95" s="4">
        <v>22</v>
      </c>
      <c r="AL95" s="110">
        <v>5.92592592592593E-3</v>
      </c>
      <c r="AM95" s="51">
        <v>52.734000000000002</v>
      </c>
    </row>
    <row r="96" spans="1:39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218</v>
      </c>
      <c r="F96" s="4" t="s">
        <v>19</v>
      </c>
      <c r="G96" s="13">
        <f>(C96-VLOOKUP(E96,Riders!$A$2:$C$3501,2,FALSE))/365</f>
        <v>21.523287671232875</v>
      </c>
      <c r="H96" s="4">
        <v>5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1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1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20</v>
      </c>
      <c r="AJ96" s="4">
        <v>0</v>
      </c>
      <c r="AK96" s="4">
        <v>22</v>
      </c>
      <c r="AL96" s="110">
        <v>5.92592592592593E-3</v>
      </c>
      <c r="AM96" s="51">
        <v>52.734000000000002</v>
      </c>
    </row>
    <row r="97" spans="1:39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219</v>
      </c>
      <c r="F97" s="4" t="s">
        <v>220</v>
      </c>
      <c r="G97" s="13">
        <f>(C97-VLOOKUP(E97,Riders!$A$2:$C$3501,2,FALSE))/365</f>
        <v>30.56986301369863</v>
      </c>
      <c r="H97" s="4">
        <v>6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  <c r="AA97" s="4">
        <v>0</v>
      </c>
      <c r="AB97" s="4">
        <v>0</v>
      </c>
      <c r="AC97" s="4">
        <v>0</v>
      </c>
      <c r="AD97" s="4">
        <v>0</v>
      </c>
      <c r="AE97" s="4">
        <v>0</v>
      </c>
      <c r="AF97" s="4">
        <v>0</v>
      </c>
      <c r="AG97" s="4">
        <v>0</v>
      </c>
      <c r="AH97" s="4">
        <v>0</v>
      </c>
      <c r="AI97" s="4">
        <v>20</v>
      </c>
      <c r="AJ97" s="4">
        <v>0</v>
      </c>
      <c r="AK97" s="4">
        <v>20</v>
      </c>
      <c r="AL97" s="110">
        <v>5.92592592592593E-3</v>
      </c>
      <c r="AM97" s="51">
        <v>52.734000000000002</v>
      </c>
    </row>
    <row r="98" spans="1:39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431</v>
      </c>
      <c r="F98" s="4" t="s">
        <v>97</v>
      </c>
      <c r="G98" s="13">
        <f>(C98-VLOOKUP(E98,Riders!$A$2:$C$3501,2,FALSE))/365</f>
        <v>18.265753424657536</v>
      </c>
      <c r="H98" s="4">
        <v>7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20</v>
      </c>
      <c r="AJ98" s="4">
        <v>0</v>
      </c>
      <c r="AK98" s="4">
        <v>20</v>
      </c>
      <c r="AL98" s="110">
        <v>5.92592592592593E-3</v>
      </c>
      <c r="AM98" s="51">
        <v>52.734000000000002</v>
      </c>
    </row>
    <row r="99" spans="1:39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251</v>
      </c>
      <c r="F99" s="4" t="s">
        <v>153</v>
      </c>
      <c r="G99" s="13">
        <f>(C99-VLOOKUP(E99,Riders!$A$2:$C$3501,2,FALSE))/365</f>
        <v>21.87945205479452</v>
      </c>
      <c r="H99" s="4">
        <v>8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  <c r="Z99" s="4">
        <v>0</v>
      </c>
      <c r="AA99" s="4">
        <v>0</v>
      </c>
      <c r="AB99" s="4">
        <v>0</v>
      </c>
      <c r="AC99" s="4">
        <v>0</v>
      </c>
      <c r="AD99" s="4">
        <v>0</v>
      </c>
      <c r="AE99" s="4">
        <v>0</v>
      </c>
      <c r="AF99" s="4">
        <v>0</v>
      </c>
      <c r="AG99" s="4">
        <v>0</v>
      </c>
      <c r="AH99" s="4">
        <v>0</v>
      </c>
      <c r="AI99" s="4">
        <v>20</v>
      </c>
      <c r="AJ99" s="4">
        <v>0</v>
      </c>
      <c r="AK99" s="4">
        <v>20</v>
      </c>
      <c r="AL99" s="110">
        <v>5.92592592592593E-3</v>
      </c>
      <c r="AM99" s="51">
        <v>52.734000000000002</v>
      </c>
    </row>
    <row r="100" spans="1:39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222</v>
      </c>
      <c r="F100" s="4" t="s">
        <v>223</v>
      </c>
      <c r="G100" s="13">
        <f>(C100-VLOOKUP(E100,Riders!$A$2:$C$3501,2,FALSE))/365</f>
        <v>23.704109589041096</v>
      </c>
      <c r="H100" s="4">
        <v>9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20</v>
      </c>
      <c r="AJ100" s="4">
        <v>0</v>
      </c>
      <c r="AK100" s="4">
        <v>20</v>
      </c>
      <c r="AL100" s="110">
        <v>5.92592592592593E-3</v>
      </c>
      <c r="AM100" s="51">
        <v>52.734000000000002</v>
      </c>
    </row>
    <row r="101" spans="1:39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497</v>
      </c>
      <c r="F101" s="4" t="s">
        <v>25</v>
      </c>
      <c r="G101" s="13">
        <f>(C101-VLOOKUP(E101,Riders!$A$2:$C$3501,2,FALSE))/365</f>
        <v>19.882191780821916</v>
      </c>
      <c r="H101" s="4">
        <v>10</v>
      </c>
      <c r="I101" s="4">
        <v>0</v>
      </c>
      <c r="J101" s="4">
        <v>0</v>
      </c>
      <c r="K101" s="4">
        <v>0</v>
      </c>
      <c r="L101" s="4">
        <v>0</v>
      </c>
      <c r="M101" s="4">
        <v>1</v>
      </c>
      <c r="N101" s="4">
        <v>1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0</v>
      </c>
      <c r="AB101" s="4">
        <v>0</v>
      </c>
      <c r="AC101" s="4">
        <v>0</v>
      </c>
      <c r="AD101" s="4">
        <v>0</v>
      </c>
      <c r="AE101" s="4">
        <v>0</v>
      </c>
      <c r="AF101" s="4">
        <v>1</v>
      </c>
      <c r="AG101" s="4">
        <v>0</v>
      </c>
      <c r="AH101" s="4">
        <v>1</v>
      </c>
      <c r="AI101" s="4">
        <v>0</v>
      </c>
      <c r="AJ101" s="4">
        <v>0</v>
      </c>
      <c r="AK101" s="4">
        <v>4</v>
      </c>
      <c r="AL101" s="110">
        <v>5.92592592592593E-3</v>
      </c>
      <c r="AM101" s="51">
        <v>52.734000000000002</v>
      </c>
    </row>
    <row r="102" spans="1:39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229</v>
      </c>
      <c r="F102" s="4" t="s">
        <v>61</v>
      </c>
      <c r="G102" s="13">
        <f>(C102-VLOOKUP(E102,Riders!$A$2:$C$3501,2,FALSE))/365</f>
        <v>24.523287671232875</v>
      </c>
      <c r="H102" s="4">
        <v>11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1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  <c r="AA102" s="4">
        <v>0</v>
      </c>
      <c r="AB102" s="4">
        <v>0</v>
      </c>
      <c r="AC102" s="4">
        <v>0</v>
      </c>
      <c r="AD102" s="4">
        <v>0</v>
      </c>
      <c r="AE102" s="4">
        <v>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1</v>
      </c>
      <c r="AL102" s="110">
        <v>5.92592592592593E-3</v>
      </c>
      <c r="AM102" s="51">
        <v>52.734000000000002</v>
      </c>
    </row>
    <row r="103" spans="1:39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224</v>
      </c>
      <c r="F103" s="4" t="s">
        <v>225</v>
      </c>
      <c r="G103" s="13">
        <f>(C103-VLOOKUP(E103,Riders!$A$2:$C$3501,2,FALSE))/365</f>
        <v>23.268493150684932</v>
      </c>
      <c r="H103" s="4">
        <v>12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1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  <c r="Z103" s="4">
        <v>0</v>
      </c>
      <c r="AA103" s="4">
        <v>0</v>
      </c>
      <c r="AB103" s="4">
        <v>0</v>
      </c>
      <c r="AC103" s="4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4">
        <v>0</v>
      </c>
      <c r="AK103" s="4">
        <v>1</v>
      </c>
      <c r="AL103" s="110">
        <v>5.92592592592593E-3</v>
      </c>
      <c r="AM103" s="51">
        <v>52.734000000000002</v>
      </c>
    </row>
    <row r="104" spans="1:39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241</v>
      </c>
      <c r="F104" s="4" t="s">
        <v>44</v>
      </c>
      <c r="G104" s="13">
        <f>(C104-VLOOKUP(E104,Riders!$A$2:$C$3501,2,FALSE))/365</f>
        <v>20.627397260273973</v>
      </c>
      <c r="H104" s="4">
        <v>13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s="4">
        <v>0</v>
      </c>
      <c r="AC104" s="4">
        <v>0</v>
      </c>
      <c r="AD104" s="4">
        <v>0</v>
      </c>
      <c r="AE104" s="4">
        <v>0</v>
      </c>
      <c r="AF104" s="4">
        <v>0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s="110">
        <v>5.92592592592593E-3</v>
      </c>
      <c r="AM104" s="51">
        <v>52.734000000000002</v>
      </c>
    </row>
    <row r="105" spans="1:39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2329</v>
      </c>
      <c r="F105" s="4" t="s">
        <v>49</v>
      </c>
      <c r="G105" s="13">
        <f>(C105-VLOOKUP(E105,Riders!$A$2:$C$3501,2,FALSE))/365</f>
        <v>22.553424657534247</v>
      </c>
      <c r="H105" s="4">
        <v>14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  <c r="Z105" s="4">
        <v>0</v>
      </c>
      <c r="AA105" s="4">
        <v>0</v>
      </c>
      <c r="AB105" s="4">
        <v>0</v>
      </c>
      <c r="AC105" s="4">
        <v>0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4">
        <v>0</v>
      </c>
      <c r="AK105" s="4">
        <v>0</v>
      </c>
      <c r="AL105" s="110">
        <v>5.92592592592593E-3</v>
      </c>
      <c r="AM105" s="51">
        <v>52.734000000000002</v>
      </c>
    </row>
    <row r="106" spans="1:39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231</v>
      </c>
      <c r="F106" s="4" t="s">
        <v>232</v>
      </c>
      <c r="G106" s="13">
        <f>(C106-VLOOKUP(E106,Riders!$A$2:$C$3501,2,FALSE))/365</f>
        <v>26.093150684931508</v>
      </c>
      <c r="H106" s="4">
        <v>15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110">
        <v>5.92592592592593E-3</v>
      </c>
      <c r="AM106" s="51">
        <v>52.734000000000002</v>
      </c>
    </row>
    <row r="107" spans="1:39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267</v>
      </c>
      <c r="F107" s="4" t="s">
        <v>56</v>
      </c>
      <c r="G107" s="13">
        <f>(C107-VLOOKUP(E107,Riders!$A$2:$C$3501,2,FALSE))/365</f>
        <v>24.227397260273971</v>
      </c>
      <c r="H107" s="4">
        <v>16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  <c r="Z107" s="4">
        <v>0</v>
      </c>
      <c r="AA107" s="4">
        <v>0</v>
      </c>
      <c r="AB107" s="4">
        <v>0</v>
      </c>
      <c r="AC107" s="4">
        <v>0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110">
        <v>5.92592592592593E-3</v>
      </c>
      <c r="AM107" s="51">
        <v>52.734000000000002</v>
      </c>
    </row>
    <row r="108" spans="1:39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242</v>
      </c>
      <c r="F108" s="4" t="s">
        <v>243</v>
      </c>
      <c r="G108" s="13">
        <f>(C108-VLOOKUP(E108,Riders!$A$2:$C$3501,2,FALSE))/365</f>
        <v>28.295890410958904</v>
      </c>
      <c r="H108" s="4">
        <v>17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110">
        <v>5.92592592592593E-3</v>
      </c>
      <c r="AM108" s="51">
        <v>52.734000000000002</v>
      </c>
    </row>
    <row r="109" spans="1:39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246</v>
      </c>
      <c r="F109" s="4" t="s">
        <v>247</v>
      </c>
      <c r="G109" s="13">
        <f>(C109-VLOOKUP(E109,Riders!$A$2:$C$3501,2,FALSE))/365</f>
        <v>30.723287671232878</v>
      </c>
      <c r="H109" s="4">
        <v>18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110">
        <v>5.92592592592593E-3</v>
      </c>
      <c r="AM109" s="51">
        <v>52.734000000000002</v>
      </c>
    </row>
    <row r="110" spans="1:39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258</v>
      </c>
      <c r="F110" s="4" t="s">
        <v>51</v>
      </c>
      <c r="G110" s="13">
        <f>(C110-VLOOKUP(E110,Riders!$A$2:$C$3501,2,FALSE))/365</f>
        <v>21.123287671232877</v>
      </c>
      <c r="H110" s="4">
        <v>19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110">
        <v>5.92592592592593E-3</v>
      </c>
      <c r="AM110" s="51">
        <v>52.734000000000002</v>
      </c>
    </row>
    <row r="111" spans="1:39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228</v>
      </c>
      <c r="F111" s="4" t="s">
        <v>15</v>
      </c>
      <c r="G111" s="13">
        <f>(C111-VLOOKUP(E111,Riders!$A$2:$C$3501,2,FALSE))/365</f>
        <v>23.723287671232878</v>
      </c>
      <c r="H111" s="4">
        <v>20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  <c r="Z111" s="4">
        <v>0</v>
      </c>
      <c r="AA111" s="4">
        <v>0</v>
      </c>
      <c r="AB111" s="4">
        <v>0</v>
      </c>
      <c r="AC111" s="4">
        <v>0</v>
      </c>
      <c r="AD111" s="4">
        <v>0</v>
      </c>
      <c r="AE111" s="4">
        <v>0</v>
      </c>
      <c r="AF111" s="4">
        <v>0</v>
      </c>
      <c r="AG111" s="4">
        <v>0</v>
      </c>
      <c r="AH111" s="4">
        <v>0</v>
      </c>
      <c r="AI111" s="4">
        <v>0</v>
      </c>
      <c r="AJ111" s="4">
        <v>0</v>
      </c>
      <c r="AK111" s="4">
        <v>0</v>
      </c>
      <c r="AL111" s="110">
        <v>5.92592592592593E-3</v>
      </c>
      <c r="AM111" s="51">
        <v>52.734000000000002</v>
      </c>
    </row>
    <row r="112" spans="1:39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851</v>
      </c>
      <c r="F112" s="4" t="s">
        <v>142</v>
      </c>
      <c r="G112" s="13">
        <f>(C112-VLOOKUP(E112,Riders!$A$2:$C$3501,2,FALSE))/365</f>
        <v>26.838356164383562</v>
      </c>
      <c r="H112" s="4">
        <v>21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  <c r="Z112" s="4">
        <v>0</v>
      </c>
      <c r="AA112" s="4">
        <v>0</v>
      </c>
      <c r="AB112" s="4">
        <v>0</v>
      </c>
      <c r="AC112" s="4">
        <v>0</v>
      </c>
      <c r="AD112" s="4">
        <v>0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110">
        <v>5.92592592592593E-3</v>
      </c>
      <c r="AM112" s="51">
        <v>52.734000000000002</v>
      </c>
    </row>
    <row r="113" spans="1:39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216</v>
      </c>
      <c r="F113" s="4" t="s">
        <v>27</v>
      </c>
      <c r="G113" s="13">
        <f>(C113-VLOOKUP(E113,Riders!$A$2:$C$3501,2,FALSE))/365</f>
        <v>24.106849315068494</v>
      </c>
      <c r="H113" s="4">
        <v>22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  <c r="Z113" s="4">
        <v>0</v>
      </c>
      <c r="AA113" s="4">
        <v>0</v>
      </c>
      <c r="AB113" s="4">
        <v>0</v>
      </c>
      <c r="AC113" s="4">
        <v>0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4">
        <v>0</v>
      </c>
      <c r="AK113" s="4">
        <v>0</v>
      </c>
      <c r="AL113" s="110">
        <v>5.92592592592593E-3</v>
      </c>
      <c r="AM113" s="51">
        <v>52.734000000000002</v>
      </c>
    </row>
    <row r="114" spans="1:39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244</v>
      </c>
      <c r="F114" s="4" t="s">
        <v>38</v>
      </c>
      <c r="G114" s="13">
        <f>(C114-VLOOKUP(E114,Riders!$A$2:$C$3501,2,FALSE))/365</f>
        <v>28.964383561643835</v>
      </c>
      <c r="H114" s="4">
        <v>23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110">
        <v>5.92592592592593E-3</v>
      </c>
      <c r="AM114" s="51">
        <v>52.734000000000002</v>
      </c>
    </row>
    <row r="115" spans="1:39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234</v>
      </c>
      <c r="F115" s="4" t="s">
        <v>235</v>
      </c>
      <c r="G115" s="13">
        <f>(C115-VLOOKUP(E115,Riders!$A$2:$C$3501,2,FALSE))/365</f>
        <v>26.490410958904111</v>
      </c>
      <c r="H115" s="4">
        <v>24</v>
      </c>
      <c r="I115" s="4">
        <v>1</v>
      </c>
      <c r="J115" s="4">
        <v>1</v>
      </c>
      <c r="K115" s="4">
        <v>1</v>
      </c>
      <c r="L115" s="4">
        <v>1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4">
        <v>20</v>
      </c>
      <c r="AK115" s="4">
        <v>-16</v>
      </c>
      <c r="AL115" s="110">
        <v>5.92592592592593E-3</v>
      </c>
      <c r="AM115" s="51">
        <v>52.734000000000002</v>
      </c>
    </row>
    <row r="116" spans="1:39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215</v>
      </c>
      <c r="F116" s="1" t="s">
        <v>17</v>
      </c>
      <c r="G116" s="13">
        <f>(C116-VLOOKUP(E116,Riders!$A$2:$C$3501,2,FALSE))/365</f>
        <v>24.139726027397259</v>
      </c>
      <c r="H116" s="1">
        <v>1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1</v>
      </c>
      <c r="V116" s="1">
        <v>1</v>
      </c>
      <c r="W116" s="1">
        <v>0</v>
      </c>
      <c r="X116" s="1">
        <v>1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20</v>
      </c>
      <c r="AJ116" s="1">
        <v>0</v>
      </c>
      <c r="AK116" s="1">
        <v>24</v>
      </c>
      <c r="AL116" s="110">
        <v>6.0069444444444441E-3</v>
      </c>
      <c r="AM116">
        <v>52.023000000000003</v>
      </c>
    </row>
    <row r="117" spans="1:39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274</v>
      </c>
      <c r="F117" s="1" t="s">
        <v>29</v>
      </c>
      <c r="G117" s="13">
        <f>(C117-VLOOKUP(E117,Riders!$A$2:$C$3501,2,FALSE))/365</f>
        <v>22.158904109589042</v>
      </c>
      <c r="H117" s="1">
        <v>2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1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20</v>
      </c>
      <c r="AJ117" s="1">
        <v>0</v>
      </c>
      <c r="AK117" s="1">
        <v>21</v>
      </c>
      <c r="AL117" s="110">
        <v>6.0069444444444441E-3</v>
      </c>
      <c r="AM117">
        <v>52.023000000000003</v>
      </c>
    </row>
    <row r="118" spans="1:39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219</v>
      </c>
      <c r="F118" s="1" t="s">
        <v>220</v>
      </c>
      <c r="G118" s="13">
        <f>(C118-VLOOKUP(E118,Riders!$A$2:$C$3501,2,FALSE))/365</f>
        <v>30.517808219178082</v>
      </c>
      <c r="H118" s="1">
        <v>3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1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20</v>
      </c>
      <c r="AJ118" s="1">
        <v>0</v>
      </c>
      <c r="AK118" s="1">
        <v>21</v>
      </c>
      <c r="AL118" s="110">
        <v>6.0069444444444398E-3</v>
      </c>
      <c r="AM118">
        <v>52.023000000000003</v>
      </c>
    </row>
    <row r="119" spans="1:39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251</v>
      </c>
      <c r="F119" s="1" t="s">
        <v>65</v>
      </c>
      <c r="G119" s="13">
        <f>(C119-VLOOKUP(E119,Riders!$A$2:$C$3501,2,FALSE))/365</f>
        <v>21.827397260273973</v>
      </c>
      <c r="H119" s="1">
        <v>4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1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</v>
      </c>
      <c r="AJ119" s="1">
        <v>0</v>
      </c>
      <c r="AK119" s="1">
        <v>21</v>
      </c>
      <c r="AL119" s="110">
        <v>6.0069444444444398E-3</v>
      </c>
      <c r="AM119">
        <v>52.023000000000003</v>
      </c>
    </row>
    <row r="120" spans="1:39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267</v>
      </c>
      <c r="F120" s="1" t="s">
        <v>56</v>
      </c>
      <c r="G120" s="13">
        <f>(C120-VLOOKUP(E120,Riders!$A$2:$C$3501,2,FALSE))/365</f>
        <v>24.175342465753424</v>
      </c>
      <c r="H120" s="1">
        <v>5</v>
      </c>
      <c r="I120" s="1">
        <v>1</v>
      </c>
      <c r="J120" s="1">
        <v>1</v>
      </c>
      <c r="K120" s="1">
        <v>1</v>
      </c>
      <c r="L120" s="1">
        <v>1</v>
      </c>
      <c r="M120" s="1">
        <v>1</v>
      </c>
      <c r="N120" s="1">
        <v>1</v>
      </c>
      <c r="O120" s="1">
        <v>1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8</v>
      </c>
      <c r="AL120" s="110">
        <v>6.0069444444444398E-3</v>
      </c>
      <c r="AM120">
        <v>52.023000000000003</v>
      </c>
    </row>
    <row r="121" spans="1:39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328</v>
      </c>
      <c r="F121" s="1" t="s">
        <v>25</v>
      </c>
      <c r="G121" s="13">
        <f>(C121-VLOOKUP(E121,Riders!$A$2:$C$3501,2,FALSE))/365</f>
        <v>32.594520547945208</v>
      </c>
      <c r="H121" s="1">
        <v>6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1</v>
      </c>
      <c r="R121" s="1">
        <v>0</v>
      </c>
      <c r="S121" s="1">
        <v>0</v>
      </c>
      <c r="T121" s="1">
        <v>1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1</v>
      </c>
      <c r="AF121" s="1">
        <v>1</v>
      </c>
      <c r="AG121" s="1">
        <v>0</v>
      </c>
      <c r="AH121" s="1">
        <v>0</v>
      </c>
      <c r="AI121" s="1">
        <v>0</v>
      </c>
      <c r="AJ121" s="1">
        <v>0</v>
      </c>
      <c r="AK121" s="1">
        <v>4</v>
      </c>
      <c r="AL121" s="110">
        <v>6.0069444444444398E-3</v>
      </c>
      <c r="AM121">
        <v>52.023000000000003</v>
      </c>
    </row>
    <row r="122" spans="1:39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241</v>
      </c>
      <c r="F122" s="1" t="s">
        <v>44</v>
      </c>
      <c r="G122" s="13">
        <f>(C122-VLOOKUP(E122,Riders!$A$2:$C$3501,2,FALSE))/365</f>
        <v>20.575342465753426</v>
      </c>
      <c r="H122" s="1">
        <v>7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1</v>
      </c>
      <c r="AC122" s="1">
        <v>1</v>
      </c>
      <c r="AD122" s="1">
        <v>1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3</v>
      </c>
      <c r="AL122" s="110">
        <v>6.0069444444444398E-3</v>
      </c>
      <c r="AM122">
        <v>52.023000000000003</v>
      </c>
    </row>
    <row r="123" spans="1:39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237</v>
      </c>
      <c r="F123" s="1" t="s">
        <v>238</v>
      </c>
      <c r="G123" s="13">
        <f>(C123-VLOOKUP(E123,Riders!$A$2:$C$3501,2,FALSE))/365</f>
        <v>26.778082191780822</v>
      </c>
      <c r="H123" s="1">
        <v>8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1</v>
      </c>
      <c r="AH123" s="1">
        <v>1</v>
      </c>
      <c r="AI123" s="1">
        <v>0</v>
      </c>
      <c r="AJ123" s="1">
        <v>0</v>
      </c>
      <c r="AK123" s="1">
        <v>2</v>
      </c>
      <c r="AL123" s="110">
        <v>6.0069444444444398E-3</v>
      </c>
      <c r="AM123">
        <v>52.023000000000003</v>
      </c>
    </row>
    <row r="124" spans="1:39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462</v>
      </c>
      <c r="F124" s="1" t="s">
        <v>19</v>
      </c>
      <c r="G124" s="13">
        <f>(C124-VLOOKUP(E124,Riders!$A$2:$C$3501,2,FALSE))/365</f>
        <v>23.753424657534246</v>
      </c>
      <c r="H124" s="1">
        <v>9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1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1</v>
      </c>
      <c r="AL124" s="110">
        <v>6.0069444444444398E-3</v>
      </c>
      <c r="AM124">
        <v>52.023000000000003</v>
      </c>
    </row>
    <row r="125" spans="1:39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226</v>
      </c>
      <c r="F125" s="1" t="s">
        <v>120</v>
      </c>
      <c r="G125" s="13">
        <f>(C125-VLOOKUP(E125,Riders!$A$2:$C$3501,2,FALSE))/365</f>
        <v>24.4986301369863</v>
      </c>
      <c r="H125" s="1">
        <v>10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1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1</v>
      </c>
      <c r="AL125" s="110">
        <v>6.0069444444444398E-3</v>
      </c>
      <c r="AM125">
        <v>52.023000000000003</v>
      </c>
    </row>
    <row r="126" spans="1:39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431</v>
      </c>
      <c r="F126" s="1" t="s">
        <v>97</v>
      </c>
      <c r="G126" s="13">
        <f>(C126-VLOOKUP(E126,Riders!$A$2:$C$3501,2,FALSE))/365</f>
        <v>18.213698630136985</v>
      </c>
      <c r="H126" s="1">
        <v>11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10">
        <v>6.0069444444444398E-3</v>
      </c>
      <c r="AM126">
        <v>52.023000000000003</v>
      </c>
    </row>
    <row r="127" spans="1:39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231</v>
      </c>
      <c r="F127" s="1" t="s">
        <v>232</v>
      </c>
      <c r="G127" s="13">
        <f>(C127-VLOOKUP(E127,Riders!$A$2:$C$3501,2,FALSE))/365</f>
        <v>26.041095890410958</v>
      </c>
      <c r="H127" s="1">
        <v>12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10">
        <v>6.0069444444444398E-3</v>
      </c>
      <c r="AM127">
        <v>52.023000000000003</v>
      </c>
    </row>
    <row r="128" spans="1:39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2329</v>
      </c>
      <c r="F128" s="1" t="s">
        <v>49</v>
      </c>
      <c r="G128" s="13">
        <f>(C128-VLOOKUP(E128,Riders!$A$2:$C$3501,2,FALSE))/365</f>
        <v>22.5013698630137</v>
      </c>
      <c r="H128" s="1">
        <v>13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10">
        <v>6.0069444444444398E-3</v>
      </c>
      <c r="AM128">
        <v>52.023000000000003</v>
      </c>
    </row>
    <row r="129" spans="1:39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434</v>
      </c>
      <c r="F129" s="1" t="s">
        <v>53</v>
      </c>
      <c r="G129" s="13">
        <f>(C129-VLOOKUP(E129,Riders!$A$2:$C$3501,2,FALSE))/365</f>
        <v>23</v>
      </c>
      <c r="H129" s="1">
        <v>14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10">
        <v>6.0069444444444398E-3</v>
      </c>
      <c r="AM129">
        <v>52.023000000000003</v>
      </c>
    </row>
    <row r="130" spans="1:39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256</v>
      </c>
      <c r="F130" s="1" t="s">
        <v>36</v>
      </c>
      <c r="G130" s="13">
        <f>(C130-VLOOKUP(E130,Riders!$A$2:$C$3501,2,FALSE))/365</f>
        <v>27.013698630136986</v>
      </c>
      <c r="H130" s="1">
        <v>15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10">
        <v>6.0069444444444398E-3</v>
      </c>
      <c r="AM130">
        <v>52.023000000000003</v>
      </c>
    </row>
    <row r="131" spans="1:39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271</v>
      </c>
      <c r="F131" s="1" t="s">
        <v>67</v>
      </c>
      <c r="G131" s="13">
        <f>(C131-VLOOKUP(E131,Riders!$A$2:$C$3501,2,FALSE))/365</f>
        <v>28.695890410958903</v>
      </c>
      <c r="H131" s="1">
        <v>16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10">
        <v>6.0069444444444398E-3</v>
      </c>
      <c r="AM131">
        <v>52.023000000000003</v>
      </c>
    </row>
    <row r="132" spans="1:39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440</v>
      </c>
      <c r="F132" s="1" t="s">
        <v>15</v>
      </c>
      <c r="G132" s="13">
        <f>(C132-VLOOKUP(E132,Riders!$A$2:$C$3501,2,FALSE))/365</f>
        <v>22.298630136986301</v>
      </c>
      <c r="H132" s="1">
        <v>17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10">
        <v>6.0069444444444398E-3</v>
      </c>
      <c r="AM132">
        <v>52.023000000000003</v>
      </c>
    </row>
    <row r="133" spans="1:39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263</v>
      </c>
      <c r="F133" s="1" t="s">
        <v>264</v>
      </c>
      <c r="G133" s="13">
        <f>(C133-VLOOKUP(E133,Riders!$A$2:$C$3501,2,FALSE))/365</f>
        <v>19.87945205479452</v>
      </c>
      <c r="H133" s="1">
        <v>18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10">
        <v>6.0069444444444398E-3</v>
      </c>
      <c r="AM133">
        <v>52.023000000000003</v>
      </c>
    </row>
    <row r="134" spans="1:39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1415</v>
      </c>
      <c r="F134" s="1" t="s">
        <v>230</v>
      </c>
      <c r="G134" s="13">
        <f>(C134-VLOOKUP(E134,Riders!$A$2:$C$3501,2,FALSE))/365</f>
        <v>33.076712328767123</v>
      </c>
      <c r="H134" s="1">
        <v>19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10">
        <v>6.0069444444444398E-3</v>
      </c>
      <c r="AM134">
        <v>52.023000000000003</v>
      </c>
    </row>
    <row r="135" spans="1:39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312</v>
      </c>
      <c r="F135" s="1" t="s">
        <v>27</v>
      </c>
      <c r="G135" s="13">
        <f>(C135-VLOOKUP(E135,Riders!$A$2:$C$3501,2,FALSE))/365</f>
        <v>24.621917808219177</v>
      </c>
      <c r="H135" s="1">
        <v>20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10">
        <v>6.0069444444444398E-3</v>
      </c>
      <c r="AM135">
        <v>52.023000000000003</v>
      </c>
    </row>
    <row r="136" spans="1:39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234</v>
      </c>
      <c r="F136" s="1" t="s">
        <v>235</v>
      </c>
      <c r="G136" s="13">
        <f>(C136-VLOOKUP(E136,Riders!$A$2:$C$3501,2,FALSE))/365</f>
        <v>26.438356164383563</v>
      </c>
      <c r="H136" s="1">
        <v>21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10">
        <v>6.0069444444444398E-3</v>
      </c>
      <c r="AM136">
        <v>52.023000000000003</v>
      </c>
    </row>
    <row r="137" spans="1:39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252</v>
      </c>
      <c r="F137" s="1" t="s">
        <v>145</v>
      </c>
      <c r="G137" s="13" t="e">
        <f>(C137-VLOOKUP(E137,Riders!$A$2:$C$3501,2,FALSE))/365</f>
        <v>#N/A</v>
      </c>
      <c r="H137" s="1">
        <v>22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10">
        <v>6.0069444444444398E-3</v>
      </c>
      <c r="AM137">
        <v>52.023000000000003</v>
      </c>
    </row>
    <row r="138" spans="1:39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310</v>
      </c>
      <c r="F138" s="1" t="s">
        <v>158</v>
      </c>
      <c r="G138" s="13">
        <f>(C138-VLOOKUP(E138,Riders!$A$2:$C$3501,2,FALSE))/365</f>
        <v>32.769863013698632</v>
      </c>
      <c r="H138" s="1">
        <v>23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10">
        <v>6.0069444444444398E-3</v>
      </c>
      <c r="AM138">
        <v>52.023000000000003</v>
      </c>
    </row>
    <row r="139" spans="1:39" x14ac:dyDescent="0.3">
      <c r="A139" s="4" t="s">
        <v>12</v>
      </c>
      <c r="B139" s="4">
        <v>2022</v>
      </c>
      <c r="C139" s="5">
        <v>44848</v>
      </c>
      <c r="D139" s="4" t="s">
        <v>13</v>
      </c>
      <c r="E139" s="4" t="s">
        <v>218</v>
      </c>
      <c r="F139" s="4" t="s">
        <v>19</v>
      </c>
      <c r="G139" s="13">
        <f>(C139-VLOOKUP(E139,Riders!$A$2:$C$3501,2,FALSE))/365</f>
        <v>21.101369863013698</v>
      </c>
      <c r="H139" s="4">
        <v>1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1</v>
      </c>
      <c r="O139" s="4">
        <v>1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1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23</v>
      </c>
      <c r="AL139" s="110">
        <v>5.8796296296296296E-3</v>
      </c>
      <c r="AM139">
        <v>53.15</v>
      </c>
    </row>
    <row r="140" spans="1:39" x14ac:dyDescent="0.3">
      <c r="A140" s="4" t="s">
        <v>12</v>
      </c>
      <c r="B140" s="4">
        <v>2022</v>
      </c>
      <c r="C140" s="5">
        <v>44848</v>
      </c>
      <c r="D140" s="4" t="s">
        <v>13</v>
      </c>
      <c r="E140" s="4" t="s">
        <v>219</v>
      </c>
      <c r="F140" s="4" t="s">
        <v>220</v>
      </c>
      <c r="G140" s="13">
        <f>(C140-VLOOKUP(E140,Riders!$A$2:$C$3501,2,FALSE))/365</f>
        <v>30.147945205479452</v>
      </c>
      <c r="H140" s="4">
        <v>2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1</v>
      </c>
      <c r="S140" s="4">
        <v>0</v>
      </c>
      <c r="T140" s="4">
        <v>0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22</v>
      </c>
      <c r="AL140" s="110">
        <v>5.8796296296296296E-3</v>
      </c>
      <c r="AM140">
        <v>53.15</v>
      </c>
    </row>
    <row r="141" spans="1:39" x14ac:dyDescent="0.3">
      <c r="A141" s="4" t="s">
        <v>12</v>
      </c>
      <c r="B141" s="4">
        <v>2022</v>
      </c>
      <c r="C141" s="5">
        <v>44848</v>
      </c>
      <c r="D141" s="4" t="s">
        <v>13</v>
      </c>
      <c r="E141" s="4" t="s">
        <v>222</v>
      </c>
      <c r="F141" s="4" t="s">
        <v>223</v>
      </c>
      <c r="G141" s="13">
        <f>(C141-VLOOKUP(E141,Riders!$A$2:$C$3501,2,FALSE))/365</f>
        <v>23.282191780821918</v>
      </c>
      <c r="H141" s="4">
        <v>3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1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10">
        <v>5.8796296296296296E-3</v>
      </c>
      <c r="AM141">
        <v>53.15</v>
      </c>
    </row>
    <row r="142" spans="1:39" x14ac:dyDescent="0.3">
      <c r="A142" s="4" t="s">
        <v>12</v>
      </c>
      <c r="B142" s="4">
        <v>2022</v>
      </c>
      <c r="C142" s="5">
        <v>44848</v>
      </c>
      <c r="D142" s="4" t="s">
        <v>13</v>
      </c>
      <c r="E142" s="4" t="s">
        <v>233</v>
      </c>
      <c r="F142" s="4" t="s">
        <v>56</v>
      </c>
      <c r="G142" s="13">
        <f>(C142-VLOOKUP(E142,Riders!$A$2:$C$3501,2,FALSE))/365</f>
        <v>27.12054794520548</v>
      </c>
      <c r="H142" s="4">
        <v>4</v>
      </c>
      <c r="I142" s="4">
        <v>0</v>
      </c>
      <c r="J142" s="4">
        <v>0</v>
      </c>
      <c r="K142" s="4">
        <v>0</v>
      </c>
      <c r="L142" s="4">
        <v>0</v>
      </c>
      <c r="M142" s="4">
        <v>1</v>
      </c>
      <c r="N142" s="4">
        <v>0</v>
      </c>
      <c r="O142" s="4">
        <v>0</v>
      </c>
      <c r="P142" s="4">
        <v>1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0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10">
        <v>5.8796296296296296E-3</v>
      </c>
      <c r="AM142">
        <v>53.15</v>
      </c>
    </row>
    <row r="143" spans="1:39" x14ac:dyDescent="0.3">
      <c r="A143" s="4" t="s">
        <v>12</v>
      </c>
      <c r="B143" s="4">
        <v>2022</v>
      </c>
      <c r="C143" s="5">
        <v>44848</v>
      </c>
      <c r="D143" s="4" t="s">
        <v>13</v>
      </c>
      <c r="E143" s="4" t="s">
        <v>237</v>
      </c>
      <c r="F143" s="4" t="s">
        <v>238</v>
      </c>
      <c r="G143" s="13">
        <f>(C143-VLOOKUP(E143,Riders!$A$2:$C$3501,2,FALSE))/365</f>
        <v>26.408219178082192</v>
      </c>
      <c r="H143" s="4">
        <v>5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1</v>
      </c>
      <c r="T143" s="4">
        <v>0</v>
      </c>
      <c r="U143" s="4">
        <v>0</v>
      </c>
      <c r="V143" s="4">
        <v>1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22</v>
      </c>
      <c r="AL143" s="110">
        <v>5.8796296296296296E-3</v>
      </c>
      <c r="AM143">
        <v>53.15</v>
      </c>
    </row>
    <row r="144" spans="1:39" x14ac:dyDescent="0.3">
      <c r="A144" s="4" t="s">
        <v>12</v>
      </c>
      <c r="B144" s="4">
        <v>2022</v>
      </c>
      <c r="C144" s="5">
        <v>44848</v>
      </c>
      <c r="D144" s="4" t="s">
        <v>13</v>
      </c>
      <c r="E144" s="4" t="s">
        <v>214</v>
      </c>
      <c r="F144" s="4" t="s">
        <v>67</v>
      </c>
      <c r="G144" s="13">
        <f>(C144-VLOOKUP(E144,Riders!$A$2:$C$3501,2,FALSE))/365</f>
        <v>27.824657534246576</v>
      </c>
      <c r="H144" s="4">
        <v>6</v>
      </c>
      <c r="I144" s="4">
        <v>1</v>
      </c>
      <c r="J144" s="4">
        <v>1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1</v>
      </c>
      <c r="Z144" s="4">
        <v>0</v>
      </c>
      <c r="AA144" s="4">
        <v>1</v>
      </c>
      <c r="AB144" s="4">
        <v>0</v>
      </c>
      <c r="AC144" s="4">
        <v>1</v>
      </c>
      <c r="AD144" s="4">
        <v>1</v>
      </c>
      <c r="AE144" s="4">
        <v>0</v>
      </c>
      <c r="AF144" s="4">
        <v>1</v>
      </c>
      <c r="AG144" s="4">
        <v>1</v>
      </c>
      <c r="AH144" s="4">
        <v>1</v>
      </c>
      <c r="AI144" s="4">
        <v>0</v>
      </c>
      <c r="AJ144" s="4">
        <v>0</v>
      </c>
      <c r="AK144" s="4">
        <v>9</v>
      </c>
      <c r="AL144" s="110">
        <v>5.8796296296296296E-3</v>
      </c>
      <c r="AM144">
        <v>53.15</v>
      </c>
    </row>
    <row r="145" spans="1:39" x14ac:dyDescent="0.3">
      <c r="A145" s="4" t="s">
        <v>12</v>
      </c>
      <c r="B145" s="4">
        <v>2022</v>
      </c>
      <c r="C145" s="5">
        <v>44848</v>
      </c>
      <c r="D145" s="4" t="s">
        <v>13</v>
      </c>
      <c r="E145" s="4" t="s">
        <v>217</v>
      </c>
      <c r="F145" s="4" t="s">
        <v>29</v>
      </c>
      <c r="G145" s="13">
        <f>(C145-VLOOKUP(E145,Riders!$A$2:$C$3501,2,FALSE))/365</f>
        <v>24.542465753424658</v>
      </c>
      <c r="H145" s="4">
        <v>7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1</v>
      </c>
      <c r="Y145" s="4">
        <v>0</v>
      </c>
      <c r="Z145" s="4">
        <v>1</v>
      </c>
      <c r="AA145" s="4">
        <v>0</v>
      </c>
      <c r="AB145" s="4">
        <v>1</v>
      </c>
      <c r="AC145" s="4">
        <v>0</v>
      </c>
      <c r="AD145" s="4">
        <v>0</v>
      </c>
      <c r="AE145" s="4">
        <v>1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4</v>
      </c>
      <c r="AL145" s="110">
        <v>5.8796296296296296E-3</v>
      </c>
      <c r="AM145">
        <v>53.15</v>
      </c>
    </row>
    <row r="146" spans="1:39" x14ac:dyDescent="0.3">
      <c r="A146" s="4" t="s">
        <v>12</v>
      </c>
      <c r="B146" s="4">
        <v>2022</v>
      </c>
      <c r="C146" s="5">
        <v>44848</v>
      </c>
      <c r="D146" s="4" t="s">
        <v>13</v>
      </c>
      <c r="E146" s="51" t="s">
        <v>216</v>
      </c>
      <c r="F146" s="4" t="s">
        <v>27</v>
      </c>
      <c r="G146" s="13">
        <f>(C146-VLOOKUP(E146,Riders!$A$2:$C$3501,2,FALSE))/365</f>
        <v>23.684931506849313</v>
      </c>
      <c r="H146" s="4">
        <v>8</v>
      </c>
      <c r="I146" s="4">
        <v>0</v>
      </c>
      <c r="J146" s="4">
        <v>0</v>
      </c>
      <c r="K146" s="4">
        <v>0</v>
      </c>
      <c r="L146" s="4">
        <v>1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1</v>
      </c>
      <c r="AL146" s="110">
        <v>5.8796296296296296E-3</v>
      </c>
      <c r="AM146">
        <v>53.15</v>
      </c>
    </row>
    <row r="147" spans="1:39" x14ac:dyDescent="0.3">
      <c r="A147" s="4" t="s">
        <v>12</v>
      </c>
      <c r="B147" s="4">
        <v>2022</v>
      </c>
      <c r="C147" s="5">
        <v>44848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23.769863013698629</v>
      </c>
      <c r="H147" s="4">
        <v>9</v>
      </c>
      <c r="I147" s="4">
        <v>0</v>
      </c>
      <c r="J147" s="4">
        <v>0</v>
      </c>
      <c r="K147" s="4">
        <v>1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1</v>
      </c>
      <c r="AL147" s="110">
        <v>5.8796296296296296E-3</v>
      </c>
      <c r="AM147">
        <v>53.15</v>
      </c>
    </row>
    <row r="148" spans="1:39" x14ac:dyDescent="0.3">
      <c r="A148" s="4" t="s">
        <v>12</v>
      </c>
      <c r="B148" s="4">
        <v>2022</v>
      </c>
      <c r="C148" s="5">
        <v>44848</v>
      </c>
      <c r="D148" s="4" t="s">
        <v>13</v>
      </c>
      <c r="E148" s="4" t="s">
        <v>236</v>
      </c>
      <c r="F148" s="4" t="s">
        <v>51</v>
      </c>
      <c r="G148" s="13">
        <f>(C148-VLOOKUP(E148,Riders!$A$2:$C$3501,2,FALSE))/365</f>
        <v>26.945205479452056</v>
      </c>
      <c r="H148" s="4">
        <v>10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110">
        <v>5.8796296296296296E-3</v>
      </c>
      <c r="AM148">
        <v>53.15</v>
      </c>
    </row>
    <row r="149" spans="1:39" x14ac:dyDescent="0.3">
      <c r="A149" s="4" t="s">
        <v>12</v>
      </c>
      <c r="B149" s="4">
        <v>2022</v>
      </c>
      <c r="C149" s="5">
        <v>44848</v>
      </c>
      <c r="D149" s="4" t="s">
        <v>13</v>
      </c>
      <c r="E149" s="4" t="s">
        <v>227</v>
      </c>
      <c r="F149" s="4" t="s">
        <v>53</v>
      </c>
      <c r="G149" s="13">
        <f>(C149-VLOOKUP(E149,Riders!$A$2:$C$3501,2,FALSE))/365</f>
        <v>24.643835616438356</v>
      </c>
      <c r="H149" s="4">
        <v>11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110">
        <v>5.8796296296296296E-3</v>
      </c>
      <c r="AM149">
        <v>53.15</v>
      </c>
    </row>
    <row r="150" spans="1:39" x14ac:dyDescent="0.3">
      <c r="A150" s="4" t="s">
        <v>12</v>
      </c>
      <c r="B150" s="4">
        <v>2022</v>
      </c>
      <c r="C150" s="5">
        <v>44848</v>
      </c>
      <c r="D150" s="4" t="s">
        <v>13</v>
      </c>
      <c r="E150" s="4" t="s">
        <v>239</v>
      </c>
      <c r="F150" s="4" t="s">
        <v>25</v>
      </c>
      <c r="G150" s="13">
        <f>(C150-VLOOKUP(E150,Riders!$A$2:$C$3501,2,FALSE))/365</f>
        <v>20.339726027397262</v>
      </c>
      <c r="H150" s="4">
        <v>12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10">
        <v>5.8796296296296296E-3</v>
      </c>
      <c r="AM150">
        <v>53.15</v>
      </c>
    </row>
    <row r="151" spans="1:39" x14ac:dyDescent="0.3">
      <c r="A151" s="4" t="s">
        <v>12</v>
      </c>
      <c r="B151" s="4">
        <v>2022</v>
      </c>
      <c r="C151" s="5">
        <v>44848</v>
      </c>
      <c r="D151" s="4" t="s">
        <v>13</v>
      </c>
      <c r="E151" s="4" t="s">
        <v>242</v>
      </c>
      <c r="F151" s="4" t="s">
        <v>243</v>
      </c>
      <c r="G151" s="13">
        <f>(C151-VLOOKUP(E151,Riders!$A$2:$C$3501,2,FALSE))/365</f>
        <v>27.873972602739727</v>
      </c>
      <c r="H151" s="4">
        <v>13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10">
        <v>5.8796296296296296E-3</v>
      </c>
      <c r="AM151">
        <v>53.15</v>
      </c>
    </row>
    <row r="152" spans="1:39" x14ac:dyDescent="0.3">
      <c r="A152" s="4" t="s">
        <v>12</v>
      </c>
      <c r="B152" s="4">
        <v>2022</v>
      </c>
      <c r="C152" s="5">
        <v>44848</v>
      </c>
      <c r="D152" s="4" t="s">
        <v>13</v>
      </c>
      <c r="E152" s="4" t="s">
        <v>228</v>
      </c>
      <c r="F152" s="4" t="s">
        <v>15</v>
      </c>
      <c r="G152" s="13">
        <f>(C152-VLOOKUP(E152,Riders!$A$2:$C$3501,2,FALSE))/365</f>
        <v>23.301369863013697</v>
      </c>
      <c r="H152" s="4">
        <v>14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10">
        <v>5.8796296296296296E-3</v>
      </c>
      <c r="AM152">
        <v>53.15</v>
      </c>
    </row>
    <row r="153" spans="1:39" x14ac:dyDescent="0.3">
      <c r="A153" s="4" t="s">
        <v>12</v>
      </c>
      <c r="B153" s="4">
        <v>2022</v>
      </c>
      <c r="C153" s="5">
        <v>44848</v>
      </c>
      <c r="D153" s="4" t="s">
        <v>13</v>
      </c>
      <c r="E153" s="4" t="s">
        <v>1415</v>
      </c>
      <c r="F153" s="4" t="s">
        <v>230</v>
      </c>
      <c r="G153" s="13">
        <f>(C153-VLOOKUP(E153,Riders!$A$2:$C$3501,2,FALSE))/365</f>
        <v>32.706849315068496</v>
      </c>
      <c r="H153" s="4">
        <v>15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10">
        <v>5.8796296296296296E-3</v>
      </c>
      <c r="AM153">
        <v>53.15</v>
      </c>
    </row>
    <row r="154" spans="1:39" x14ac:dyDescent="0.3">
      <c r="A154" s="4" t="s">
        <v>12</v>
      </c>
      <c r="B154" s="4">
        <v>2022</v>
      </c>
      <c r="C154" s="5">
        <v>44848</v>
      </c>
      <c r="D154" s="4" t="s">
        <v>13</v>
      </c>
      <c r="E154" s="4" t="s">
        <v>234</v>
      </c>
      <c r="F154" s="4" t="s">
        <v>235</v>
      </c>
      <c r="G154" s="13">
        <f>(C154-VLOOKUP(E154,Riders!$A$2:$C$3501,2,FALSE))/365</f>
        <v>26.068493150684933</v>
      </c>
      <c r="H154" s="4">
        <v>16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10">
        <v>5.8796296296296296E-3</v>
      </c>
      <c r="AM154">
        <v>53.15</v>
      </c>
    </row>
    <row r="155" spans="1:39" x14ac:dyDescent="0.3">
      <c r="A155" s="4" t="s">
        <v>12</v>
      </c>
      <c r="B155" s="4">
        <v>2022</v>
      </c>
      <c r="C155" s="5">
        <v>44848</v>
      </c>
      <c r="D155" s="4" t="s">
        <v>13</v>
      </c>
      <c r="E155" s="4" t="s">
        <v>229</v>
      </c>
      <c r="F155" s="4" t="s">
        <v>61</v>
      </c>
      <c r="G155" s="13">
        <f>(C155-VLOOKUP(E155,Riders!$A$2:$C$3501,2,FALSE))/365</f>
        <v>24.101369863013698</v>
      </c>
      <c r="H155" s="4">
        <v>17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10">
        <v>5.8796296296296296E-3</v>
      </c>
      <c r="AM155">
        <v>53.15</v>
      </c>
    </row>
    <row r="156" spans="1:39" x14ac:dyDescent="0.3">
      <c r="A156" s="4" t="s">
        <v>12</v>
      </c>
      <c r="B156" s="4">
        <v>2022</v>
      </c>
      <c r="C156" s="5">
        <v>44848</v>
      </c>
      <c r="D156" s="4" t="s">
        <v>13</v>
      </c>
      <c r="E156" s="4" t="s">
        <v>2329</v>
      </c>
      <c r="F156" s="4" t="s">
        <v>49</v>
      </c>
      <c r="G156" s="13">
        <f>(C156-VLOOKUP(E156,Riders!$A$2:$C$3501,2,FALSE))/365</f>
        <v>22.13150684931507</v>
      </c>
      <c r="H156" s="4">
        <v>18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10">
        <v>5.8796296296296296E-3</v>
      </c>
      <c r="AM156">
        <v>53.15</v>
      </c>
    </row>
    <row r="157" spans="1:39" x14ac:dyDescent="0.3">
      <c r="A157" s="4" t="s">
        <v>12</v>
      </c>
      <c r="B157" s="4">
        <v>2022</v>
      </c>
      <c r="C157" s="5">
        <v>44848</v>
      </c>
      <c r="D157" s="4" t="s">
        <v>13</v>
      </c>
      <c r="E157" s="4" t="s">
        <v>231</v>
      </c>
      <c r="F157" s="4" t="s">
        <v>232</v>
      </c>
      <c r="G157" s="13">
        <f>(C157-VLOOKUP(E157,Riders!$A$2:$C$3501,2,FALSE))/365</f>
        <v>25.671232876712327</v>
      </c>
      <c r="H157" s="4">
        <v>19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10">
        <v>5.8796296296296296E-3</v>
      </c>
      <c r="AM157">
        <v>53.15</v>
      </c>
    </row>
    <row r="158" spans="1:39" x14ac:dyDescent="0.3">
      <c r="A158" s="4" t="s">
        <v>12</v>
      </c>
      <c r="B158" s="4">
        <v>2022</v>
      </c>
      <c r="C158" s="5">
        <v>44848</v>
      </c>
      <c r="D158" s="4" t="s">
        <v>13</v>
      </c>
      <c r="E158" s="4" t="s">
        <v>221</v>
      </c>
      <c r="F158" s="4" t="s">
        <v>40</v>
      </c>
      <c r="G158" s="13">
        <f>(C158-VLOOKUP(E158,Riders!$A$2:$C$3501,2,FALSE))/365</f>
        <v>25.528767123287672</v>
      </c>
      <c r="H158" s="4">
        <v>20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10">
        <v>5.8796296296296296E-3</v>
      </c>
      <c r="AM158">
        <v>53.15</v>
      </c>
    </row>
    <row r="159" spans="1:39" x14ac:dyDescent="0.3">
      <c r="A159" s="4" t="s">
        <v>12</v>
      </c>
      <c r="B159" s="4">
        <v>2022</v>
      </c>
      <c r="C159" s="5">
        <v>44848</v>
      </c>
      <c r="D159" s="4" t="s">
        <v>13</v>
      </c>
      <c r="E159" s="4" t="s">
        <v>240</v>
      </c>
      <c r="F159" s="4" t="s">
        <v>47</v>
      </c>
      <c r="G159" s="13">
        <f>(C159-VLOOKUP(E159,Riders!$A$2:$C$3501,2,FALSE))/365</f>
        <v>30.246575342465754</v>
      </c>
      <c r="H159" s="4">
        <v>21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10">
        <v>5.8796296296296296E-3</v>
      </c>
      <c r="AM159">
        <v>53.15</v>
      </c>
    </row>
    <row r="160" spans="1:39" x14ac:dyDescent="0.3">
      <c r="A160" s="4" t="s">
        <v>12</v>
      </c>
      <c r="B160" s="4">
        <v>2022</v>
      </c>
      <c r="C160" s="5">
        <v>44848</v>
      </c>
      <c r="D160" s="4" t="s">
        <v>13</v>
      </c>
      <c r="E160" s="4" t="s">
        <v>224</v>
      </c>
      <c r="F160" s="4" t="s">
        <v>225</v>
      </c>
      <c r="G160" s="13">
        <f>(C160-VLOOKUP(E160,Riders!$A$2:$C$3501,2,FALSE))/365</f>
        <v>22.846575342465755</v>
      </c>
      <c r="H160" s="4">
        <v>22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10">
        <v>5.8796296296296296E-3</v>
      </c>
      <c r="AM160">
        <v>53.15</v>
      </c>
    </row>
    <row r="161" spans="1:39" x14ac:dyDescent="0.3">
      <c r="A161" s="4" t="s">
        <v>12</v>
      </c>
      <c r="B161" s="4">
        <v>2022</v>
      </c>
      <c r="C161" s="5">
        <v>44848</v>
      </c>
      <c r="D161" s="4" t="s">
        <v>13</v>
      </c>
      <c r="E161" s="4" t="s">
        <v>241</v>
      </c>
      <c r="F161" s="4" t="s">
        <v>44</v>
      </c>
      <c r="G161" s="13">
        <f>(C161-VLOOKUP(E161,Riders!$A$2:$C$3501,2,FALSE))/365</f>
        <v>20.205479452054796</v>
      </c>
      <c r="H161" s="4">
        <v>23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10">
        <v>5.8796296296296296E-3</v>
      </c>
      <c r="AM161">
        <v>53.15</v>
      </c>
    </row>
    <row r="162" spans="1:39" x14ac:dyDescent="0.3">
      <c r="A162" s="4" t="s">
        <v>12</v>
      </c>
      <c r="B162" s="4">
        <v>2022</v>
      </c>
      <c r="C162" s="5">
        <v>44848</v>
      </c>
      <c r="D162" s="4" t="s">
        <v>13</v>
      </c>
      <c r="E162" s="4" t="s">
        <v>226</v>
      </c>
      <c r="F162" s="4" t="s">
        <v>120</v>
      </c>
      <c r="G162" s="13">
        <f>(C162-VLOOKUP(E162,Riders!$A$2:$C$3501,2,FALSE))/365</f>
        <v>24.12876712328767</v>
      </c>
      <c r="H162" s="4">
        <v>24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40</v>
      </c>
      <c r="AK162" s="4">
        <v>-40</v>
      </c>
      <c r="AL162" s="110">
        <v>5.8796296296296296E-3</v>
      </c>
      <c r="AM162">
        <v>53.15</v>
      </c>
    </row>
    <row r="163" spans="1:39" x14ac:dyDescent="0.3">
      <c r="A163" s="1" t="s">
        <v>71</v>
      </c>
      <c r="B163" s="1">
        <v>2022</v>
      </c>
      <c r="C163" s="2">
        <v>44751</v>
      </c>
      <c r="D163" s="1" t="s">
        <v>72</v>
      </c>
      <c r="E163" s="1" t="s">
        <v>214</v>
      </c>
      <c r="F163" s="1" t="s">
        <v>67</v>
      </c>
      <c r="G163" s="13">
        <f>(C163-VLOOKUP(E163,Riders!$A$2:$C$3501,2,FALSE))/365</f>
        <v>27.55890410958904</v>
      </c>
      <c r="H163" s="1">
        <v>1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1</v>
      </c>
      <c r="P163" s="1">
        <v>1</v>
      </c>
      <c r="Q163" s="1">
        <v>1</v>
      </c>
      <c r="R163" s="1">
        <v>1</v>
      </c>
      <c r="S163" s="1">
        <v>1</v>
      </c>
      <c r="T163" s="1">
        <v>1</v>
      </c>
      <c r="U163" s="1">
        <v>1</v>
      </c>
      <c r="V163" s="1">
        <v>1</v>
      </c>
      <c r="W163" s="1">
        <v>1</v>
      </c>
      <c r="X163" s="1">
        <v>1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31</v>
      </c>
      <c r="AL163" s="110">
        <v>6.2962962962962964E-3</v>
      </c>
      <c r="AM163">
        <v>49.631999999999998</v>
      </c>
    </row>
    <row r="164" spans="1:39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241</v>
      </c>
      <c r="F164" s="1" t="s">
        <v>44</v>
      </c>
      <c r="G164" s="13">
        <f>(C164-VLOOKUP(E164,Riders!$A$2:$C$3501,2,FALSE))/365</f>
        <v>19.93972602739726</v>
      </c>
      <c r="H164" s="1">
        <v>2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1</v>
      </c>
      <c r="AA164" s="1">
        <v>1</v>
      </c>
      <c r="AB164" s="1">
        <v>1</v>
      </c>
      <c r="AC164" s="1">
        <v>1</v>
      </c>
      <c r="AD164" s="1">
        <v>1</v>
      </c>
      <c r="AE164" s="1">
        <v>1</v>
      </c>
      <c r="AF164" s="1">
        <v>1</v>
      </c>
      <c r="AG164" s="1">
        <v>1</v>
      </c>
      <c r="AH164" s="1">
        <v>0</v>
      </c>
      <c r="AI164" s="1">
        <v>0</v>
      </c>
      <c r="AJ164" s="1">
        <v>0</v>
      </c>
      <c r="AK164" s="1">
        <v>8</v>
      </c>
      <c r="AL164" s="110">
        <v>6.2962962962962964E-3</v>
      </c>
      <c r="AM164">
        <v>49.631999999999998</v>
      </c>
    </row>
    <row r="165" spans="1:39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244</v>
      </c>
      <c r="F165" s="1" t="s">
        <v>38</v>
      </c>
      <c r="G165" s="13">
        <f>(C165-VLOOKUP(E165,Riders!$A$2:$C$3501,2,FALSE))/365</f>
        <v>28.276712328767122</v>
      </c>
      <c r="H165" s="1">
        <v>3</v>
      </c>
      <c r="I165" s="1">
        <v>1</v>
      </c>
      <c r="J165" s="1">
        <v>1</v>
      </c>
      <c r="K165" s="1">
        <v>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3</v>
      </c>
      <c r="AL165" s="110">
        <v>6.2962962962962998E-3</v>
      </c>
      <c r="AM165">
        <v>49.631999999999998</v>
      </c>
    </row>
    <row r="166" spans="1:39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217</v>
      </c>
      <c r="F166" s="1" t="s">
        <v>29</v>
      </c>
      <c r="G166" s="13">
        <f>(C166-VLOOKUP(E166,Riders!$A$2:$C$3501,2,FALSE))/365</f>
        <v>24.276712328767122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1</v>
      </c>
      <c r="N166" s="1">
        <v>1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2</v>
      </c>
      <c r="AL166" s="110">
        <v>6.2962962962962998E-3</v>
      </c>
      <c r="AM166">
        <v>49.631999999999998</v>
      </c>
    </row>
    <row r="167" spans="1:39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252</v>
      </c>
      <c r="F167" s="1" t="s">
        <v>145</v>
      </c>
      <c r="G167" s="13" t="e">
        <f>(C167-VLOOKUP(E167,Riders!$A$2:$C$3501,2,FALSE))/365</f>
        <v>#N/A</v>
      </c>
      <c r="H167" s="1">
        <v>5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1</v>
      </c>
      <c r="AI167" s="1">
        <v>0</v>
      </c>
      <c r="AJ167" s="1">
        <v>0</v>
      </c>
      <c r="AK167" s="1">
        <v>1</v>
      </c>
      <c r="AL167" s="110">
        <v>6.2962962962962998E-3</v>
      </c>
      <c r="AM167">
        <v>49.631999999999998</v>
      </c>
    </row>
    <row r="168" spans="1:39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234</v>
      </c>
      <c r="F168" s="1" t="s">
        <v>235</v>
      </c>
      <c r="G168" s="13">
        <f>(C168-VLOOKUP(E168,Riders!$A$2:$C$3501,2,FALSE))/365</f>
        <v>25.802739726027397</v>
      </c>
      <c r="H168" s="1">
        <v>6</v>
      </c>
      <c r="I168" s="1">
        <v>0</v>
      </c>
      <c r="J168" s="1">
        <v>0</v>
      </c>
      <c r="K168" s="1">
        <v>0</v>
      </c>
      <c r="L168" s="1">
        <v>1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1</v>
      </c>
      <c r="AL168" s="110">
        <v>6.2962962962962998E-3</v>
      </c>
      <c r="AM168">
        <v>49.631999999999998</v>
      </c>
    </row>
    <row r="169" spans="1:39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251</v>
      </c>
      <c r="F169" s="1" t="s">
        <v>65</v>
      </c>
      <c r="G169" s="13">
        <f>(C169-VLOOKUP(E169,Riders!$A$2:$C$3501,2,FALSE))/365</f>
        <v>21.19178082191781</v>
      </c>
      <c r="H169" s="1">
        <v>7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10">
        <v>6.2962962962962998E-3</v>
      </c>
      <c r="AM169">
        <v>49.631999999999998</v>
      </c>
    </row>
    <row r="170" spans="1:39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139</v>
      </c>
      <c r="F170" s="1" t="s">
        <v>61</v>
      </c>
      <c r="G170" s="13">
        <f>(C170-VLOOKUP(E170,Riders!$A$2:$C$3501,2,FALSE))/365</f>
        <v>30.082191780821919</v>
      </c>
      <c r="H170" s="1">
        <v>8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10">
        <v>6.2962962962962998E-3</v>
      </c>
      <c r="AM170">
        <v>49.631999999999998</v>
      </c>
    </row>
    <row r="171" spans="1:39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245</v>
      </c>
      <c r="F171" s="1" t="s">
        <v>19</v>
      </c>
      <c r="G171" s="13">
        <f>(C171-VLOOKUP(E171,Riders!$A$2:$C$3501,2,FALSE))/365</f>
        <v>23.528767123287672</v>
      </c>
      <c r="H171" s="1">
        <v>9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10">
        <v>6.2962962962962998E-3</v>
      </c>
      <c r="AM171">
        <v>49.631999999999998</v>
      </c>
    </row>
    <row r="172" spans="1:39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224</v>
      </c>
      <c r="F172" s="1" t="s">
        <v>225</v>
      </c>
      <c r="G172" s="13">
        <f>(C172-VLOOKUP(E172,Riders!$A$2:$C$3501,2,FALSE))/365</f>
        <v>22.580821917808219</v>
      </c>
      <c r="H172" s="1">
        <v>10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10">
        <v>6.2962962962962998E-3</v>
      </c>
      <c r="AM172">
        <v>49.631999999999998</v>
      </c>
    </row>
    <row r="173" spans="1:39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246</v>
      </c>
      <c r="F173" s="1" t="s">
        <v>247</v>
      </c>
      <c r="G173" s="13">
        <f>(C173-VLOOKUP(E173,Riders!$A$2:$C$3501,2,FALSE))/365</f>
        <v>30.035616438356165</v>
      </c>
      <c r="H173" s="1">
        <v>11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10">
        <v>6.2962962962962998E-3</v>
      </c>
      <c r="AM173">
        <v>49.631999999999998</v>
      </c>
    </row>
    <row r="174" spans="1:39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250</v>
      </c>
      <c r="F174" s="1" t="s">
        <v>21</v>
      </c>
      <c r="G174" s="13">
        <f>(C174-VLOOKUP(E174,Riders!$A$2:$C$3501,2,FALSE))/365</f>
        <v>21.5013698630137</v>
      </c>
      <c r="H174" s="1">
        <v>12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10">
        <v>6.2962962962962998E-3</v>
      </c>
      <c r="AM174">
        <v>49.631999999999998</v>
      </c>
    </row>
    <row r="175" spans="1:39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248</v>
      </c>
      <c r="F175" s="1" t="s">
        <v>91</v>
      </c>
      <c r="G175" s="13">
        <f>(C175-VLOOKUP(E175,Riders!$A$2:$C$3501,2,FALSE))/365</f>
        <v>22.893150684931506</v>
      </c>
      <c r="H175" s="1">
        <v>13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10">
        <v>6.2962962962962998E-3</v>
      </c>
      <c r="AM175">
        <v>49.631999999999998</v>
      </c>
    </row>
    <row r="176" spans="1:39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226</v>
      </c>
      <c r="F176" s="1" t="s">
        <v>120</v>
      </c>
      <c r="G176" s="13">
        <f>(C176-VLOOKUP(E176,Riders!$A$2:$C$3501,2,FALSE))/365</f>
        <v>23.863013698630137</v>
      </c>
      <c r="H176" s="1">
        <v>14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10">
        <v>6.2962962962962998E-3</v>
      </c>
      <c r="AM176">
        <v>49.631999999999998</v>
      </c>
    </row>
    <row r="177" spans="1:39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249</v>
      </c>
      <c r="F177" s="1" t="s">
        <v>53</v>
      </c>
      <c r="G177" s="13">
        <f>(C177-VLOOKUP(E177,Riders!$A$2:$C$3501,2,FALSE))/365</f>
        <v>32.210958904109589</v>
      </c>
      <c r="H177" s="1">
        <v>15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10">
        <v>6.2962962962962998E-3</v>
      </c>
      <c r="AM177">
        <v>49.631999999999998</v>
      </c>
    </row>
    <row r="178" spans="1:39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253</v>
      </c>
      <c r="F178" s="1" t="s">
        <v>254</v>
      </c>
      <c r="G178" s="13">
        <f>(C178-VLOOKUP(E178,Riders!$A$2:$C$3501,2,FALSE))/365</f>
        <v>26.989041095890411</v>
      </c>
      <c r="H178" s="1">
        <v>16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40</v>
      </c>
      <c r="AK178" s="1">
        <v>-40</v>
      </c>
      <c r="AL178" s="110">
        <v>6.2962962962962998E-3</v>
      </c>
      <c r="AM178">
        <v>49.631999999999998</v>
      </c>
    </row>
    <row r="179" spans="1:39" x14ac:dyDescent="0.3">
      <c r="A179" s="4" t="s">
        <v>93</v>
      </c>
      <c r="B179" s="4">
        <v>2022</v>
      </c>
      <c r="C179" s="5">
        <v>44695</v>
      </c>
      <c r="D179" s="4" t="s">
        <v>72</v>
      </c>
      <c r="E179" s="4" t="s">
        <v>259</v>
      </c>
      <c r="F179" s="4" t="s">
        <v>25</v>
      </c>
      <c r="G179" s="13">
        <f>(C179-VLOOKUP(E179,Riders!$A$2:$C$3501,2,FALSE))/365</f>
        <v>21.342465753424658</v>
      </c>
      <c r="H179" s="4">
        <v>1</v>
      </c>
      <c r="I179" s="4">
        <v>0</v>
      </c>
      <c r="J179" s="4">
        <v>0</v>
      </c>
      <c r="K179" s="4">
        <v>1</v>
      </c>
      <c r="L179" s="4">
        <v>1</v>
      </c>
      <c r="M179" s="4">
        <v>1</v>
      </c>
      <c r="N179" s="4">
        <v>1</v>
      </c>
      <c r="O179" s="4">
        <v>1</v>
      </c>
      <c r="P179" s="4">
        <v>0</v>
      </c>
      <c r="Q179" s="4">
        <v>1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20</v>
      </c>
      <c r="AJ179" s="4">
        <v>0</v>
      </c>
      <c r="AK179" s="4">
        <v>26</v>
      </c>
      <c r="AL179" s="110">
        <v>6.2615740740740748E-3</v>
      </c>
      <c r="AM179">
        <v>49.908000000000001</v>
      </c>
    </row>
    <row r="180" spans="1:39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241</v>
      </c>
      <c r="F180" s="4" t="s">
        <v>44</v>
      </c>
      <c r="G180" s="13">
        <f>(C180-VLOOKUP(E180,Riders!$A$2:$C$3501,2,FALSE))/365</f>
        <v>19.786301369863015</v>
      </c>
      <c r="H180" s="4">
        <v>2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20</v>
      </c>
      <c r="AJ180" s="4">
        <v>0</v>
      </c>
      <c r="AK180" s="4">
        <v>21</v>
      </c>
      <c r="AL180" s="110">
        <v>6.2615740740740748E-3</v>
      </c>
      <c r="AM180">
        <v>49.908000000000001</v>
      </c>
    </row>
    <row r="181" spans="1:39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256</v>
      </c>
      <c r="F181" s="4" t="s">
        <v>36</v>
      </c>
      <c r="G181" s="13">
        <f>(C181-VLOOKUP(E181,Riders!$A$2:$C$3501,2,FALSE))/365</f>
        <v>26.224657534246575</v>
      </c>
      <c r="H181" s="4">
        <v>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1</v>
      </c>
      <c r="Y181" s="4">
        <v>1</v>
      </c>
      <c r="Z181" s="4">
        <v>1</v>
      </c>
      <c r="AA181" s="4">
        <v>1</v>
      </c>
      <c r="AB181" s="4">
        <v>1</v>
      </c>
      <c r="AC181" s="4">
        <v>1</v>
      </c>
      <c r="AD181" s="4">
        <v>1</v>
      </c>
      <c r="AE181" s="4">
        <v>1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8</v>
      </c>
      <c r="AL181" s="110">
        <v>6.2615740740740696E-3</v>
      </c>
      <c r="AM181">
        <v>49.908000000000001</v>
      </c>
    </row>
    <row r="182" spans="1:39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227</v>
      </c>
      <c r="F182" s="4" t="s">
        <v>53</v>
      </c>
      <c r="G182" s="13">
        <f>(C182-VLOOKUP(E182,Riders!$A$2:$C$3501,2,FALSE))/365</f>
        <v>24.224657534246575</v>
      </c>
      <c r="H182" s="4">
        <v>4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1</v>
      </c>
      <c r="S182" s="4">
        <v>1</v>
      </c>
      <c r="T182" s="4">
        <v>1</v>
      </c>
      <c r="U182" s="4">
        <v>1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4</v>
      </c>
      <c r="AL182" s="110">
        <v>6.2615740740740696E-3</v>
      </c>
      <c r="AM182">
        <v>49.908000000000001</v>
      </c>
    </row>
    <row r="183" spans="1:39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219</v>
      </c>
      <c r="F183" s="4" t="s">
        <v>220</v>
      </c>
      <c r="G183" s="13">
        <f>(C183-VLOOKUP(E183,Riders!$A$2:$C$3501,2,FALSE))/365</f>
        <v>29.728767123287671</v>
      </c>
      <c r="H183" s="4">
        <v>5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1</v>
      </c>
      <c r="AG183" s="4">
        <v>1</v>
      </c>
      <c r="AH183" s="4">
        <v>1</v>
      </c>
      <c r="AI183" s="4">
        <v>0</v>
      </c>
      <c r="AJ183" s="4">
        <v>0</v>
      </c>
      <c r="AK183" s="4">
        <v>3</v>
      </c>
      <c r="AL183" s="110">
        <v>6.2615740740740696E-3</v>
      </c>
      <c r="AM183">
        <v>49.908000000000001</v>
      </c>
    </row>
    <row r="184" spans="1:39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214</v>
      </c>
      <c r="F184" s="4" t="s">
        <v>67</v>
      </c>
      <c r="G184" s="13">
        <f>(C184-VLOOKUP(E184,Riders!$A$2:$C$3501,2,FALSE))/365</f>
        <v>27.405479452054795</v>
      </c>
      <c r="H184" s="4">
        <v>6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1</v>
      </c>
      <c r="W184" s="4">
        <v>1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2</v>
      </c>
      <c r="AL184" s="110">
        <v>6.2615740740740696E-3</v>
      </c>
      <c r="AM184">
        <v>49.908000000000001</v>
      </c>
    </row>
    <row r="185" spans="1:39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233</v>
      </c>
      <c r="F185" s="4" t="s">
        <v>56</v>
      </c>
      <c r="G185" s="13">
        <f>(C185-VLOOKUP(E185,Riders!$A$2:$C$3501,2,FALSE))/365</f>
        <v>26.701369863013699</v>
      </c>
      <c r="H185" s="4">
        <v>7</v>
      </c>
      <c r="I185" s="4">
        <v>0</v>
      </c>
      <c r="J185" s="4">
        <v>1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1</v>
      </c>
      <c r="AL185" s="110">
        <v>6.2615740740740696E-3</v>
      </c>
      <c r="AM185">
        <v>49.908000000000001</v>
      </c>
    </row>
    <row r="186" spans="1:39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231</v>
      </c>
      <c r="F186" s="4" t="s">
        <v>232</v>
      </c>
      <c r="G186" s="13">
        <f>(C186-VLOOKUP(E186,Riders!$A$2:$C$3501,2,FALSE))/365</f>
        <v>25.252054794520546</v>
      </c>
      <c r="H186" s="4">
        <v>8</v>
      </c>
      <c r="I186" s="4">
        <v>1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1</v>
      </c>
      <c r="AL186" s="110">
        <v>6.2615740740740696E-3</v>
      </c>
      <c r="AM186">
        <v>49.908000000000001</v>
      </c>
    </row>
    <row r="187" spans="1:39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255</v>
      </c>
      <c r="F187" s="4" t="s">
        <v>27</v>
      </c>
      <c r="G187" s="13">
        <f>(C187-VLOOKUP(E187,Riders!$A$2:$C$3501,2,FALSE))/365</f>
        <v>19.830136986301369</v>
      </c>
      <c r="H187" s="4">
        <v>9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110">
        <v>6.2615740740740696E-3</v>
      </c>
      <c r="AM187">
        <v>49.908000000000001</v>
      </c>
    </row>
    <row r="188" spans="1:39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10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110">
        <v>6.2615740740740696E-3</v>
      </c>
      <c r="AM188" s="17">
        <v>49.908000000000001</v>
      </c>
    </row>
    <row r="189" spans="1:39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139</v>
      </c>
      <c r="F189" s="4" t="s">
        <v>61</v>
      </c>
      <c r="G189" s="13">
        <f>(C189-VLOOKUP(E189,Riders!$A$2:$C$3501,2,FALSE))/365</f>
        <v>29.92876712328767</v>
      </c>
      <c r="H189" s="4">
        <v>11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0</v>
      </c>
      <c r="AK189" s="4">
        <v>0</v>
      </c>
      <c r="AL189" s="110">
        <v>6.2615740740740696E-3</v>
      </c>
      <c r="AM189">
        <v>49.908000000000001</v>
      </c>
    </row>
    <row r="190" spans="1:39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228</v>
      </c>
      <c r="F190" s="4" t="s">
        <v>15</v>
      </c>
      <c r="G190" s="13">
        <f>(C190-VLOOKUP(E190,Riders!$A$2:$C$3501,2,FALSE))/365</f>
        <v>22.882191780821916</v>
      </c>
      <c r="H190" s="4">
        <v>12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110">
        <v>6.2615740740740696E-3</v>
      </c>
      <c r="AM190">
        <v>49.908000000000001</v>
      </c>
    </row>
    <row r="191" spans="1:39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221</v>
      </c>
      <c r="F191" s="4" t="s">
        <v>40</v>
      </c>
      <c r="G191" s="13">
        <f>(C191-VLOOKUP(E191,Riders!$A$2:$C$3501,2,FALSE))/365</f>
        <v>25.109589041095891</v>
      </c>
      <c r="H191" s="4">
        <v>13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110">
        <v>6.2615740740740696E-3</v>
      </c>
      <c r="AM191">
        <v>49.908000000000001</v>
      </c>
    </row>
    <row r="192" spans="1:39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244</v>
      </c>
      <c r="F192" s="4" t="s">
        <v>38</v>
      </c>
      <c r="G192" s="13">
        <f>(C192-VLOOKUP(E192,Riders!$A$2:$C$3501,2,FALSE))/365</f>
        <v>28.123287671232877</v>
      </c>
      <c r="H192" s="4">
        <v>14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110">
        <v>6.2615740740740696E-3</v>
      </c>
      <c r="AM192">
        <v>49.908000000000001</v>
      </c>
    </row>
    <row r="193" spans="1:39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246</v>
      </c>
      <c r="F193" s="4" t="s">
        <v>247</v>
      </c>
      <c r="G193" s="13">
        <f>(C193-VLOOKUP(E193,Riders!$A$2:$C$3501,2,FALSE))/365</f>
        <v>29.882191780821916</v>
      </c>
      <c r="H193" s="4">
        <v>15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110">
        <v>6.2615740740740696E-3</v>
      </c>
      <c r="AM193">
        <v>49.908000000000001</v>
      </c>
    </row>
    <row r="194" spans="1:39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260</v>
      </c>
      <c r="F194" s="4" t="s">
        <v>261</v>
      </c>
      <c r="G194" s="13">
        <f>(C194-VLOOKUP(E194,Riders!$A$2:$C$3501,2,FALSE))/365</f>
        <v>28.353424657534248</v>
      </c>
      <c r="H194" s="4">
        <v>16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10">
        <v>6.2615740740740696E-3</v>
      </c>
      <c r="AM194">
        <v>49.908000000000001</v>
      </c>
    </row>
    <row r="195" spans="1:39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257</v>
      </c>
      <c r="F195" s="4" t="s">
        <v>19</v>
      </c>
      <c r="G195" s="13">
        <f>(C195-VLOOKUP(E195,Riders!$A$2:$C$3501,2,FALSE))/365</f>
        <v>22.213698630136985</v>
      </c>
      <c r="H195" s="4">
        <v>17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10">
        <v>6.2615740740740696E-3</v>
      </c>
      <c r="AM195">
        <v>49.908000000000001</v>
      </c>
    </row>
    <row r="196" spans="1:39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258</v>
      </c>
      <c r="F196" s="4" t="s">
        <v>51</v>
      </c>
      <c r="G196" s="13">
        <f>(C196-VLOOKUP(E196,Riders!$A$2:$C$3501,2,FALSE))/365</f>
        <v>20.282191780821918</v>
      </c>
      <c r="H196" s="4">
        <v>18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10">
        <v>6.2615740740740696E-3</v>
      </c>
      <c r="AM196">
        <v>49.908000000000001</v>
      </c>
    </row>
    <row r="197" spans="1:39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2329</v>
      </c>
      <c r="F197" s="4" t="s">
        <v>49</v>
      </c>
      <c r="G197" s="13">
        <f>(C197-VLOOKUP(E197,Riders!$A$2:$C$3501,2,FALSE))/365</f>
        <v>21.712328767123289</v>
      </c>
      <c r="H197" s="4">
        <v>19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10">
        <v>6.2615740740740696E-3</v>
      </c>
      <c r="AM197">
        <v>49.908000000000001</v>
      </c>
    </row>
    <row r="198" spans="1:39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224</v>
      </c>
      <c r="F198" s="4" t="s">
        <v>225</v>
      </c>
      <c r="G198" s="13">
        <f>(C198-VLOOKUP(E198,Riders!$A$2:$C$3501,2,FALSE))/365</f>
        <v>22.427397260273974</v>
      </c>
      <c r="H198" s="4">
        <v>20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10">
        <v>6.2615740740740696E-3</v>
      </c>
      <c r="AM198">
        <v>49.908000000000001</v>
      </c>
    </row>
    <row r="199" spans="1:39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10">
        <v>6.2615740740740696E-3</v>
      </c>
      <c r="AM199">
        <v>49.908000000000001</v>
      </c>
    </row>
    <row r="200" spans="1:39" x14ac:dyDescent="0.3">
      <c r="A200" s="4" t="s">
        <v>93</v>
      </c>
      <c r="B200" s="4">
        <v>2022</v>
      </c>
      <c r="C200" s="5">
        <v>44695</v>
      </c>
      <c r="D200" s="4" t="s">
        <v>72</v>
      </c>
      <c r="E200" s="4" t="s">
        <v>354</v>
      </c>
      <c r="F200" s="4" t="s">
        <v>266</v>
      </c>
      <c r="G200" s="13">
        <f>(C200-VLOOKUP(E200,Riders!$A$2:$C$3501,2,FALSE))/365</f>
        <v>21.350684931506848</v>
      </c>
      <c r="H200" s="4">
        <v>22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20</v>
      </c>
      <c r="AK200" s="4">
        <v>-20</v>
      </c>
      <c r="AL200" s="110">
        <v>6.2615740740740696E-3</v>
      </c>
      <c r="AM200">
        <v>49.908000000000001</v>
      </c>
    </row>
    <row r="201" spans="1:39" x14ac:dyDescent="0.3">
      <c r="A201" s="4" t="s">
        <v>93</v>
      </c>
      <c r="B201" s="4">
        <v>2022</v>
      </c>
      <c r="C201" s="5">
        <v>44695</v>
      </c>
      <c r="D201" s="4" t="s">
        <v>72</v>
      </c>
      <c r="E201" s="4" t="s">
        <v>263</v>
      </c>
      <c r="F201" s="4" t="s">
        <v>264</v>
      </c>
      <c r="G201" s="13">
        <f>(C201-VLOOKUP(E201,Riders!$A$2:$C$3501,2,FALSE))/365</f>
        <v>19.090410958904108</v>
      </c>
      <c r="H201" s="4">
        <v>23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20</v>
      </c>
      <c r="AK201" s="4">
        <v>-20</v>
      </c>
      <c r="AL201" s="110">
        <v>6.2615740740740696E-3</v>
      </c>
      <c r="AM201">
        <v>49.908000000000001</v>
      </c>
    </row>
    <row r="202" spans="1:39" x14ac:dyDescent="0.3">
      <c r="A202" s="1" t="s">
        <v>102</v>
      </c>
      <c r="B202" s="1">
        <v>2022</v>
      </c>
      <c r="C202" s="2">
        <v>44674</v>
      </c>
      <c r="D202" s="1" t="s">
        <v>72</v>
      </c>
      <c r="E202" s="1" t="s">
        <v>269</v>
      </c>
      <c r="F202" s="1" t="s">
        <v>25</v>
      </c>
      <c r="G202" s="13">
        <f>(C202-VLOOKUP(E202,Riders!$A$2:$C$3501,2,FALSE))/365</f>
        <v>28.134246575342466</v>
      </c>
      <c r="H202" s="1">
        <v>1</v>
      </c>
      <c r="I202" s="1">
        <v>0</v>
      </c>
      <c r="J202" s="1">
        <v>1</v>
      </c>
      <c r="K202" s="1">
        <v>0</v>
      </c>
      <c r="L202" s="1">
        <v>1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1</v>
      </c>
      <c r="U202" s="1">
        <v>1</v>
      </c>
      <c r="V202" s="1">
        <v>1</v>
      </c>
      <c r="W202" s="1">
        <v>0</v>
      </c>
      <c r="X202" s="1">
        <v>0</v>
      </c>
      <c r="Y202" s="1">
        <v>1</v>
      </c>
      <c r="Z202" s="1">
        <v>0</v>
      </c>
      <c r="AA202" s="1">
        <v>1</v>
      </c>
      <c r="AB202" s="1">
        <v>0</v>
      </c>
      <c r="AC202" s="1">
        <v>1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20</v>
      </c>
      <c r="AJ202" s="1">
        <v>0</v>
      </c>
      <c r="AK202" s="1">
        <v>28</v>
      </c>
      <c r="AL202" s="110">
        <v>5.9953703703703697E-3</v>
      </c>
      <c r="AM202">
        <v>52.124000000000002</v>
      </c>
    </row>
    <row r="203" spans="1:39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274</v>
      </c>
      <c r="F203" s="1" t="s">
        <v>29</v>
      </c>
      <c r="G203" s="13">
        <f>(C203-VLOOKUP(E203,Riders!$A$2:$C$3501,2,FALSE))/365</f>
        <v>21.312328767123287</v>
      </c>
      <c r="H203" s="1">
        <v>2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1</v>
      </c>
      <c r="T203" s="1">
        <v>0</v>
      </c>
      <c r="U203" s="1">
        <v>0</v>
      </c>
      <c r="V203" s="1">
        <v>0</v>
      </c>
      <c r="W203" s="1">
        <v>1</v>
      </c>
      <c r="X203" s="1">
        <v>1</v>
      </c>
      <c r="Y203" s="1">
        <v>0</v>
      </c>
      <c r="Z203" s="1">
        <v>1</v>
      </c>
      <c r="AA203" s="1">
        <v>0</v>
      </c>
      <c r="AB203" s="1">
        <v>1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20</v>
      </c>
      <c r="AJ203" s="1">
        <v>0</v>
      </c>
      <c r="AK203" s="1">
        <v>25</v>
      </c>
      <c r="AL203" s="110">
        <v>5.9953703703703697E-3</v>
      </c>
      <c r="AM203">
        <v>52.124000000000002</v>
      </c>
    </row>
    <row r="204" spans="1:39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221</v>
      </c>
      <c r="F204" s="1" t="s">
        <v>40</v>
      </c>
      <c r="G204" s="13">
        <f>(C204-VLOOKUP(E204,Riders!$A$2:$C$3501,2,FALSE))/365</f>
        <v>25.052054794520547</v>
      </c>
      <c r="H204" s="1">
        <v>3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1</v>
      </c>
      <c r="Q204" s="1">
        <v>0</v>
      </c>
      <c r="R204" s="1">
        <v>1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2</v>
      </c>
      <c r="AL204" s="110">
        <v>5.9953703703703697E-3</v>
      </c>
      <c r="AM204">
        <v>52.124000000000002</v>
      </c>
    </row>
    <row r="205" spans="1:39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218</v>
      </c>
      <c r="F205" s="1" t="s">
        <v>19</v>
      </c>
      <c r="G205" s="13">
        <f>(C205-VLOOKUP(E205,Riders!$A$2:$C$3501,2,FALSE))/365</f>
        <v>20.624657534246577</v>
      </c>
      <c r="H205" s="1">
        <v>4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1</v>
      </c>
      <c r="P205" s="1">
        <v>0</v>
      </c>
      <c r="Q205" s="1">
        <v>1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2</v>
      </c>
      <c r="AL205" s="110">
        <v>5.9953703703703697E-3</v>
      </c>
      <c r="AM205">
        <v>52.124000000000002</v>
      </c>
    </row>
    <row r="206" spans="1:39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267</v>
      </c>
      <c r="F206" s="1" t="s">
        <v>56</v>
      </c>
      <c r="G206" s="13">
        <f>(C206-VLOOKUP(E206,Riders!$A$2:$C$3501,2,FALSE))/365</f>
        <v>23.328767123287673</v>
      </c>
      <c r="H206" s="1">
        <v>5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1</v>
      </c>
      <c r="AI206" s="1">
        <v>0</v>
      </c>
      <c r="AJ206" s="1">
        <v>0</v>
      </c>
      <c r="AK206" s="1">
        <v>1</v>
      </c>
      <c r="AL206" s="110">
        <v>5.9953703703703697E-3</v>
      </c>
      <c r="AM206">
        <v>52.124000000000002</v>
      </c>
    </row>
    <row r="207" spans="1:39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237</v>
      </c>
      <c r="F207" s="1" t="s">
        <v>238</v>
      </c>
      <c r="G207" s="13">
        <f>(C207-VLOOKUP(E207,Riders!$A$2:$C$3501,2,FALSE))/365</f>
        <v>25.931506849315067</v>
      </c>
      <c r="H207" s="1">
        <v>6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1</v>
      </c>
      <c r="AH207" s="1">
        <v>0</v>
      </c>
      <c r="AI207" s="1">
        <v>0</v>
      </c>
      <c r="AJ207" s="1">
        <v>0</v>
      </c>
      <c r="AK207" s="1">
        <v>1</v>
      </c>
      <c r="AL207" s="110">
        <v>5.9953703703703697E-3</v>
      </c>
      <c r="AM207">
        <v>52.124000000000002</v>
      </c>
    </row>
    <row r="208" spans="1:39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216</v>
      </c>
      <c r="F208" s="1" t="s">
        <v>27</v>
      </c>
      <c r="G208" s="13">
        <f>(C208-VLOOKUP(E208,Riders!$A$2:$C$3501,2,FALSE))/365</f>
        <v>23.208219178082192</v>
      </c>
      <c r="H208" s="1">
        <v>7</v>
      </c>
      <c r="I208" s="1">
        <v>0</v>
      </c>
      <c r="J208" s="1">
        <v>0</v>
      </c>
      <c r="K208" s="1">
        <v>0</v>
      </c>
      <c r="L208" s="1">
        <v>0</v>
      </c>
      <c r="M208" s="1">
        <v>1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1</v>
      </c>
      <c r="AL208" s="110">
        <v>5.9953703703703697E-3</v>
      </c>
      <c r="AM208">
        <v>52.124000000000002</v>
      </c>
    </row>
    <row r="209" spans="1:39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272</v>
      </c>
      <c r="F209" s="1" t="s">
        <v>53</v>
      </c>
      <c r="G209" s="13">
        <f>(C209-VLOOKUP(E209,Riders!$A$2:$C$3501,2,FALSE))/365</f>
        <v>25.183561643835617</v>
      </c>
      <c r="H209" s="1">
        <v>8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1</v>
      </c>
      <c r="AG209" s="1">
        <v>0</v>
      </c>
      <c r="AH209" s="1">
        <v>0</v>
      </c>
      <c r="AI209" s="1">
        <v>0</v>
      </c>
      <c r="AJ209" s="1">
        <v>0</v>
      </c>
      <c r="AK209" s="1">
        <v>1</v>
      </c>
      <c r="AL209" s="110">
        <v>5.9953703703703697E-3</v>
      </c>
      <c r="AM209">
        <v>52.124000000000002</v>
      </c>
    </row>
    <row r="210" spans="1:39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219</v>
      </c>
      <c r="F210" s="1" t="s">
        <v>220</v>
      </c>
      <c r="G210" s="13">
        <f>(C210-VLOOKUP(E210,Riders!$A$2:$C$3501,2,FALSE))/365</f>
        <v>29.671232876712327</v>
      </c>
      <c r="H210" s="1">
        <v>9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1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1</v>
      </c>
      <c r="AL210" s="110">
        <v>5.9953703703703697E-3</v>
      </c>
      <c r="AM210">
        <v>52.124000000000002</v>
      </c>
    </row>
    <row r="211" spans="1:39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270</v>
      </c>
      <c r="F211" s="1" t="s">
        <v>36</v>
      </c>
      <c r="G211" s="13">
        <f>(C211-VLOOKUP(E211,Riders!$A$2:$C$3501,2,FALSE))/365</f>
        <v>27.605479452054794</v>
      </c>
      <c r="H211" s="1">
        <v>10</v>
      </c>
      <c r="I211" s="1">
        <v>1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1</v>
      </c>
      <c r="AL211" s="110">
        <v>5.9953703703703697E-3</v>
      </c>
      <c r="AM211">
        <v>52.124000000000002</v>
      </c>
    </row>
    <row r="212" spans="1:39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271</v>
      </c>
      <c r="F212" s="1" t="s">
        <v>67</v>
      </c>
      <c r="G212" s="13">
        <f>(C212-VLOOKUP(E212,Riders!$A$2:$C$3501,2,FALSE))/365</f>
        <v>27.849315068493151</v>
      </c>
      <c r="H212" s="1">
        <v>11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1</v>
      </c>
      <c r="AL212" s="110">
        <v>5.9953703703703697E-3</v>
      </c>
      <c r="AM212">
        <v>52.124000000000002</v>
      </c>
    </row>
    <row r="213" spans="1:39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275</v>
      </c>
      <c r="F213" s="1" t="s">
        <v>21</v>
      </c>
      <c r="G213" s="13">
        <f>(C213-VLOOKUP(E213,Riders!$A$2:$C$3501,2,FALSE))/365</f>
        <v>23.315068493150687</v>
      </c>
      <c r="H213" s="1">
        <v>12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10">
        <v>5.9953703703703697E-3</v>
      </c>
      <c r="AM213">
        <v>52.124000000000002</v>
      </c>
    </row>
    <row r="214" spans="1:39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236</v>
      </c>
      <c r="F214" s="1" t="s">
        <v>51</v>
      </c>
      <c r="G214" s="13">
        <f>(C214-VLOOKUP(E214,Riders!$A$2:$C$3501,2,FALSE))/365</f>
        <v>26.468493150684932</v>
      </c>
      <c r="H214" s="1">
        <v>13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10">
        <v>5.9953703703703697E-3</v>
      </c>
      <c r="AM214">
        <v>52.124000000000002</v>
      </c>
    </row>
    <row r="215" spans="1:39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231</v>
      </c>
      <c r="F215" s="1" t="s">
        <v>232</v>
      </c>
      <c r="G215" s="13">
        <f>(C215-VLOOKUP(E215,Riders!$A$2:$C$3501,2,FALSE))/365</f>
        <v>25.194520547945206</v>
      </c>
      <c r="H215" s="1">
        <v>14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10">
        <v>5.9953703703703697E-3</v>
      </c>
      <c r="AM215">
        <v>52.124000000000002</v>
      </c>
    </row>
    <row r="216" spans="1:39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222</v>
      </c>
      <c r="F216" s="1" t="s">
        <v>223</v>
      </c>
      <c r="G216" s="13">
        <f>(C216-VLOOKUP(E216,Riders!$A$2:$C$3501,2,FALSE))/365</f>
        <v>22.805479452054794</v>
      </c>
      <c r="H216" s="1">
        <v>15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10">
        <v>5.9953703703703697E-3</v>
      </c>
      <c r="AM216">
        <v>52.124000000000002</v>
      </c>
    </row>
    <row r="217" spans="1:39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228</v>
      </c>
      <c r="F217" s="1" t="s">
        <v>15</v>
      </c>
      <c r="G217" s="13">
        <f>(C217-VLOOKUP(E217,Riders!$A$2:$C$3501,2,FALSE))/365</f>
        <v>22.824657534246576</v>
      </c>
      <c r="H217" s="1">
        <v>16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10">
        <v>5.9953703703703697E-3</v>
      </c>
      <c r="AM217">
        <v>52.124000000000002</v>
      </c>
    </row>
    <row r="218" spans="1:39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239</v>
      </c>
      <c r="F218" s="1" t="s">
        <v>273</v>
      </c>
      <c r="G218" s="13">
        <f>(C218-VLOOKUP(E218,Riders!$A$2:$C$3501,2,FALSE))/365</f>
        <v>19.863013698630137</v>
      </c>
      <c r="H218" s="1">
        <v>17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10">
        <v>5.9953703703703697E-3</v>
      </c>
      <c r="AM218">
        <v>52.124000000000002</v>
      </c>
    </row>
    <row r="219" spans="1:39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242</v>
      </c>
      <c r="F219" s="1" t="s">
        <v>243</v>
      </c>
      <c r="G219" s="13">
        <f>(C219-VLOOKUP(E219,Riders!$A$2:$C$3501,2,FALSE))/365</f>
        <v>27.397260273972602</v>
      </c>
      <c r="H219" s="1">
        <v>18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10">
        <v>5.9953703703703697E-3</v>
      </c>
      <c r="AM219">
        <v>52.124000000000002</v>
      </c>
    </row>
    <row r="220" spans="1:39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268</v>
      </c>
      <c r="F220" s="1" t="s">
        <v>47</v>
      </c>
      <c r="G220" s="13">
        <f>(C220-VLOOKUP(E220,Riders!$A$2:$C$3501,2,FALSE))/365</f>
        <v>25.30958904109589</v>
      </c>
      <c r="H220" s="1">
        <v>19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1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20</v>
      </c>
      <c r="AK220" s="1">
        <v>-19</v>
      </c>
      <c r="AL220" s="110">
        <v>5.9953703703703697E-3</v>
      </c>
      <c r="AM220">
        <v>52.124000000000002</v>
      </c>
    </row>
    <row r="221" spans="1:39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260</v>
      </c>
      <c r="F221" s="1" t="s">
        <v>261</v>
      </c>
      <c r="G221" s="13">
        <f>(C221-VLOOKUP(E221,Riders!$A$2:$C$3501,2,FALSE))/365</f>
        <v>28.295890410958904</v>
      </c>
      <c r="H221" s="1">
        <v>20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20</v>
      </c>
      <c r="AK221" s="1">
        <v>-20</v>
      </c>
      <c r="AL221" s="110">
        <v>5.9953703703703697E-3</v>
      </c>
      <c r="AM221">
        <v>52.124000000000002</v>
      </c>
    </row>
    <row r="222" spans="1:39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1" t="s">
        <v>246</v>
      </c>
      <c r="F222" s="1" t="s">
        <v>247</v>
      </c>
      <c r="G222" s="13">
        <f>(C222-VLOOKUP(E222,Riders!$A$2:$C$3501,2,FALSE))/365</f>
        <v>29.824657534246576</v>
      </c>
      <c r="H222" s="1">
        <v>21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20</v>
      </c>
      <c r="AK222" s="1">
        <v>-20</v>
      </c>
      <c r="AL222" s="110">
        <v>5.9953703703703697E-3</v>
      </c>
      <c r="AM222">
        <v>52.124000000000002</v>
      </c>
    </row>
    <row r="223" spans="1:39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2329</v>
      </c>
      <c r="F223" s="1" t="s">
        <v>49</v>
      </c>
      <c r="G223" s="13">
        <f>(C223-VLOOKUP(E223,Riders!$A$2:$C$3501,2,FALSE))/365</f>
        <v>21.654794520547945</v>
      </c>
      <c r="H223" s="1">
        <v>22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20</v>
      </c>
      <c r="AK223" s="1">
        <v>-20</v>
      </c>
      <c r="AL223" s="110">
        <v>5.9953703703703697E-3</v>
      </c>
      <c r="AM223">
        <v>52.124000000000002</v>
      </c>
    </row>
    <row r="224" spans="1:39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215</v>
      </c>
      <c r="F224" s="1" t="s">
        <v>17</v>
      </c>
      <c r="G224" s="13">
        <f>(C224-VLOOKUP(E224,Riders!$A$2:$C$3501,2,FALSE))/365</f>
        <v>23.293150684931508</v>
      </c>
      <c r="H224" s="1">
        <v>23</v>
      </c>
      <c r="I224" s="1">
        <v>0</v>
      </c>
      <c r="J224" s="1">
        <v>0</v>
      </c>
      <c r="K224" s="1">
        <v>1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 t="s">
        <v>308</v>
      </c>
      <c r="AL224" s="110">
        <v>5.9953703703703697E-3</v>
      </c>
      <c r="AM224">
        <v>52.124000000000002</v>
      </c>
    </row>
    <row r="225" spans="1:39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259</v>
      </c>
      <c r="F225" s="1" t="s">
        <v>105</v>
      </c>
      <c r="G225" s="13">
        <f>(C225-VLOOKUP(E225,Riders!$A$2:$C$3501,2,FALSE))/365</f>
        <v>21.284931506849315</v>
      </c>
      <c r="H225" s="1">
        <v>24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 t="s">
        <v>308</v>
      </c>
      <c r="AL225" s="110">
        <v>5.9953703703703697E-3</v>
      </c>
      <c r="AM225">
        <v>52.124000000000002</v>
      </c>
    </row>
    <row r="226" spans="1:39" x14ac:dyDescent="0.3">
      <c r="A226" s="4" t="s">
        <v>108</v>
      </c>
      <c r="B226" s="4">
        <v>2021</v>
      </c>
      <c r="C226" s="5">
        <v>44491</v>
      </c>
      <c r="D226" s="4" t="s">
        <v>13</v>
      </c>
      <c r="E226" s="4" t="s">
        <v>269</v>
      </c>
      <c r="F226" s="4" t="s">
        <v>25</v>
      </c>
      <c r="G226" s="13">
        <f>(C226-VLOOKUP(E226,Riders!$A$2:$C$3501,2,FALSE))/365</f>
        <v>27.632876712328766</v>
      </c>
      <c r="H226" s="4">
        <v>1</v>
      </c>
      <c r="I226" s="4">
        <v>1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</v>
      </c>
      <c r="U226" s="4">
        <v>1</v>
      </c>
      <c r="V226" s="4">
        <v>1</v>
      </c>
      <c r="W226" s="4">
        <v>1</v>
      </c>
      <c r="X226" s="4">
        <v>0</v>
      </c>
      <c r="Y226" s="4">
        <v>1</v>
      </c>
      <c r="Z226" s="4">
        <v>0</v>
      </c>
      <c r="AA226" s="4">
        <v>1</v>
      </c>
      <c r="AB226" s="4">
        <v>0</v>
      </c>
      <c r="AC226" s="4">
        <v>1</v>
      </c>
      <c r="AD226" s="4">
        <v>0</v>
      </c>
      <c r="AE226" s="4">
        <v>1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34</v>
      </c>
      <c r="AL226" s="110">
        <v>6.0185185185185177E-3</v>
      </c>
      <c r="AM226">
        <v>51.923000000000002</v>
      </c>
    </row>
    <row r="227" spans="1:39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282</v>
      </c>
      <c r="F227" s="4" t="s">
        <v>31</v>
      </c>
      <c r="G227" s="13">
        <f>(C227-VLOOKUP(E227,Riders!$A$2:$C$3501,2,FALSE))/365</f>
        <v>29.745205479452054</v>
      </c>
      <c r="H227" s="4">
        <v>2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0</v>
      </c>
      <c r="Z227" s="4">
        <v>1</v>
      </c>
      <c r="AA227" s="4">
        <v>0</v>
      </c>
      <c r="AB227" s="4">
        <v>1</v>
      </c>
      <c r="AC227" s="4">
        <v>0</v>
      </c>
      <c r="AD227" s="4">
        <v>1</v>
      </c>
      <c r="AE227" s="4">
        <v>0</v>
      </c>
      <c r="AF227" s="4">
        <v>0</v>
      </c>
      <c r="AG227" s="4">
        <v>0</v>
      </c>
      <c r="AH227" s="4">
        <v>0</v>
      </c>
      <c r="AI227" s="4">
        <v>20</v>
      </c>
      <c r="AJ227" s="4">
        <v>0</v>
      </c>
      <c r="AK227" s="4">
        <v>24</v>
      </c>
      <c r="AL227" s="110">
        <v>6.0185185185185177E-3</v>
      </c>
      <c r="AM227">
        <v>51.923000000000002</v>
      </c>
    </row>
    <row r="228" spans="1:39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236</v>
      </c>
      <c r="F228" s="4" t="s">
        <v>51</v>
      </c>
      <c r="G228" s="13">
        <f>(C228-VLOOKUP(E228,Riders!$A$2:$C$3501,2,FALSE))/365</f>
        <v>25.967123287671232</v>
      </c>
      <c r="H228" s="4">
        <v>3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1</v>
      </c>
      <c r="AG228" s="4">
        <v>0</v>
      </c>
      <c r="AH228" s="4">
        <v>0</v>
      </c>
      <c r="AI228" s="4">
        <v>20</v>
      </c>
      <c r="AJ228" s="4">
        <v>0</v>
      </c>
      <c r="AK228" s="4">
        <v>21</v>
      </c>
      <c r="AL228" s="110">
        <v>6.0185185185185203E-3</v>
      </c>
      <c r="AM228">
        <v>51.923000000000002</v>
      </c>
    </row>
    <row r="229" spans="1:39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280</v>
      </c>
      <c r="F229" s="4" t="s">
        <v>172</v>
      </c>
      <c r="G229" s="13">
        <f>(C229-VLOOKUP(E229,Riders!$A$2:$C$3501,2,FALSE))/365</f>
        <v>23.139726027397259</v>
      </c>
      <c r="H229" s="4">
        <v>4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20</v>
      </c>
      <c r="AJ229" s="4">
        <v>0</v>
      </c>
      <c r="AK229" s="4">
        <v>20</v>
      </c>
      <c r="AL229" s="110">
        <v>6.0185185185185203E-3</v>
      </c>
      <c r="AM229">
        <v>51.923000000000002</v>
      </c>
    </row>
    <row r="230" spans="1:39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227</v>
      </c>
      <c r="F230" s="4" t="s">
        <v>53</v>
      </c>
      <c r="G230" s="13">
        <f>(C230-VLOOKUP(E230,Riders!$A$2:$C$3501,2,FALSE))/365</f>
        <v>23.665753424657535</v>
      </c>
      <c r="H230" s="4">
        <v>5</v>
      </c>
      <c r="I230" s="4">
        <v>0</v>
      </c>
      <c r="J230" s="4">
        <v>0</v>
      </c>
      <c r="K230" s="4">
        <v>1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1</v>
      </c>
      <c r="AI230" s="4">
        <v>0</v>
      </c>
      <c r="AJ230" s="4">
        <v>0</v>
      </c>
      <c r="AK230" s="4">
        <v>2</v>
      </c>
      <c r="AL230" s="110">
        <v>6.0185185185185203E-3</v>
      </c>
      <c r="AM230">
        <v>51.923000000000002</v>
      </c>
    </row>
    <row r="231" spans="1:39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279</v>
      </c>
      <c r="F231" s="4" t="s">
        <v>47</v>
      </c>
      <c r="G231" s="13">
        <f>(C231-VLOOKUP(E231,Riders!$A$2:$C$3501,2,FALSE))/365</f>
        <v>25.435616438356163</v>
      </c>
      <c r="H231" s="4">
        <v>6</v>
      </c>
      <c r="I231" s="4">
        <v>0</v>
      </c>
      <c r="J231" s="4">
        <v>0</v>
      </c>
      <c r="K231" s="4">
        <v>0</v>
      </c>
      <c r="L231" s="4">
        <v>0</v>
      </c>
      <c r="M231" s="4">
        <v>1</v>
      </c>
      <c r="N231" s="4">
        <v>1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2</v>
      </c>
      <c r="AL231" s="110">
        <v>6.0185185185185203E-3</v>
      </c>
      <c r="AM231">
        <v>51.923000000000002</v>
      </c>
    </row>
    <row r="232" spans="1:39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237</v>
      </c>
      <c r="F232" s="4" t="s">
        <v>238</v>
      </c>
      <c r="G232" s="13">
        <f>(C232-VLOOKUP(E232,Riders!$A$2:$C$3501,2,FALSE))/365</f>
        <v>25.43013698630137</v>
      </c>
      <c r="H232" s="4">
        <v>7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1</v>
      </c>
      <c r="AH232" s="4">
        <v>0</v>
      </c>
      <c r="AI232" s="4">
        <v>0</v>
      </c>
      <c r="AJ232" s="4">
        <v>0</v>
      </c>
      <c r="AK232" s="4">
        <v>1</v>
      </c>
      <c r="AL232" s="110">
        <v>6.0185185185185203E-3</v>
      </c>
      <c r="AM232">
        <v>51.923000000000002</v>
      </c>
    </row>
    <row r="233" spans="1:39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214</v>
      </c>
      <c r="F233" s="4" t="s">
        <v>67</v>
      </c>
      <c r="G233" s="13">
        <f>(C233-VLOOKUP(E233,Riders!$A$2:$C$3501,2,FALSE))/365</f>
        <v>26.846575342465755</v>
      </c>
      <c r="H233" s="4">
        <v>8</v>
      </c>
      <c r="I233" s="4">
        <v>0</v>
      </c>
      <c r="J233" s="4">
        <v>1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10">
        <v>6.0185185185185203E-3</v>
      </c>
      <c r="AM233">
        <v>51.923000000000002</v>
      </c>
    </row>
    <row r="234" spans="1:39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276</v>
      </c>
      <c r="F234" s="4" t="s">
        <v>120</v>
      </c>
      <c r="G234" s="13" t="e">
        <f>(C234-VLOOKUP(E234,Riders!$A$2:$C$3501,2,FALSE))/365</f>
        <v>#N/A</v>
      </c>
      <c r="H234" s="4">
        <v>9</v>
      </c>
      <c r="I234" s="4">
        <v>0</v>
      </c>
      <c r="J234" s="4">
        <v>0</v>
      </c>
      <c r="K234" s="4">
        <v>0</v>
      </c>
      <c r="L234" s="4">
        <v>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10">
        <v>6.0185185185185203E-3</v>
      </c>
      <c r="AM234">
        <v>51.923000000000002</v>
      </c>
    </row>
    <row r="235" spans="1:39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215</v>
      </c>
      <c r="F235" s="4" t="s">
        <v>17</v>
      </c>
      <c r="G235" s="13">
        <f>(C235-VLOOKUP(E235,Riders!$A$2:$C$3501,2,FALSE))/365</f>
        <v>22.791780821917808</v>
      </c>
      <c r="H235" s="4">
        <v>10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10">
        <v>6.0185185185185203E-3</v>
      </c>
      <c r="AM235">
        <v>51.923000000000002</v>
      </c>
    </row>
    <row r="236" spans="1:39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222</v>
      </c>
      <c r="F236" s="4" t="s">
        <v>223</v>
      </c>
      <c r="G236" s="13">
        <f>(C236-VLOOKUP(E236,Riders!$A$2:$C$3501,2,FALSE))/365</f>
        <v>22.304109589041097</v>
      </c>
      <c r="H236" s="4">
        <v>11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10">
        <v>6.0185185185185203E-3</v>
      </c>
      <c r="AM236">
        <v>51.923000000000002</v>
      </c>
    </row>
    <row r="237" spans="1:39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229</v>
      </c>
      <c r="F237" s="4" t="s">
        <v>61</v>
      </c>
      <c r="G237" s="13">
        <f>(C237-VLOOKUP(E237,Riders!$A$2:$C$3501,2,FALSE))/365</f>
        <v>23.123287671232877</v>
      </c>
      <c r="H237" s="4">
        <v>12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10">
        <v>6.0185185185185203E-3</v>
      </c>
      <c r="AM237">
        <v>51.923000000000002</v>
      </c>
    </row>
    <row r="238" spans="1:39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218</v>
      </c>
      <c r="F238" s="4" t="s">
        <v>19</v>
      </c>
      <c r="G238" s="13">
        <f>(C238-VLOOKUP(E238,Riders!$A$2:$C$3501,2,FALSE))/365</f>
        <v>20.123287671232877</v>
      </c>
      <c r="H238" s="4">
        <v>13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10">
        <v>6.0185185185185203E-3</v>
      </c>
      <c r="AM238">
        <v>51.923000000000002</v>
      </c>
    </row>
    <row r="239" spans="1:39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2329</v>
      </c>
      <c r="F239" s="4" t="s">
        <v>49</v>
      </c>
      <c r="G239" s="13">
        <f>(C239-VLOOKUP(E239,Riders!$A$2:$C$3501,2,FALSE))/365</f>
        <v>21.153424657534245</v>
      </c>
      <c r="H239" s="4">
        <v>14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10">
        <v>6.0185185185185203E-3</v>
      </c>
      <c r="AM239">
        <v>51.923000000000002</v>
      </c>
    </row>
    <row r="240" spans="1:39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281</v>
      </c>
      <c r="F240" s="4" t="s">
        <v>110</v>
      </c>
      <c r="G240" s="13">
        <f>(C240-VLOOKUP(E240,Riders!$A$2:$C$3501,2,FALSE))/365</f>
        <v>27.523287671232875</v>
      </c>
      <c r="H240" s="4">
        <v>15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10">
        <v>6.0185185185185203E-3</v>
      </c>
      <c r="AM240">
        <v>51.923000000000002</v>
      </c>
    </row>
    <row r="241" spans="1:39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255</v>
      </c>
      <c r="F241" s="4" t="s">
        <v>27</v>
      </c>
      <c r="G241" s="13">
        <f>(C241-VLOOKUP(E241,Riders!$A$2:$C$3501,2,FALSE))/365</f>
        <v>19.271232876712329</v>
      </c>
      <c r="H241" s="4">
        <v>16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10">
        <v>6.0185185185185203E-3</v>
      </c>
      <c r="AM241">
        <v>51.923000000000002</v>
      </c>
    </row>
    <row r="242" spans="1:39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274</v>
      </c>
      <c r="F242" s="4" t="s">
        <v>29</v>
      </c>
      <c r="G242" s="13">
        <f>(C242-VLOOKUP(E242,Riders!$A$2:$C$3501,2,FALSE))/365</f>
        <v>20.81095890410959</v>
      </c>
      <c r="H242" s="4">
        <v>17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10">
        <v>6.0185185185185203E-3</v>
      </c>
      <c r="AM242">
        <v>51.923000000000002</v>
      </c>
    </row>
    <row r="243" spans="1:39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242</v>
      </c>
      <c r="F243" s="4" t="s">
        <v>243</v>
      </c>
      <c r="G243" s="13">
        <f>(C243-VLOOKUP(E243,Riders!$A$2:$C$3501,2,FALSE))/365</f>
        <v>26.895890410958906</v>
      </c>
      <c r="H243" s="4">
        <v>18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10">
        <v>6.0185185185185203E-3</v>
      </c>
      <c r="AM243">
        <v>51.923000000000002</v>
      </c>
    </row>
    <row r="244" spans="1:39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231</v>
      </c>
      <c r="F244" s="4" t="s">
        <v>232</v>
      </c>
      <c r="G244" s="13">
        <f>(C244-VLOOKUP(E244,Riders!$A$2:$C$3501,2,FALSE))/365</f>
        <v>24.693150684931506</v>
      </c>
      <c r="H244" s="4">
        <v>19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10">
        <v>6.0185185185185203E-3</v>
      </c>
      <c r="AM244">
        <v>51.923000000000002</v>
      </c>
    </row>
    <row r="245" spans="1:39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219</v>
      </c>
      <c r="F245" s="4" t="s">
        <v>220</v>
      </c>
      <c r="G245" s="13">
        <f>(C245-VLOOKUP(E245,Riders!$A$2:$C$3501,2,FALSE))/365</f>
        <v>29.169863013698631</v>
      </c>
      <c r="H245" s="4">
        <v>20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10">
        <v>6.0185185185185203E-3</v>
      </c>
      <c r="AM245">
        <v>51.923000000000002</v>
      </c>
    </row>
    <row r="246" spans="1:39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277</v>
      </c>
      <c r="F246" s="4" t="s">
        <v>278</v>
      </c>
      <c r="G246" s="13">
        <f>(C246-VLOOKUP(E246,Riders!$A$2:$C$3501,2,FALSE))/365</f>
        <v>23.616438356164384</v>
      </c>
      <c r="H246" s="4">
        <v>21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10">
        <v>6.0185185185185203E-3</v>
      </c>
      <c r="AM246">
        <v>51.923000000000002</v>
      </c>
    </row>
    <row r="247" spans="1:39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221</v>
      </c>
      <c r="F247" s="4" t="s">
        <v>40</v>
      </c>
      <c r="G247" s="13">
        <f>(C247-VLOOKUP(E247,Riders!$A$2:$C$3501,2,FALSE))/365</f>
        <v>24.550684931506851</v>
      </c>
      <c r="H247" s="4">
        <v>22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10">
        <v>6.0185185185185203E-3</v>
      </c>
      <c r="AM247">
        <v>51.923000000000002</v>
      </c>
    </row>
    <row r="248" spans="1:39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241</v>
      </c>
      <c r="F248" s="4" t="s">
        <v>44</v>
      </c>
      <c r="G248" s="13">
        <f>(C248-VLOOKUP(E248,Riders!$A$2:$C$3501,2,FALSE))/365</f>
        <v>19.227397260273971</v>
      </c>
      <c r="H248" s="4">
        <v>23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10">
        <v>6.0185185185185203E-3</v>
      </c>
      <c r="AM248">
        <v>51.923000000000002</v>
      </c>
    </row>
    <row r="249" spans="1:39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1415</v>
      </c>
      <c r="F249" s="4" t="s">
        <v>230</v>
      </c>
      <c r="G249" s="13">
        <f>(C249-VLOOKUP(E249,Riders!$A$2:$C$3501,2,FALSE))/365</f>
        <v>31.728767123287671</v>
      </c>
      <c r="H249" s="4">
        <v>24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20</v>
      </c>
      <c r="AK249" s="4">
        <v>-20</v>
      </c>
      <c r="AL249" s="110">
        <v>6.0185185185185203E-3</v>
      </c>
      <c r="AM249">
        <v>51.923000000000002</v>
      </c>
    </row>
    <row r="250" spans="1:39" x14ac:dyDescent="0.3">
      <c r="A250" s="1" t="s">
        <v>71</v>
      </c>
      <c r="B250" s="56">
        <v>2021</v>
      </c>
      <c r="C250" s="2">
        <v>44450</v>
      </c>
      <c r="D250" s="1" t="s">
        <v>72</v>
      </c>
      <c r="E250" s="1" t="s">
        <v>275</v>
      </c>
      <c r="F250" s="1" t="s">
        <v>21</v>
      </c>
      <c r="G250" s="13">
        <f>(C250-VLOOKUP(E250,Riders!$A$2:$C$3501,2,FALSE))/365</f>
        <v>22.701369863013699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0</v>
      </c>
      <c r="AC250" s="1">
        <v>1</v>
      </c>
      <c r="AD250" s="1">
        <v>0</v>
      </c>
      <c r="AE250" s="1">
        <v>1</v>
      </c>
      <c r="AF250" s="1">
        <v>0</v>
      </c>
      <c r="AG250" s="1">
        <v>1</v>
      </c>
      <c r="AH250" s="1">
        <v>0</v>
      </c>
      <c r="AI250" s="1">
        <v>0</v>
      </c>
      <c r="AJ250" s="1">
        <v>0</v>
      </c>
      <c r="AK250" s="1">
        <v>8</v>
      </c>
      <c r="AL250" s="110">
        <v>6.4351851851851861E-3</v>
      </c>
      <c r="AM250">
        <v>48.481999999999999</v>
      </c>
    </row>
    <row r="251" spans="1:39" x14ac:dyDescent="0.3">
      <c r="A251" s="1" t="s">
        <v>71</v>
      </c>
      <c r="B251" s="56">
        <v>2021</v>
      </c>
      <c r="C251" s="2">
        <v>44450</v>
      </c>
      <c r="D251" s="1" t="s">
        <v>72</v>
      </c>
      <c r="E251" s="1" t="s">
        <v>241</v>
      </c>
      <c r="F251" s="1" t="s">
        <v>44</v>
      </c>
      <c r="G251" s="13">
        <f>(C251-VLOOKUP(E251,Riders!$A$2:$C$3501,2,FALSE))/365</f>
        <v>19.115068493150684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1</v>
      </c>
      <c r="AC251" s="1">
        <v>0</v>
      </c>
      <c r="AD251" s="1">
        <v>1</v>
      </c>
      <c r="AE251" s="1">
        <v>0</v>
      </c>
      <c r="AF251" s="1">
        <v>1</v>
      </c>
      <c r="AG251" s="1">
        <v>0</v>
      </c>
      <c r="AH251" s="1">
        <v>1</v>
      </c>
      <c r="AI251" s="1">
        <v>0</v>
      </c>
      <c r="AJ251" s="1">
        <v>0</v>
      </c>
      <c r="AK251" s="1">
        <v>5</v>
      </c>
      <c r="AL251" s="110">
        <v>6.4351851851851861E-3</v>
      </c>
      <c r="AM251">
        <v>48.481999999999999</v>
      </c>
    </row>
    <row r="252" spans="1:39" x14ac:dyDescent="0.3">
      <c r="A252" s="1" t="s">
        <v>71</v>
      </c>
      <c r="B252" s="56">
        <v>2021</v>
      </c>
      <c r="C252" s="2">
        <v>44450</v>
      </c>
      <c r="D252" s="1" t="s">
        <v>72</v>
      </c>
      <c r="E252" s="1" t="s">
        <v>268</v>
      </c>
      <c r="F252" s="1" t="s">
        <v>47</v>
      </c>
      <c r="G252" s="13">
        <f>(C252-VLOOKUP(E252,Riders!$A$2:$C$3501,2,FALSE))/365</f>
        <v>24.695890410958903</v>
      </c>
      <c r="H252" s="1">
        <v>3</v>
      </c>
      <c r="I252" s="1">
        <v>1</v>
      </c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1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4</v>
      </c>
      <c r="AL252" s="110">
        <v>6.4351851851851896E-3</v>
      </c>
      <c r="AM252">
        <v>48.481999999999999</v>
      </c>
    </row>
    <row r="253" spans="1:39" x14ac:dyDescent="0.3">
      <c r="A253" s="1" t="s">
        <v>71</v>
      </c>
      <c r="B253" s="56">
        <v>2021</v>
      </c>
      <c r="C253" s="2">
        <v>44450</v>
      </c>
      <c r="D253" s="1" t="s">
        <v>72</v>
      </c>
      <c r="E253" s="1" t="s">
        <v>228</v>
      </c>
      <c r="F253" s="1" t="s">
        <v>15</v>
      </c>
      <c r="G253" s="13">
        <f>(C253-VLOOKUP(E253,Riders!$A$2:$C$3501,2,FALSE))/365</f>
        <v>22.210958904109589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1</v>
      </c>
      <c r="Q253" s="1">
        <v>1</v>
      </c>
      <c r="R253" s="1">
        <v>1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4</v>
      </c>
      <c r="AL253" s="110">
        <v>6.4351851851851896E-3</v>
      </c>
      <c r="AM253">
        <v>48.481999999999999</v>
      </c>
    </row>
    <row r="254" spans="1:39" x14ac:dyDescent="0.3">
      <c r="A254" s="1" t="s">
        <v>71</v>
      </c>
      <c r="B254" s="56">
        <v>2021</v>
      </c>
      <c r="C254" s="2">
        <v>44450</v>
      </c>
      <c r="D254" s="1" t="s">
        <v>72</v>
      </c>
      <c r="E254" s="1" t="s">
        <v>271</v>
      </c>
      <c r="F254" s="1" t="s">
        <v>67</v>
      </c>
      <c r="G254" s="13">
        <f>(C254-VLOOKUP(E254,Riders!$A$2:$C$3501,2,FALSE))/365</f>
        <v>27.235616438356164</v>
      </c>
      <c r="H254" s="1">
        <v>5</v>
      </c>
      <c r="I254" s="1">
        <v>0</v>
      </c>
      <c r="J254" s="1">
        <v>0</v>
      </c>
      <c r="K254" s="1">
        <v>0</v>
      </c>
      <c r="L254" s="1">
        <v>1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2</v>
      </c>
      <c r="AL254" s="110">
        <v>6.4351851851851896E-3</v>
      </c>
      <c r="AM254">
        <v>48.481999999999999</v>
      </c>
    </row>
    <row r="255" spans="1:39" x14ac:dyDescent="0.3">
      <c r="A255" s="1" t="s">
        <v>71</v>
      </c>
      <c r="B255" s="56">
        <v>2021</v>
      </c>
      <c r="C255" s="2">
        <v>44450</v>
      </c>
      <c r="D255" s="1" t="s">
        <v>72</v>
      </c>
      <c r="E255" s="1" t="s">
        <v>255</v>
      </c>
      <c r="F255" s="1" t="s">
        <v>27</v>
      </c>
      <c r="G255" s="13">
        <f>(C255-VLOOKUP(E255,Riders!$A$2:$C$3501,2,FALSE))/365</f>
        <v>19.158904109589042</v>
      </c>
      <c r="H255" s="1">
        <v>6</v>
      </c>
      <c r="I255" s="1">
        <v>0</v>
      </c>
      <c r="J255" s="1">
        <v>1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1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2</v>
      </c>
      <c r="AL255" s="110">
        <v>6.4351851851851896E-3</v>
      </c>
      <c r="AM255">
        <v>48.481999999999999</v>
      </c>
    </row>
    <row r="256" spans="1:39" x14ac:dyDescent="0.3">
      <c r="A256" s="1" t="s">
        <v>71</v>
      </c>
      <c r="B256" s="56">
        <v>2021</v>
      </c>
      <c r="C256" s="2">
        <v>44450</v>
      </c>
      <c r="D256" s="1" t="s">
        <v>72</v>
      </c>
      <c r="E256" s="1" t="s">
        <v>284</v>
      </c>
      <c r="F256" s="1" t="s">
        <v>51</v>
      </c>
      <c r="G256" s="13">
        <f>(C256-VLOOKUP(E256,Riders!$A$2:$C$3501,2,FALSE))/365</f>
        <v>19.610958904109587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10">
        <v>6.4351851851851896E-3</v>
      </c>
      <c r="AM256">
        <v>48.481999999999999</v>
      </c>
    </row>
    <row r="257" spans="1:39" x14ac:dyDescent="0.3">
      <c r="A257" s="1" t="s">
        <v>71</v>
      </c>
      <c r="B257" s="56">
        <v>2021</v>
      </c>
      <c r="C257" s="2">
        <v>44450</v>
      </c>
      <c r="D257" s="1" t="s">
        <v>72</v>
      </c>
      <c r="E257" s="1" t="s">
        <v>283</v>
      </c>
      <c r="F257" s="1" t="s">
        <v>31</v>
      </c>
      <c r="G257" s="13">
        <f>(C257-VLOOKUP(E257,Riders!$A$2:$C$3501,2,FALSE))/365</f>
        <v>27.364383561643837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10">
        <v>6.4351851851851896E-3</v>
      </c>
      <c r="AM257">
        <v>48.481999999999999</v>
      </c>
    </row>
    <row r="258" spans="1:39" x14ac:dyDescent="0.3">
      <c r="A258" s="1" t="s">
        <v>71</v>
      </c>
      <c r="B258" s="56">
        <v>2021</v>
      </c>
      <c r="C258" s="2">
        <v>44450</v>
      </c>
      <c r="D258" s="1" t="s">
        <v>72</v>
      </c>
      <c r="E258" s="1" t="s">
        <v>248</v>
      </c>
      <c r="F258" s="1" t="s">
        <v>91</v>
      </c>
      <c r="G258" s="13">
        <f>(C258-VLOOKUP(E258,Riders!$A$2:$C$3501,2,FALSE))/365</f>
        <v>22.068493150684933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10">
        <v>6.4351851851851896E-3</v>
      </c>
      <c r="AM258">
        <v>48.481999999999999</v>
      </c>
    </row>
    <row r="259" spans="1:39" x14ac:dyDescent="0.3">
      <c r="A259" s="1" t="s">
        <v>71</v>
      </c>
      <c r="B259" s="56">
        <v>2021</v>
      </c>
      <c r="C259" s="2">
        <v>44450</v>
      </c>
      <c r="D259" s="1" t="s">
        <v>72</v>
      </c>
      <c r="E259" s="1" t="s">
        <v>2329</v>
      </c>
      <c r="F259" s="1" t="s">
        <v>49</v>
      </c>
      <c r="G259" s="13">
        <f>(C259-VLOOKUP(E259,Riders!$A$2:$C$3501,2,FALSE))/365</f>
        <v>21.041095890410958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10">
        <v>6.4351851851851896E-3</v>
      </c>
      <c r="AM259">
        <v>48.481999999999999</v>
      </c>
    </row>
    <row r="260" spans="1:39" x14ac:dyDescent="0.3">
      <c r="A260" s="1" t="s">
        <v>71</v>
      </c>
      <c r="B260" s="56">
        <v>2021</v>
      </c>
      <c r="C260" s="2">
        <v>44450</v>
      </c>
      <c r="D260" s="1" t="s">
        <v>72</v>
      </c>
      <c r="E260" s="3" t="s">
        <v>253</v>
      </c>
      <c r="F260" s="1" t="s">
        <v>254</v>
      </c>
      <c r="G260" s="13">
        <f>(C260-VLOOKUP(E260,Riders!$A$2:$C$3501,2,FALSE))/365</f>
        <v>26.164383561643834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20</v>
      </c>
      <c r="AK260" s="1">
        <v>-20</v>
      </c>
      <c r="AL260" s="110">
        <v>6.4351851851851896E-3</v>
      </c>
      <c r="AM260">
        <v>48.481999999999999</v>
      </c>
    </row>
    <row r="261" spans="1:39" x14ac:dyDescent="0.3">
      <c r="A261" s="1" t="s">
        <v>71</v>
      </c>
      <c r="B261" s="56">
        <v>2021</v>
      </c>
      <c r="C261" s="2">
        <v>44450</v>
      </c>
      <c r="D261" s="1" t="s">
        <v>72</v>
      </c>
      <c r="E261" s="1" t="s">
        <v>224</v>
      </c>
      <c r="F261" s="1" t="s">
        <v>225</v>
      </c>
      <c r="G261" s="13">
        <f>(C261-VLOOKUP(E261,Riders!$A$2:$C$3501,2,FALSE))/365</f>
        <v>21.756164383561643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20</v>
      </c>
      <c r="AK261" s="1">
        <v>-20</v>
      </c>
      <c r="AL261" s="110">
        <v>6.4351851851851896E-3</v>
      </c>
      <c r="AM261">
        <v>48.481999999999999</v>
      </c>
    </row>
    <row r="262" spans="1:39" x14ac:dyDescent="0.3">
      <c r="A262" s="1" t="s">
        <v>71</v>
      </c>
      <c r="B262" s="56">
        <v>2021</v>
      </c>
      <c r="C262" s="2">
        <v>44450</v>
      </c>
      <c r="D262" s="1" t="s">
        <v>72</v>
      </c>
      <c r="E262" s="1" t="s">
        <v>288</v>
      </c>
      <c r="F262" s="1" t="s">
        <v>264</v>
      </c>
      <c r="G262" s="13">
        <f>(C262-VLOOKUP(E262,Riders!$A$2:$C$3501,2,FALSE))/365</f>
        <v>19.780821917808218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20</v>
      </c>
      <c r="AK262" s="1">
        <v>-20</v>
      </c>
      <c r="AL262" s="110">
        <v>6.4351851851851896E-3</v>
      </c>
      <c r="AM262">
        <v>48.481999999999999</v>
      </c>
    </row>
    <row r="263" spans="1:39" x14ac:dyDescent="0.3">
      <c r="A263" s="1" t="s">
        <v>71</v>
      </c>
      <c r="B263" s="56">
        <v>2021</v>
      </c>
      <c r="C263" s="2">
        <v>44450</v>
      </c>
      <c r="D263" s="1" t="s">
        <v>72</v>
      </c>
      <c r="E263" s="1" t="s">
        <v>285</v>
      </c>
      <c r="F263" s="1" t="s">
        <v>286</v>
      </c>
      <c r="G263" s="13">
        <f>(C263-VLOOKUP(E263,Riders!$A$2:$C$3501,2,FALSE))/365</f>
        <v>21.2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20</v>
      </c>
      <c r="AK263" s="1">
        <v>-20</v>
      </c>
      <c r="AL263" s="110">
        <v>6.4351851851851896E-3</v>
      </c>
      <c r="AM263">
        <v>48.481999999999999</v>
      </c>
    </row>
    <row r="264" spans="1:39" x14ac:dyDescent="0.3">
      <c r="A264" s="1" t="s">
        <v>71</v>
      </c>
      <c r="B264" s="56">
        <v>2021</v>
      </c>
      <c r="C264" s="2">
        <v>44450</v>
      </c>
      <c r="D264" s="1" t="s">
        <v>72</v>
      </c>
      <c r="E264" s="1" t="s">
        <v>287</v>
      </c>
      <c r="F264" s="1" t="s">
        <v>59</v>
      </c>
      <c r="G264" s="13">
        <f>(C264-VLOOKUP(E264,Riders!$A$2:$C$3501,2,FALSE))/365</f>
        <v>23.953424657534246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20</v>
      </c>
      <c r="AK264" s="1">
        <v>-20</v>
      </c>
      <c r="AL264" s="110">
        <v>6.4351851851851896E-3</v>
      </c>
      <c r="AM264">
        <v>48.481999999999999</v>
      </c>
    </row>
    <row r="265" spans="1:39" x14ac:dyDescent="0.3">
      <c r="A265" s="1" t="s">
        <v>71</v>
      </c>
      <c r="B265" s="56">
        <v>2021</v>
      </c>
      <c r="C265" s="2">
        <v>44450</v>
      </c>
      <c r="D265" s="1" t="s">
        <v>72</v>
      </c>
      <c r="E265" s="1" t="s">
        <v>289</v>
      </c>
      <c r="F265" s="1" t="s">
        <v>70</v>
      </c>
      <c r="G265" s="13">
        <f>(C265-VLOOKUP(E265,Riders!$A$2:$C$3501,2,FALSE))/365</f>
        <v>22.493150684931507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20</v>
      </c>
      <c r="AK265" s="1" t="s">
        <v>308</v>
      </c>
      <c r="AL265" s="110">
        <v>6.4351851851851896E-3</v>
      </c>
      <c r="AM265">
        <v>48.481999999999999</v>
      </c>
    </row>
    <row r="266" spans="1:39" x14ac:dyDescent="0.3">
      <c r="A266" s="10" t="s">
        <v>862</v>
      </c>
      <c r="B266" s="141">
        <v>2021</v>
      </c>
      <c r="C266" s="25">
        <v>44416</v>
      </c>
      <c r="D266" s="10" t="s">
        <v>654</v>
      </c>
      <c r="E266" s="10" t="s">
        <v>309</v>
      </c>
      <c r="F266" s="10" t="s">
        <v>25</v>
      </c>
      <c r="G266" s="13">
        <f>(C266-VLOOKUP(E266,Riders!$A$2:$C$3501,2,FALSE))/365</f>
        <v>29.30958904109589</v>
      </c>
      <c r="H266" s="10">
        <v>1</v>
      </c>
      <c r="I266" s="3">
        <v>0</v>
      </c>
      <c r="J266" s="3">
        <v>0</v>
      </c>
      <c r="K266" s="3">
        <v>1</v>
      </c>
      <c r="L266" s="3">
        <v>1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3">
        <v>1</v>
      </c>
      <c r="Y266" s="3">
        <v>1</v>
      </c>
      <c r="Z266" s="3">
        <v>1</v>
      </c>
      <c r="AA266" s="3">
        <v>1</v>
      </c>
      <c r="AB266" s="3">
        <v>0</v>
      </c>
      <c r="AC266" s="3">
        <v>0</v>
      </c>
      <c r="AD266" s="3">
        <v>0</v>
      </c>
      <c r="AE266" s="3">
        <v>0</v>
      </c>
      <c r="AF266" s="3">
        <v>0</v>
      </c>
      <c r="AG266" s="3">
        <v>0</v>
      </c>
      <c r="AH266" s="3">
        <v>0</v>
      </c>
      <c r="AI266" s="3">
        <v>0</v>
      </c>
      <c r="AJ266" s="3">
        <v>0</v>
      </c>
      <c r="AK266" s="4">
        <v>7</v>
      </c>
      <c r="AL266" s="110">
        <v>5.9143518518518521E-3</v>
      </c>
      <c r="AM266">
        <v>52.79</v>
      </c>
    </row>
    <row r="267" spans="1:39" x14ac:dyDescent="0.3">
      <c r="A267" s="10" t="s">
        <v>862</v>
      </c>
      <c r="B267" s="141">
        <v>2021</v>
      </c>
      <c r="C267" s="25">
        <v>44416</v>
      </c>
      <c r="D267" s="10" t="s">
        <v>654</v>
      </c>
      <c r="E267" s="10" t="s">
        <v>306</v>
      </c>
      <c r="F267" s="10" t="s">
        <v>19</v>
      </c>
      <c r="G267" s="13">
        <f>(C267-VLOOKUP(E267,Riders!$A$2:$C$3501,2,FALSE))/365</f>
        <v>38.841095890410962</v>
      </c>
      <c r="H267" s="10">
        <v>2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1</v>
      </c>
      <c r="R267" s="3">
        <v>0</v>
      </c>
      <c r="S267" s="3">
        <v>0</v>
      </c>
      <c r="T267" s="3">
        <v>1</v>
      </c>
      <c r="U267" s="3">
        <v>0</v>
      </c>
      <c r="V267" s="3">
        <v>0</v>
      </c>
      <c r="W267" s="3">
        <v>1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v>0</v>
      </c>
      <c r="AD267" s="3">
        <v>0</v>
      </c>
      <c r="AE267" s="3">
        <v>0</v>
      </c>
      <c r="AF267" s="3">
        <v>0</v>
      </c>
      <c r="AG267" s="3">
        <v>0</v>
      </c>
      <c r="AH267" s="3">
        <v>0</v>
      </c>
      <c r="AI267" s="3">
        <v>0</v>
      </c>
      <c r="AJ267" s="3">
        <v>0</v>
      </c>
      <c r="AK267" s="4">
        <v>3</v>
      </c>
      <c r="AL267" s="110">
        <v>5.9143518518518521E-3</v>
      </c>
      <c r="AM267">
        <v>52.79</v>
      </c>
    </row>
    <row r="268" spans="1:39" x14ac:dyDescent="0.3">
      <c r="A268" s="10" t="s">
        <v>862</v>
      </c>
      <c r="B268" s="141">
        <v>2021</v>
      </c>
      <c r="C268" s="25">
        <v>44416</v>
      </c>
      <c r="D268" s="10" t="s">
        <v>654</v>
      </c>
      <c r="E268" s="10" t="s">
        <v>214</v>
      </c>
      <c r="F268" s="10" t="s">
        <v>67</v>
      </c>
      <c r="G268" s="13">
        <f>(C268-VLOOKUP(E268,Riders!$A$2:$C$3501,2,FALSE))/365</f>
        <v>26.641095890410959</v>
      </c>
      <c r="H268" s="10">
        <v>3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1</v>
      </c>
      <c r="Q268" s="3">
        <v>0</v>
      </c>
      <c r="R268" s="3">
        <v>0</v>
      </c>
      <c r="S268" s="3">
        <v>1</v>
      </c>
      <c r="T268" s="3"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1</v>
      </c>
      <c r="AC268" s="3">
        <v>0</v>
      </c>
      <c r="AD268" s="3">
        <v>0</v>
      </c>
      <c r="AE268" s="3">
        <v>0</v>
      </c>
      <c r="AF268" s="3">
        <v>0</v>
      </c>
      <c r="AG268" s="3">
        <v>0</v>
      </c>
      <c r="AH268" s="3">
        <v>0</v>
      </c>
      <c r="AI268" s="3">
        <v>0</v>
      </c>
      <c r="AJ268" s="3">
        <v>0</v>
      </c>
      <c r="AK268" s="4">
        <v>3</v>
      </c>
      <c r="AL268" s="110">
        <v>5.9143518518518503E-3</v>
      </c>
      <c r="AM268">
        <v>52.79</v>
      </c>
    </row>
    <row r="269" spans="1:39" x14ac:dyDescent="0.3">
      <c r="A269" s="10" t="s">
        <v>862</v>
      </c>
      <c r="B269" s="141">
        <v>2021</v>
      </c>
      <c r="C269" s="25">
        <v>44416</v>
      </c>
      <c r="D269" s="10" t="s">
        <v>654</v>
      </c>
      <c r="E269" s="10" t="s">
        <v>219</v>
      </c>
      <c r="F269" s="10" t="s">
        <v>220</v>
      </c>
      <c r="G269" s="13">
        <f>(C269-VLOOKUP(E269,Riders!$A$2:$C$3501,2,FALSE))/365</f>
        <v>28.964383561643835</v>
      </c>
      <c r="H269" s="10">
        <v>4</v>
      </c>
      <c r="I269" s="3">
        <v>0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1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v>0</v>
      </c>
      <c r="AD269" s="3">
        <v>0</v>
      </c>
      <c r="AE269" s="3">
        <v>0</v>
      </c>
      <c r="AF269" s="3">
        <v>0</v>
      </c>
      <c r="AG269" s="3">
        <v>0</v>
      </c>
      <c r="AH269" s="3">
        <v>0</v>
      </c>
      <c r="AI269" s="3">
        <v>0</v>
      </c>
      <c r="AJ269" s="3">
        <v>0</v>
      </c>
      <c r="AK269" s="4">
        <v>1</v>
      </c>
      <c r="AL269" s="110">
        <v>5.9143518518518503E-3</v>
      </c>
      <c r="AM269">
        <v>52.79</v>
      </c>
    </row>
    <row r="270" spans="1:39" x14ac:dyDescent="0.3">
      <c r="A270" s="10" t="s">
        <v>862</v>
      </c>
      <c r="B270" s="141">
        <v>2021</v>
      </c>
      <c r="C270" s="25">
        <v>44416</v>
      </c>
      <c r="D270" s="10" t="s">
        <v>654</v>
      </c>
      <c r="E270" s="10" t="s">
        <v>221</v>
      </c>
      <c r="F270" s="10" t="s">
        <v>40</v>
      </c>
      <c r="G270" s="13">
        <f>(C270-VLOOKUP(E270,Riders!$A$2:$C$3501,2,FALSE))/365</f>
        <v>24.345205479452055</v>
      </c>
      <c r="H270" s="10">
        <v>5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1</v>
      </c>
      <c r="S270" s="3">
        <v>0</v>
      </c>
      <c r="T270" s="3"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0</v>
      </c>
      <c r="AB270" s="3">
        <v>0</v>
      </c>
      <c r="AC270" s="3">
        <v>0</v>
      </c>
      <c r="AD270" s="3">
        <v>0</v>
      </c>
      <c r="AE270" s="3">
        <v>0</v>
      </c>
      <c r="AF270" s="3">
        <v>0</v>
      </c>
      <c r="AG270" s="3">
        <v>0</v>
      </c>
      <c r="AH270" s="3">
        <v>0</v>
      </c>
      <c r="AI270" s="3">
        <v>0</v>
      </c>
      <c r="AJ270" s="3">
        <v>0</v>
      </c>
      <c r="AK270" s="4">
        <v>1</v>
      </c>
      <c r="AL270" s="110">
        <v>5.9143518518518503E-3</v>
      </c>
      <c r="AM270">
        <v>52.79</v>
      </c>
    </row>
    <row r="271" spans="1:39" x14ac:dyDescent="0.3">
      <c r="A271" s="10" t="s">
        <v>862</v>
      </c>
      <c r="B271" s="141">
        <v>2021</v>
      </c>
      <c r="C271" s="25">
        <v>44416</v>
      </c>
      <c r="D271" s="10" t="s">
        <v>654</v>
      </c>
      <c r="E271" s="10" t="s">
        <v>237</v>
      </c>
      <c r="F271" s="10" t="s">
        <v>238</v>
      </c>
      <c r="G271" s="13">
        <f>(C271-VLOOKUP(E271,Riders!$A$2:$C$3501,2,FALSE))/365</f>
        <v>25.224657534246575</v>
      </c>
      <c r="H271" s="10">
        <v>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1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0</v>
      </c>
      <c r="AB271" s="3">
        <v>0</v>
      </c>
      <c r="AC271" s="3">
        <v>0</v>
      </c>
      <c r="AD271" s="3">
        <v>0</v>
      </c>
      <c r="AE271" s="3">
        <v>0</v>
      </c>
      <c r="AF271" s="3">
        <v>0</v>
      </c>
      <c r="AG271" s="3">
        <v>0</v>
      </c>
      <c r="AH271" s="3">
        <v>0</v>
      </c>
      <c r="AI271" s="3">
        <v>0</v>
      </c>
      <c r="AJ271" s="3">
        <v>0</v>
      </c>
      <c r="AK271" s="4">
        <v>1</v>
      </c>
      <c r="AL271" s="110">
        <v>5.9143518518518503E-3</v>
      </c>
      <c r="AM271">
        <v>52.79</v>
      </c>
    </row>
    <row r="272" spans="1:39" x14ac:dyDescent="0.3">
      <c r="A272" s="10" t="s">
        <v>862</v>
      </c>
      <c r="B272" s="141">
        <v>2021</v>
      </c>
      <c r="C272" s="25">
        <v>44416</v>
      </c>
      <c r="D272" s="10" t="s">
        <v>654</v>
      </c>
      <c r="E272" s="10" t="s">
        <v>244</v>
      </c>
      <c r="F272" s="10" t="s">
        <v>38</v>
      </c>
      <c r="G272" s="13">
        <f>(C272-VLOOKUP(E272,Riders!$A$2:$C$3501,2,FALSE))/365</f>
        <v>27.358904109589041</v>
      </c>
      <c r="H272" s="10">
        <v>7</v>
      </c>
      <c r="I272" s="3">
        <v>0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0</v>
      </c>
      <c r="AB272" s="3">
        <v>0</v>
      </c>
      <c r="AC272" s="3">
        <v>0</v>
      </c>
      <c r="AD272" s="3">
        <v>0</v>
      </c>
      <c r="AE272" s="3">
        <v>0</v>
      </c>
      <c r="AF272" s="3">
        <v>0</v>
      </c>
      <c r="AG272" s="3">
        <v>0</v>
      </c>
      <c r="AH272" s="3">
        <v>0</v>
      </c>
      <c r="AI272" s="3">
        <v>0</v>
      </c>
      <c r="AJ272" s="3">
        <v>0</v>
      </c>
      <c r="AK272" s="4">
        <v>0</v>
      </c>
      <c r="AL272" s="110">
        <v>5.9143518518518503E-3</v>
      </c>
      <c r="AM272">
        <v>52.79</v>
      </c>
    </row>
    <row r="273" spans="1:39" x14ac:dyDescent="0.3">
      <c r="A273" s="10" t="s">
        <v>862</v>
      </c>
      <c r="B273" s="10">
        <v>2021</v>
      </c>
      <c r="C273" s="25">
        <v>44416</v>
      </c>
      <c r="D273" s="10" t="s">
        <v>654</v>
      </c>
      <c r="E273" s="10" t="s">
        <v>222</v>
      </c>
      <c r="F273" s="10" t="s">
        <v>223</v>
      </c>
      <c r="G273" s="13">
        <f>(C273-VLOOKUP(E273,Riders!$A$2:$C$3501,2,FALSE))/365</f>
        <v>22.098630136986301</v>
      </c>
      <c r="H273" s="10">
        <v>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0</v>
      </c>
      <c r="AB273" s="3">
        <v>0</v>
      </c>
      <c r="AC273" s="3">
        <v>0</v>
      </c>
      <c r="AD273" s="3">
        <v>0</v>
      </c>
      <c r="AE273" s="3">
        <v>0</v>
      </c>
      <c r="AF273" s="3">
        <v>0</v>
      </c>
      <c r="AG273" s="3">
        <v>0</v>
      </c>
      <c r="AH273" s="3">
        <v>0</v>
      </c>
      <c r="AI273" s="3">
        <v>0</v>
      </c>
      <c r="AJ273" s="3">
        <v>0</v>
      </c>
      <c r="AK273" s="4">
        <v>0</v>
      </c>
      <c r="AL273" s="110">
        <v>5.9143518518518503E-3</v>
      </c>
      <c r="AM273">
        <v>52.79</v>
      </c>
    </row>
    <row r="274" spans="1:39" x14ac:dyDescent="0.3">
      <c r="A274" s="10" t="s">
        <v>862</v>
      </c>
      <c r="B274" s="10">
        <v>2021</v>
      </c>
      <c r="C274" s="25">
        <v>44416</v>
      </c>
      <c r="D274" s="10" t="s">
        <v>654</v>
      </c>
      <c r="E274" s="10" t="s">
        <v>215</v>
      </c>
      <c r="F274" s="10" t="s">
        <v>17</v>
      </c>
      <c r="G274" s="13">
        <f>(C274-VLOOKUP(E274,Riders!$A$2:$C$3501,2,FALSE))/365</f>
        <v>22.586301369863012</v>
      </c>
      <c r="H274" s="10">
        <v>9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0</v>
      </c>
      <c r="AB274" s="3">
        <v>0</v>
      </c>
      <c r="AC274" s="3">
        <v>0</v>
      </c>
      <c r="AD274" s="3">
        <v>0</v>
      </c>
      <c r="AE274" s="3">
        <v>0</v>
      </c>
      <c r="AF274" s="3">
        <v>1</v>
      </c>
      <c r="AG274" s="3">
        <v>1</v>
      </c>
      <c r="AH274" s="3">
        <v>1</v>
      </c>
      <c r="AI274" s="3">
        <v>0</v>
      </c>
      <c r="AJ274" s="3">
        <v>20</v>
      </c>
      <c r="AK274" s="4">
        <v>-17</v>
      </c>
      <c r="AL274" s="110">
        <v>5.9143518518518503E-3</v>
      </c>
      <c r="AM274">
        <v>52.79</v>
      </c>
    </row>
    <row r="275" spans="1:39" x14ac:dyDescent="0.3">
      <c r="A275" s="10" t="s">
        <v>862</v>
      </c>
      <c r="B275" s="10">
        <v>2021</v>
      </c>
      <c r="C275" s="25">
        <v>44416</v>
      </c>
      <c r="D275" s="10" t="s">
        <v>654</v>
      </c>
      <c r="E275" s="10" t="s">
        <v>227</v>
      </c>
      <c r="F275" s="10" t="s">
        <v>53</v>
      </c>
      <c r="G275" s="13">
        <f>(C275-VLOOKUP(E275,Riders!$A$2:$C$3501,2,FALSE))/365</f>
        <v>23.460273972602739</v>
      </c>
      <c r="H275" s="10">
        <v>10</v>
      </c>
      <c r="I275" s="3">
        <v>1</v>
      </c>
      <c r="J275" s="3">
        <v>1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0</v>
      </c>
      <c r="AB275" s="3">
        <v>0</v>
      </c>
      <c r="AC275" s="3">
        <v>0</v>
      </c>
      <c r="AD275" s="3">
        <v>0</v>
      </c>
      <c r="AE275" s="3">
        <v>0</v>
      </c>
      <c r="AF275" s="3">
        <v>0</v>
      </c>
      <c r="AG275" s="3">
        <v>0</v>
      </c>
      <c r="AH275" s="3">
        <v>0</v>
      </c>
      <c r="AI275" s="3">
        <v>0</v>
      </c>
      <c r="AJ275" s="3">
        <v>20</v>
      </c>
      <c r="AK275" s="4">
        <v>-18</v>
      </c>
      <c r="AL275" s="110">
        <v>5.9143518518518503E-3</v>
      </c>
      <c r="AM275">
        <v>52.79</v>
      </c>
    </row>
    <row r="276" spans="1:39" x14ac:dyDescent="0.3">
      <c r="A276" s="10" t="s">
        <v>862</v>
      </c>
      <c r="B276" s="10">
        <v>2021</v>
      </c>
      <c r="C276" s="25">
        <v>44416</v>
      </c>
      <c r="D276" s="10" t="s">
        <v>654</v>
      </c>
      <c r="E276" s="10" t="s">
        <v>307</v>
      </c>
      <c r="F276" s="10" t="s">
        <v>27</v>
      </c>
      <c r="G276" s="13">
        <f>(C276-VLOOKUP(E276,Riders!$A$2:$C$3501,2,FALSE))/365</f>
        <v>28.205479452054796</v>
      </c>
      <c r="H276" s="10">
        <v>11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0</v>
      </c>
      <c r="AC276" s="3">
        <v>1</v>
      </c>
      <c r="AD276" s="3">
        <v>1</v>
      </c>
      <c r="AE276" s="3">
        <v>0</v>
      </c>
      <c r="AF276" s="3">
        <v>0</v>
      </c>
      <c r="AG276" s="3">
        <v>0</v>
      </c>
      <c r="AH276" s="3">
        <v>0</v>
      </c>
      <c r="AI276" s="3">
        <v>0</v>
      </c>
      <c r="AJ276" s="3">
        <v>20</v>
      </c>
      <c r="AK276" s="4">
        <v>-18</v>
      </c>
      <c r="AL276" s="110">
        <v>5.9143518518518503E-3</v>
      </c>
      <c r="AM276">
        <v>52.79</v>
      </c>
    </row>
    <row r="277" spans="1:39" x14ac:dyDescent="0.3">
      <c r="A277" s="10" t="s">
        <v>862</v>
      </c>
      <c r="B277" s="10">
        <v>2021</v>
      </c>
      <c r="C277" s="25">
        <v>44416</v>
      </c>
      <c r="D277" s="10" t="s">
        <v>654</v>
      </c>
      <c r="E277" s="10" t="s">
        <v>315</v>
      </c>
      <c r="F277" s="10" t="s">
        <v>36</v>
      </c>
      <c r="G277" s="13">
        <f>(C277-VLOOKUP(E277,Riders!$A$2:$C$3501,2,FALSE))/365</f>
        <v>29.676712328767124</v>
      </c>
      <c r="H277" s="10">
        <v>12</v>
      </c>
      <c r="I277" s="3">
        <v>0</v>
      </c>
      <c r="J277" s="3">
        <v>0</v>
      </c>
      <c r="K277" s="3">
        <v>0</v>
      </c>
      <c r="L277" s="3">
        <v>0</v>
      </c>
      <c r="M277" s="3">
        <v>0</v>
      </c>
      <c r="N277" s="3">
        <v>1</v>
      </c>
      <c r="O277" s="3">
        <v>1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0</v>
      </c>
      <c r="AB277" s="3">
        <v>0</v>
      </c>
      <c r="AC277" s="3">
        <v>0</v>
      </c>
      <c r="AD277" s="3">
        <v>0</v>
      </c>
      <c r="AE277" s="3">
        <v>0</v>
      </c>
      <c r="AF277" s="3">
        <v>0</v>
      </c>
      <c r="AG277" s="3">
        <v>0</v>
      </c>
      <c r="AH277" s="3">
        <v>0</v>
      </c>
      <c r="AI277" s="3">
        <v>0</v>
      </c>
      <c r="AJ277" s="3">
        <v>20</v>
      </c>
      <c r="AK277" s="4">
        <v>-18</v>
      </c>
      <c r="AL277" s="110">
        <v>5.9143518518518503E-3</v>
      </c>
      <c r="AM277">
        <v>52.79</v>
      </c>
    </row>
    <row r="278" spans="1:39" x14ac:dyDescent="0.3">
      <c r="A278" s="10" t="s">
        <v>862</v>
      </c>
      <c r="B278" s="10">
        <v>2021</v>
      </c>
      <c r="C278" s="25">
        <v>44416</v>
      </c>
      <c r="D278" s="10" t="s">
        <v>654</v>
      </c>
      <c r="E278" s="10" t="s">
        <v>233</v>
      </c>
      <c r="F278" s="10" t="s">
        <v>56</v>
      </c>
      <c r="G278" s="13">
        <f>(C278-VLOOKUP(E278,Riders!$A$2:$C$3501,2,FALSE))/365</f>
        <v>25.936986301369863</v>
      </c>
      <c r="H278" s="10">
        <v>13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0</v>
      </c>
      <c r="AB278" s="3">
        <v>0</v>
      </c>
      <c r="AC278" s="3">
        <v>0</v>
      </c>
      <c r="AD278" s="3">
        <v>0</v>
      </c>
      <c r="AE278" s="3">
        <v>1</v>
      </c>
      <c r="AF278" s="3">
        <v>0</v>
      </c>
      <c r="AG278" s="3">
        <v>0</v>
      </c>
      <c r="AH278" s="3">
        <v>0</v>
      </c>
      <c r="AI278" s="3">
        <v>0</v>
      </c>
      <c r="AJ278" s="3">
        <v>20</v>
      </c>
      <c r="AK278" s="4">
        <v>-19</v>
      </c>
      <c r="AL278" s="110">
        <v>5.9143518518518503E-3</v>
      </c>
      <c r="AM278">
        <v>52.79</v>
      </c>
    </row>
    <row r="279" spans="1:39" x14ac:dyDescent="0.3">
      <c r="A279" s="10" t="s">
        <v>862</v>
      </c>
      <c r="B279" s="10">
        <v>2021</v>
      </c>
      <c r="C279" s="25">
        <v>44416</v>
      </c>
      <c r="D279" s="10" t="s">
        <v>654</v>
      </c>
      <c r="E279" s="10" t="s">
        <v>304</v>
      </c>
      <c r="F279" s="10" t="s">
        <v>29</v>
      </c>
      <c r="G279" s="13">
        <f>(C279-VLOOKUP(E279,Riders!$A$2:$C$3501,2,FALSE))/365</f>
        <v>24.69041095890411</v>
      </c>
      <c r="H279" s="10">
        <v>14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v>0</v>
      </c>
      <c r="AD279" s="3">
        <v>0</v>
      </c>
      <c r="AE279" s="3">
        <v>0</v>
      </c>
      <c r="AF279" s="3">
        <v>0</v>
      </c>
      <c r="AG279" s="3">
        <v>0</v>
      </c>
      <c r="AH279" s="3">
        <v>0</v>
      </c>
      <c r="AI279" s="3">
        <v>0</v>
      </c>
      <c r="AJ279" s="3">
        <v>20</v>
      </c>
      <c r="AK279" s="4">
        <v>-20</v>
      </c>
      <c r="AL279" s="110">
        <v>5.9143518518518503E-3</v>
      </c>
      <c r="AM279">
        <v>52.79</v>
      </c>
    </row>
    <row r="280" spans="1:39" x14ac:dyDescent="0.3">
      <c r="A280" s="10" t="s">
        <v>862</v>
      </c>
      <c r="B280" s="10">
        <v>2021</v>
      </c>
      <c r="C280" s="25">
        <v>44416</v>
      </c>
      <c r="D280" s="10" t="s">
        <v>654</v>
      </c>
      <c r="E280" s="10" t="s">
        <v>305</v>
      </c>
      <c r="F280" s="10" t="s">
        <v>172</v>
      </c>
      <c r="G280" s="13">
        <f>(C280-VLOOKUP(E280,Riders!$A$2:$C$3501,2,FALSE))/365</f>
        <v>37.046575342465751</v>
      </c>
      <c r="H280" s="10">
        <v>15</v>
      </c>
      <c r="I280" s="3">
        <v>0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v>0</v>
      </c>
      <c r="AD280" s="3">
        <v>0</v>
      </c>
      <c r="AE280" s="3">
        <v>0</v>
      </c>
      <c r="AF280" s="3">
        <v>0</v>
      </c>
      <c r="AG280" s="3">
        <v>0</v>
      </c>
      <c r="AH280" s="3">
        <v>0</v>
      </c>
      <c r="AI280" s="3">
        <v>0</v>
      </c>
      <c r="AJ280" s="3">
        <v>20</v>
      </c>
      <c r="AK280" s="4">
        <v>-20</v>
      </c>
      <c r="AL280" s="110">
        <v>5.9143518518518503E-3</v>
      </c>
      <c r="AM280">
        <v>52.79</v>
      </c>
    </row>
    <row r="281" spans="1:39" x14ac:dyDescent="0.3">
      <c r="A281" s="10" t="s">
        <v>862</v>
      </c>
      <c r="B281" s="10">
        <v>2021</v>
      </c>
      <c r="C281" s="25">
        <v>44416</v>
      </c>
      <c r="D281" s="10" t="s">
        <v>654</v>
      </c>
      <c r="E281" s="10" t="s">
        <v>599</v>
      </c>
      <c r="F281" s="10" t="s">
        <v>863</v>
      </c>
      <c r="G281" s="13" t="e">
        <f>(C281-VLOOKUP(E281,Riders!$A$2:$C$3501,2,FALSE))/365</f>
        <v>#N/A</v>
      </c>
      <c r="H281" s="10">
        <v>16</v>
      </c>
      <c r="I281" s="3">
        <v>0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v>0</v>
      </c>
      <c r="AD281" s="3">
        <v>0</v>
      </c>
      <c r="AE281" s="3">
        <v>0</v>
      </c>
      <c r="AF281" s="3">
        <v>0</v>
      </c>
      <c r="AG281" s="3">
        <v>0</v>
      </c>
      <c r="AH281" s="3">
        <v>0</v>
      </c>
      <c r="AI281" s="3">
        <v>0</v>
      </c>
      <c r="AJ281" s="3">
        <v>20</v>
      </c>
      <c r="AK281" s="4">
        <v>-20</v>
      </c>
      <c r="AL281" s="110">
        <v>5.9143518518518503E-3</v>
      </c>
      <c r="AM281">
        <v>52.79</v>
      </c>
    </row>
    <row r="282" spans="1:39" x14ac:dyDescent="0.3">
      <c r="A282" s="10" t="s">
        <v>862</v>
      </c>
      <c r="B282" s="10">
        <v>2021</v>
      </c>
      <c r="C282" s="25">
        <v>44416</v>
      </c>
      <c r="D282" s="10" t="s">
        <v>654</v>
      </c>
      <c r="E282" s="10" t="s">
        <v>276</v>
      </c>
      <c r="F282" s="10" t="s">
        <v>120</v>
      </c>
      <c r="G282" s="13" t="e">
        <f>(C282-VLOOKUP(E282,Riders!$A$2:$C$3501,2,FALSE))/365</f>
        <v>#N/A</v>
      </c>
      <c r="H282" s="10">
        <v>17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0</v>
      </c>
      <c r="AI282" s="3">
        <v>0</v>
      </c>
      <c r="AJ282" s="3">
        <v>40</v>
      </c>
      <c r="AK282" s="3">
        <f>-1*AJ282</f>
        <v>-40</v>
      </c>
      <c r="AL282" s="110">
        <v>5.9143518518518503E-3</v>
      </c>
      <c r="AM282">
        <v>52.79</v>
      </c>
    </row>
    <row r="283" spans="1:39" x14ac:dyDescent="0.3">
      <c r="A283" s="10" t="s">
        <v>862</v>
      </c>
      <c r="B283" s="10">
        <v>2021</v>
      </c>
      <c r="C283" s="25">
        <v>44416</v>
      </c>
      <c r="D283" s="10" t="s">
        <v>654</v>
      </c>
      <c r="E283" s="10" t="s">
        <v>234</v>
      </c>
      <c r="F283" s="10" t="s">
        <v>235</v>
      </c>
      <c r="G283" s="13">
        <f>(C283-VLOOKUP(E283,Riders!$A$2:$C$3501,2,FALSE))/365</f>
        <v>24.884931506849316</v>
      </c>
      <c r="H283" s="10">
        <v>18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0</v>
      </c>
      <c r="AI283" s="3">
        <v>0</v>
      </c>
      <c r="AJ283" s="3">
        <v>40</v>
      </c>
      <c r="AK283" s="3">
        <f>-1*AJ283</f>
        <v>-40</v>
      </c>
      <c r="AL283" s="110">
        <v>5.9143518518518503E-3</v>
      </c>
      <c r="AM283">
        <v>52.79</v>
      </c>
    </row>
    <row r="284" spans="1:39" x14ac:dyDescent="0.3">
      <c r="A284" s="10" t="s">
        <v>862</v>
      </c>
      <c r="B284" s="10">
        <v>2021</v>
      </c>
      <c r="C284" s="25">
        <v>44416</v>
      </c>
      <c r="D284" s="10" t="s">
        <v>654</v>
      </c>
      <c r="E284" s="10" t="s">
        <v>340</v>
      </c>
      <c r="F284" s="10" t="s">
        <v>65</v>
      </c>
      <c r="G284" s="13">
        <f>(C284-VLOOKUP(E284,Riders!$A$2:$C$3501,2,FALSE))/365</f>
        <v>26.219178082191782</v>
      </c>
      <c r="H284" s="10">
        <v>19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>
        <v>0</v>
      </c>
      <c r="AJ284" s="3">
        <v>40</v>
      </c>
      <c r="AK284" s="3">
        <f>-1*AJ284</f>
        <v>-40</v>
      </c>
      <c r="AL284" s="110">
        <v>5.9143518518518503E-3</v>
      </c>
      <c r="AM284">
        <v>52.79</v>
      </c>
    </row>
    <row r="285" spans="1:39" x14ac:dyDescent="0.3">
      <c r="A285" s="10" t="s">
        <v>862</v>
      </c>
      <c r="B285" s="10">
        <v>2021</v>
      </c>
      <c r="C285" s="25">
        <v>44416</v>
      </c>
      <c r="D285" s="10" t="s">
        <v>654</v>
      </c>
      <c r="E285" s="10" t="s">
        <v>236</v>
      </c>
      <c r="F285" s="10" t="s">
        <v>51</v>
      </c>
      <c r="G285" s="13">
        <f>(C285-VLOOKUP(E285,Riders!$A$2:$C$3501,2,FALSE))/365</f>
        <v>25.761643835616439</v>
      </c>
      <c r="H285" s="10" t="s">
        <v>308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3">
        <v>0</v>
      </c>
      <c r="AE285" s="3">
        <v>0</v>
      </c>
      <c r="AF285" s="3">
        <v>0</v>
      </c>
      <c r="AG285" s="3">
        <v>0</v>
      </c>
      <c r="AH285" s="3">
        <v>0</v>
      </c>
      <c r="AI285" s="3">
        <v>0</v>
      </c>
      <c r="AJ285" s="3">
        <v>0</v>
      </c>
      <c r="AK285" s="3" t="s">
        <v>308</v>
      </c>
      <c r="AL285" s="110">
        <v>5.9143518518518503E-3</v>
      </c>
      <c r="AM285">
        <v>52.79</v>
      </c>
    </row>
    <row r="286" spans="1:39" x14ac:dyDescent="0.3">
      <c r="A286" s="10" t="s">
        <v>862</v>
      </c>
      <c r="B286" s="10">
        <v>2021</v>
      </c>
      <c r="C286" s="25">
        <v>44416</v>
      </c>
      <c r="D286" s="10" t="s">
        <v>654</v>
      </c>
      <c r="E286" s="10" t="s">
        <v>268</v>
      </c>
      <c r="F286" s="10" t="s">
        <v>47</v>
      </c>
      <c r="G286" s="13">
        <f>(C286-VLOOKUP(E286,Riders!$A$2:$C$3501,2,FALSE))/365</f>
        <v>24.602739726027398</v>
      </c>
      <c r="H286" s="10" t="s">
        <v>308</v>
      </c>
      <c r="I286" s="3">
        <v>0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  <c r="AI286" s="3">
        <v>0</v>
      </c>
      <c r="AJ286" s="3">
        <v>20</v>
      </c>
      <c r="AK286" s="3" t="s">
        <v>308</v>
      </c>
      <c r="AL286" s="110">
        <v>5.9143518518518503E-3</v>
      </c>
      <c r="AM286">
        <v>52.79</v>
      </c>
    </row>
    <row r="287" spans="1:39" x14ac:dyDescent="0.3">
      <c r="A287" s="4" t="s">
        <v>117</v>
      </c>
      <c r="B287" s="4">
        <v>2021</v>
      </c>
      <c r="C287" s="5">
        <v>44387</v>
      </c>
      <c r="D287" s="4" t="s">
        <v>72</v>
      </c>
      <c r="E287" s="4" t="s">
        <v>242</v>
      </c>
      <c r="F287" s="4" t="s">
        <v>243</v>
      </c>
      <c r="G287" s="13">
        <f>(C287-VLOOKUP(E287,Riders!$A$2:$C$3501,2,FALSE))/365</f>
        <v>26.610958904109587</v>
      </c>
      <c r="H287" s="4">
        <v>1</v>
      </c>
      <c r="I287" s="4">
        <v>1</v>
      </c>
      <c r="J287" s="4">
        <v>1</v>
      </c>
      <c r="K287" s="4">
        <v>0</v>
      </c>
      <c r="L287" s="4">
        <v>1</v>
      </c>
      <c r="M287" s="4">
        <v>0</v>
      </c>
      <c r="N287" s="4">
        <v>0</v>
      </c>
      <c r="O287" s="4">
        <v>1</v>
      </c>
      <c r="P287" s="4">
        <v>1</v>
      </c>
      <c r="Q287" s="4">
        <v>1</v>
      </c>
      <c r="R287" s="4">
        <v>1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20</v>
      </c>
      <c r="AJ287" s="4">
        <v>0</v>
      </c>
      <c r="AK287" s="4">
        <v>27</v>
      </c>
      <c r="AL287" s="110">
        <v>6.2037037037037043E-3</v>
      </c>
      <c r="AM287">
        <v>50.353000000000002</v>
      </c>
    </row>
    <row r="288" spans="1:39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291</v>
      </c>
      <c r="F288" s="4" t="s">
        <v>56</v>
      </c>
      <c r="G288" s="13">
        <f>(C288-VLOOKUP(E288,Riders!$A$2:$C$3501,2,FALSE))/365</f>
        <v>20.232876712328768</v>
      </c>
      <c r="H288" s="4">
        <v>2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1</v>
      </c>
      <c r="U288" s="4">
        <v>0</v>
      </c>
      <c r="V288" s="4">
        <v>0</v>
      </c>
      <c r="W288" s="4">
        <v>0</v>
      </c>
      <c r="X288" s="4">
        <v>1</v>
      </c>
      <c r="Y288" s="4">
        <v>0</v>
      </c>
      <c r="Z288" s="4">
        <v>0</v>
      </c>
      <c r="AA288" s="4">
        <v>0</v>
      </c>
      <c r="AB288" s="4">
        <v>0</v>
      </c>
      <c r="AC288" s="4">
        <v>1</v>
      </c>
      <c r="AD288" s="4">
        <v>0</v>
      </c>
      <c r="AE288" s="4">
        <v>1</v>
      </c>
      <c r="AF288" s="4">
        <v>1</v>
      </c>
      <c r="AG288" s="4">
        <v>0</v>
      </c>
      <c r="AH288" s="4">
        <v>0</v>
      </c>
      <c r="AI288" s="4">
        <v>20</v>
      </c>
      <c r="AJ288" s="4">
        <v>0</v>
      </c>
      <c r="AK288" s="4">
        <v>25</v>
      </c>
      <c r="AL288" s="110">
        <v>6.2037037037037043E-3</v>
      </c>
      <c r="AM288">
        <v>50.353000000000002</v>
      </c>
    </row>
    <row r="289" spans="1:39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222</v>
      </c>
      <c r="F289" s="4" t="s">
        <v>223</v>
      </c>
      <c r="G289" s="13">
        <f>(C289-VLOOKUP(E289,Riders!$A$2:$C$3501,2,FALSE))/365</f>
        <v>22.019178082191782</v>
      </c>
      <c r="H289" s="4">
        <v>3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1</v>
      </c>
      <c r="W289" s="4">
        <v>1</v>
      </c>
      <c r="X289" s="4">
        <v>0</v>
      </c>
      <c r="Y289" s="4">
        <v>1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20</v>
      </c>
      <c r="AJ289" s="4">
        <v>0</v>
      </c>
      <c r="AK289" s="4">
        <v>23</v>
      </c>
      <c r="AL289" s="110">
        <v>6.2037037037037E-3</v>
      </c>
      <c r="AM289">
        <v>50.353000000000002</v>
      </c>
    </row>
    <row r="290" spans="1:39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277</v>
      </c>
      <c r="F290" s="4" t="s">
        <v>278</v>
      </c>
      <c r="G290" s="13">
        <f>(C290-VLOOKUP(E290,Riders!$A$2:$C$3501,2,FALSE))/365</f>
        <v>23.331506849315069</v>
      </c>
      <c r="H290" s="4">
        <v>4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1</v>
      </c>
      <c r="AA290" s="4">
        <v>1</v>
      </c>
      <c r="AB290" s="4">
        <v>1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20</v>
      </c>
      <c r="AJ290" s="4">
        <v>0</v>
      </c>
      <c r="AK290" s="4">
        <v>23</v>
      </c>
      <c r="AL290" s="110">
        <v>6.2037037037037E-3</v>
      </c>
      <c r="AM290">
        <v>50.353000000000002</v>
      </c>
    </row>
    <row r="291" spans="1:39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297</v>
      </c>
      <c r="F291" s="4" t="s">
        <v>31</v>
      </c>
      <c r="G291" s="13">
        <f>(C291-VLOOKUP(E291,Riders!$A$2:$C$3501,2,FALSE))/365</f>
        <v>22.010958904109589</v>
      </c>
      <c r="H291" s="4">
        <v>5</v>
      </c>
      <c r="I291" s="4">
        <v>0</v>
      </c>
      <c r="J291" s="4">
        <v>0</v>
      </c>
      <c r="K291" s="4">
        <v>1</v>
      </c>
      <c r="L291" s="4">
        <v>0</v>
      </c>
      <c r="M291" s="4">
        <v>1</v>
      </c>
      <c r="N291" s="4">
        <v>1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20</v>
      </c>
      <c r="AJ291" s="4">
        <v>0</v>
      </c>
      <c r="AK291" s="4">
        <v>23</v>
      </c>
      <c r="AL291" s="110">
        <v>6.2037037037037E-3</v>
      </c>
      <c r="AM291">
        <v>50.353000000000002</v>
      </c>
    </row>
    <row r="292" spans="1:39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292</v>
      </c>
      <c r="F292" s="4" t="s">
        <v>118</v>
      </c>
      <c r="G292" s="13">
        <f>(C292-VLOOKUP(E292,Riders!$A$2:$C$3501,2,FALSE))/365</f>
        <v>27.783561643835615</v>
      </c>
      <c r="H292" s="4">
        <v>6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1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1</v>
      </c>
      <c r="AE292" s="4">
        <v>0</v>
      </c>
      <c r="AF292" s="4">
        <v>0</v>
      </c>
      <c r="AG292" s="4">
        <v>0</v>
      </c>
      <c r="AH292" s="4">
        <v>0</v>
      </c>
      <c r="AI292" s="4">
        <v>20</v>
      </c>
      <c r="AJ292" s="4">
        <v>0</v>
      </c>
      <c r="AK292" s="4">
        <v>22</v>
      </c>
      <c r="AL292" s="110">
        <v>6.2037037037037E-3</v>
      </c>
      <c r="AM292">
        <v>50.353000000000002</v>
      </c>
    </row>
    <row r="293" spans="1:39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276</v>
      </c>
      <c r="F293" s="4" t="s">
        <v>120</v>
      </c>
      <c r="G293" s="13" t="e">
        <f>(C293-VLOOKUP(E293,Riders!$A$2:$C$3501,2,FALSE))/365</f>
        <v>#N/A</v>
      </c>
      <c r="H293" s="4">
        <v>7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1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20</v>
      </c>
      <c r="AJ293" s="4">
        <v>0</v>
      </c>
      <c r="AK293" s="4">
        <v>21</v>
      </c>
      <c r="AL293" s="110">
        <v>6.2037037037037E-3</v>
      </c>
      <c r="AM293">
        <v>50.353000000000002</v>
      </c>
    </row>
    <row r="294" spans="1:39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281</v>
      </c>
      <c r="F294" s="4" t="s">
        <v>124</v>
      </c>
      <c r="G294" s="13">
        <f>(C294-VLOOKUP(E294,Riders!$A$2:$C$3501,2,FALSE))/365</f>
        <v>27.238356164383561</v>
      </c>
      <c r="H294" s="4">
        <v>8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20</v>
      </c>
      <c r="AL294" s="110">
        <v>6.2037037037037E-3</v>
      </c>
      <c r="AM294">
        <v>50.353000000000002</v>
      </c>
    </row>
    <row r="295" spans="1:39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290</v>
      </c>
      <c r="F295" s="4" t="s">
        <v>232</v>
      </c>
      <c r="G295" s="13">
        <f>(C295-VLOOKUP(E295,Riders!$A$2:$C$3501,2,FALSE))/365</f>
        <v>22.852054794520548</v>
      </c>
      <c r="H295" s="4">
        <v>9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1</v>
      </c>
      <c r="AI295" s="4">
        <v>0</v>
      </c>
      <c r="AJ295" s="4">
        <v>0</v>
      </c>
      <c r="AK295" s="4">
        <v>1</v>
      </c>
      <c r="AL295" s="110">
        <v>6.2037037037037E-3</v>
      </c>
      <c r="AM295">
        <v>50.353000000000002</v>
      </c>
    </row>
    <row r="296" spans="1:39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1415</v>
      </c>
      <c r="F296" s="4" t="s">
        <v>230</v>
      </c>
      <c r="G296" s="13">
        <f>(C296-VLOOKUP(E296,Riders!$A$2:$C$3501,2,FALSE))/365</f>
        <v>31.443835616438356</v>
      </c>
      <c r="H296" s="4">
        <v>10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0</v>
      </c>
      <c r="AG296" s="4">
        <v>0</v>
      </c>
      <c r="AH296" s="4">
        <v>0</v>
      </c>
      <c r="AI296" s="4">
        <v>0</v>
      </c>
      <c r="AJ296" s="4">
        <v>0</v>
      </c>
      <c r="AK296" s="4">
        <v>0</v>
      </c>
      <c r="AL296" s="110">
        <v>6.2037037037037E-3</v>
      </c>
      <c r="AM296">
        <v>50.353000000000002</v>
      </c>
    </row>
    <row r="297" spans="1:39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234</v>
      </c>
      <c r="F297" s="4" t="s">
        <v>235</v>
      </c>
      <c r="G297" s="13">
        <f>(C297-VLOOKUP(E297,Riders!$A$2:$C$3501,2,FALSE))/365</f>
        <v>24.805479452054794</v>
      </c>
      <c r="H297" s="4">
        <v>11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0</v>
      </c>
      <c r="AJ297" s="4">
        <v>0</v>
      </c>
      <c r="AK297" s="4">
        <v>0</v>
      </c>
      <c r="AL297" s="110">
        <v>6.2037037037037E-3</v>
      </c>
      <c r="AM297">
        <v>50.353000000000002</v>
      </c>
    </row>
    <row r="298" spans="1:39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296</v>
      </c>
      <c r="F298" s="4" t="s">
        <v>49</v>
      </c>
      <c r="G298" s="13" t="e">
        <f>(C298-VLOOKUP(E298,Riders!$A$2:$C$3501,2,FALSE))/365</f>
        <v>#N/A</v>
      </c>
      <c r="H298" s="4">
        <v>12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110">
        <v>6.2037037037037E-3</v>
      </c>
      <c r="AM298">
        <v>50.353000000000002</v>
      </c>
    </row>
    <row r="299" spans="1:39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293</v>
      </c>
      <c r="F299" s="4" t="s">
        <v>172</v>
      </c>
      <c r="G299" s="13">
        <f>(C299-VLOOKUP(E299,Riders!$A$2:$C$3501,2,FALSE))/365</f>
        <v>22.038356164383561</v>
      </c>
      <c r="H299" s="4">
        <v>13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0</v>
      </c>
      <c r="AL299" s="110">
        <v>6.2037037037037E-3</v>
      </c>
      <c r="AM299">
        <v>50.353000000000002</v>
      </c>
    </row>
    <row r="300" spans="1:39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253</v>
      </c>
      <c r="F300" s="4" t="s">
        <v>254</v>
      </c>
      <c r="G300" s="13">
        <f>(C300-VLOOKUP(E300,Riders!$A$2:$C$3501,2,FALSE))/365</f>
        <v>25.991780821917807</v>
      </c>
      <c r="H300" s="4">
        <v>14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0</v>
      </c>
      <c r="AH300" s="4">
        <v>0</v>
      </c>
      <c r="AI300" s="4">
        <v>0</v>
      </c>
      <c r="AJ300" s="4">
        <v>0</v>
      </c>
      <c r="AK300" s="4">
        <v>0</v>
      </c>
      <c r="AL300" s="110">
        <v>6.2037037037037E-3</v>
      </c>
      <c r="AM300">
        <v>50.353000000000002</v>
      </c>
    </row>
    <row r="301" spans="1:39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4" t="s">
        <v>260</v>
      </c>
      <c r="F301" s="4" t="s">
        <v>238</v>
      </c>
      <c r="G301" s="13">
        <f>(C301-VLOOKUP(E301,Riders!$A$2:$C$3501,2,FALSE))/365</f>
        <v>27.509589041095889</v>
      </c>
      <c r="H301" s="4">
        <v>15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0</v>
      </c>
      <c r="AL301" s="110">
        <v>6.2037037037037E-3</v>
      </c>
      <c r="AM301">
        <v>50.353000000000002</v>
      </c>
    </row>
    <row r="302" spans="1:39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294</v>
      </c>
      <c r="F302" s="4" t="s">
        <v>295</v>
      </c>
      <c r="G302" s="13">
        <f>(C302-VLOOKUP(E302,Riders!$A$2:$C$3501,2,FALSE))/365</f>
        <v>23.739726027397261</v>
      </c>
      <c r="H302" s="4">
        <v>16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0</v>
      </c>
      <c r="AL302" s="110">
        <v>6.2037037037037E-3</v>
      </c>
      <c r="AM302">
        <v>50.353000000000002</v>
      </c>
    </row>
    <row r="303" spans="1:39" x14ac:dyDescent="0.3">
      <c r="A303" s="1" t="s">
        <v>131</v>
      </c>
      <c r="B303" s="1">
        <v>2020</v>
      </c>
      <c r="C303" s="2">
        <v>43889</v>
      </c>
      <c r="D303" s="1" t="s">
        <v>13</v>
      </c>
      <c r="E303" s="1" t="s">
        <v>305</v>
      </c>
      <c r="F303" s="1" t="s">
        <v>172</v>
      </c>
      <c r="G303" s="13">
        <f>(C303-VLOOKUP(E303,Riders!$A$2:$C$3501,2,FALSE))/365</f>
        <v>35.602739726027394</v>
      </c>
      <c r="H303" s="1">
        <v>1</v>
      </c>
      <c r="I303" s="1">
        <v>1</v>
      </c>
      <c r="J303" s="1">
        <v>1</v>
      </c>
      <c r="K303" s="1">
        <v>1</v>
      </c>
      <c r="L303" s="1">
        <v>1</v>
      </c>
      <c r="M303" s="1">
        <v>1</v>
      </c>
      <c r="N303" s="1">
        <v>1</v>
      </c>
      <c r="O303" s="1">
        <v>1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20</v>
      </c>
      <c r="AJ303" s="1">
        <v>0</v>
      </c>
      <c r="AK303" s="1">
        <v>27</v>
      </c>
    </row>
    <row r="304" spans="1:39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2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1</v>
      </c>
      <c r="V304" s="1">
        <v>0</v>
      </c>
      <c r="W304" s="1">
        <v>1</v>
      </c>
      <c r="X304" s="1">
        <v>0</v>
      </c>
      <c r="Y304" s="1">
        <v>1</v>
      </c>
      <c r="Z304" s="1">
        <v>0</v>
      </c>
      <c r="AA304" s="1">
        <v>1</v>
      </c>
      <c r="AB304" s="1">
        <v>0</v>
      </c>
      <c r="AC304" s="1">
        <v>0</v>
      </c>
      <c r="AD304" s="1">
        <v>1</v>
      </c>
      <c r="AE304" s="1">
        <v>1</v>
      </c>
      <c r="AF304" s="1">
        <v>0</v>
      </c>
      <c r="AG304" s="1">
        <v>0</v>
      </c>
      <c r="AH304" s="1">
        <v>0</v>
      </c>
      <c r="AI304" s="1">
        <v>20</v>
      </c>
      <c r="AJ304" s="1">
        <v>0</v>
      </c>
      <c r="AK304" s="1">
        <v>26</v>
      </c>
    </row>
    <row r="305" spans="1:37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237</v>
      </c>
      <c r="F305" s="1" t="s">
        <v>238</v>
      </c>
      <c r="G305" s="13">
        <f>(C305-VLOOKUP(E305,Riders!$A$2:$C$3501,2,FALSE))/365</f>
        <v>23.780821917808218</v>
      </c>
      <c r="H305" s="1">
        <v>3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1</v>
      </c>
      <c r="AA305" s="1">
        <v>0</v>
      </c>
      <c r="AB305" s="1">
        <v>1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20</v>
      </c>
      <c r="AJ305" s="1">
        <v>0</v>
      </c>
      <c r="AK305" s="1">
        <v>22</v>
      </c>
    </row>
    <row r="306" spans="1:37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214</v>
      </c>
      <c r="F306" s="1" t="s">
        <v>67</v>
      </c>
      <c r="G306" s="13">
        <f>(C306-VLOOKUP(E306,Riders!$A$2:$C$3501,2,FALSE))/365</f>
        <v>25.197260273972603</v>
      </c>
      <c r="H306" s="1">
        <v>4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1</v>
      </c>
      <c r="W306" s="1">
        <v>0</v>
      </c>
      <c r="X306" s="1">
        <v>1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0</v>
      </c>
      <c r="AE306" s="1">
        <v>0</v>
      </c>
      <c r="AF306" s="1">
        <v>1</v>
      </c>
      <c r="AG306" s="1">
        <v>1</v>
      </c>
      <c r="AH306" s="1">
        <v>1</v>
      </c>
      <c r="AI306" s="1">
        <v>0</v>
      </c>
      <c r="AJ306" s="1">
        <v>0</v>
      </c>
      <c r="AK306" s="1">
        <v>6</v>
      </c>
    </row>
    <row r="307" spans="1:37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306</v>
      </c>
      <c r="F307" s="1" t="s">
        <v>19</v>
      </c>
      <c r="G307" s="13">
        <f>(C307-VLOOKUP(E307,Riders!$A$2:$C$3501,2,FALSE))/365</f>
        <v>37.397260273972606</v>
      </c>
      <c r="H307" s="1">
        <v>5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1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2</v>
      </c>
    </row>
    <row r="308" spans="1:37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268</v>
      </c>
      <c r="F308" s="1" t="s">
        <v>47</v>
      </c>
      <c r="G308" s="13">
        <f>(C308-VLOOKUP(E308,Riders!$A$2:$C$3501,2,FALSE))/365</f>
        <v>23.158904109589042</v>
      </c>
      <c r="H308" s="1">
        <v>6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1</v>
      </c>
      <c r="T308" s="1">
        <v>1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2</v>
      </c>
    </row>
    <row r="309" spans="1:37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301</v>
      </c>
      <c r="F309" s="1" t="s">
        <v>51</v>
      </c>
      <c r="G309" s="13">
        <f>(C309-VLOOKUP(E309,Riders!$A$2:$C$3501,2,FALSE))/365</f>
        <v>29.980821917808218</v>
      </c>
      <c r="H309" s="1">
        <v>7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1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1</v>
      </c>
    </row>
    <row r="310" spans="1:37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309</v>
      </c>
      <c r="F310" s="1" t="s">
        <v>25</v>
      </c>
      <c r="G310" s="13">
        <f>(C310-VLOOKUP(E310,Riders!$A$2:$C$3501,2,FALSE))/365</f>
        <v>27.865753424657534</v>
      </c>
      <c r="H310" s="1">
        <v>8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</row>
    <row r="311" spans="1:37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298</v>
      </c>
      <c r="F311" s="1" t="s">
        <v>53</v>
      </c>
      <c r="G311" s="13">
        <f>(C311-VLOOKUP(E311,Riders!$A$2:$C$3501,2,FALSE))/365</f>
        <v>20.61917808219178</v>
      </c>
      <c r="H311" s="1">
        <v>9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</row>
    <row r="312" spans="1:37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222</v>
      </c>
      <c r="F312" s="1" t="s">
        <v>223</v>
      </c>
      <c r="G312" s="13">
        <f>(C312-VLOOKUP(E312,Riders!$A$2:$C$3501,2,FALSE))/365</f>
        <v>20.654794520547945</v>
      </c>
      <c r="H312" s="1">
        <v>10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</row>
    <row r="313" spans="1:37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270</v>
      </c>
      <c r="F313" s="1" t="s">
        <v>36</v>
      </c>
      <c r="G313" s="13">
        <f>(C313-VLOOKUP(E313,Riders!$A$2:$C$3501,2,FALSE))/365</f>
        <v>25.454794520547946</v>
      </c>
      <c r="H313" s="1">
        <v>11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</row>
    <row r="314" spans="1:37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219</v>
      </c>
      <c r="F314" s="1" t="s">
        <v>220</v>
      </c>
      <c r="G314" s="13">
        <f>(C314-VLOOKUP(E314,Riders!$A$2:$C$3501,2,FALSE))/365</f>
        <v>27.520547945205479</v>
      </c>
      <c r="H314" s="1">
        <v>12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</row>
    <row r="315" spans="1:37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300</v>
      </c>
      <c r="F315" s="1" t="s">
        <v>56</v>
      </c>
      <c r="G315" s="13">
        <f>(C315-VLOOKUP(E315,Riders!$A$2:$C$3501,2,FALSE))/365</f>
        <v>32.635616438356166</v>
      </c>
      <c r="H315" s="1">
        <v>13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</row>
    <row r="316" spans="1:37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299</v>
      </c>
      <c r="F316" s="1" t="s">
        <v>38</v>
      </c>
      <c r="G316" s="13">
        <f>(C316-VLOOKUP(E316,Riders!$A$2:$C$3501,2,FALSE))/365</f>
        <v>27.512328767123286</v>
      </c>
      <c r="H316" s="1">
        <v>14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</row>
    <row r="317" spans="1:37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304</v>
      </c>
      <c r="F317" s="1" t="s">
        <v>29</v>
      </c>
      <c r="G317" s="13">
        <f>(C317-VLOOKUP(E317,Riders!$A$2:$C$3501,2,FALSE))/365</f>
        <v>23.246575342465754</v>
      </c>
      <c r="H317" s="1">
        <v>15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</row>
    <row r="318" spans="1:37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215</v>
      </c>
      <c r="F318" s="1" t="s">
        <v>17</v>
      </c>
      <c r="G318" s="13">
        <f>(C318-VLOOKUP(E318,Riders!$A$2:$C$3501,2,FALSE))/365</f>
        <v>21.142465753424659</v>
      </c>
      <c r="H318" s="1">
        <v>16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</row>
    <row r="319" spans="1:37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251</v>
      </c>
      <c r="F319" s="1" t="s">
        <v>65</v>
      </c>
      <c r="G319" s="13">
        <f>(C319-VLOOKUP(E319,Riders!$A$2:$C$3501,2,FALSE))/365</f>
        <v>18.830136986301369</v>
      </c>
      <c r="H319" s="1">
        <v>17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</row>
    <row r="320" spans="1:37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303</v>
      </c>
      <c r="F320" s="1" t="s">
        <v>232</v>
      </c>
      <c r="G320" s="13">
        <f>(C320-VLOOKUP(E320,Riders!$A$2:$C$3501,2,FALSE))/365</f>
        <v>25.728767123287671</v>
      </c>
      <c r="H320" s="1">
        <v>18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</row>
    <row r="321" spans="1:39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302</v>
      </c>
      <c r="F321" s="1" t="s">
        <v>264</v>
      </c>
      <c r="G321" s="13">
        <f>(C321-VLOOKUP(E321,Riders!$A$2:$C$3501,2,FALSE))/365</f>
        <v>39.830136986301369</v>
      </c>
      <c r="H321" s="1">
        <v>19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</row>
    <row r="322" spans="1:39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276</v>
      </c>
      <c r="F322" s="1" t="s">
        <v>120</v>
      </c>
      <c r="G322" s="13" t="e">
        <f>(C322-VLOOKUP(E322,Riders!$A$2:$C$3501,2,FALSE))/365</f>
        <v>#N/A</v>
      </c>
      <c r="H322" s="1">
        <v>20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</row>
    <row r="323" spans="1:39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277</v>
      </c>
      <c r="F323" s="1" t="s">
        <v>278</v>
      </c>
      <c r="G323" s="13">
        <f>(C323-VLOOKUP(E323,Riders!$A$2:$C$3501,2,FALSE))/365</f>
        <v>21.967123287671232</v>
      </c>
      <c r="H323" s="1">
        <v>21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</row>
    <row r="324" spans="1:39" x14ac:dyDescent="0.3">
      <c r="A324" s="4" t="s">
        <v>93</v>
      </c>
      <c r="B324" s="4">
        <v>2020</v>
      </c>
      <c r="C324" s="5">
        <v>43856</v>
      </c>
      <c r="D324" s="4" t="s">
        <v>72</v>
      </c>
      <c r="E324" s="4" t="s">
        <v>233</v>
      </c>
      <c r="F324" s="4" t="s">
        <v>56</v>
      </c>
      <c r="G324" s="13">
        <f>(C324-VLOOKUP(E324,Riders!$A$2:$C$3501,2,FALSE))/365</f>
        <v>24.402739726027399</v>
      </c>
      <c r="H324" s="4">
        <v>1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</v>
      </c>
      <c r="X324" s="4">
        <v>1</v>
      </c>
      <c r="Y324" s="4">
        <v>1</v>
      </c>
      <c r="Z324" s="4">
        <v>1</v>
      </c>
      <c r="AA324" s="4">
        <v>1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20</v>
      </c>
      <c r="AJ324" s="4">
        <v>0</v>
      </c>
      <c r="AK324" s="4">
        <v>25</v>
      </c>
      <c r="AL324" s="110">
        <v>6.1574074074074074E-3</v>
      </c>
      <c r="AM324" s="51">
        <v>50.661000000000001</v>
      </c>
    </row>
    <row r="325" spans="1:39" x14ac:dyDescent="0.3">
      <c r="A325" s="4" t="s">
        <v>93</v>
      </c>
      <c r="B325" s="4">
        <v>2020</v>
      </c>
      <c r="C325" s="5">
        <v>43856</v>
      </c>
      <c r="D325" s="4" t="s">
        <v>72</v>
      </c>
      <c r="E325" s="4" t="s">
        <v>305</v>
      </c>
      <c r="F325" s="4" t="s">
        <v>172</v>
      </c>
      <c r="G325" s="13">
        <f>(C325-VLOOKUP(E325,Riders!$A$2:$C$3501,2,FALSE))/365</f>
        <v>35.512328767123286</v>
      </c>
      <c r="H325" s="4">
        <v>2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1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20</v>
      </c>
      <c r="AJ325" s="4">
        <v>0</v>
      </c>
      <c r="AK325" s="4">
        <v>21</v>
      </c>
      <c r="AL325" s="110">
        <v>6.1574074074074074E-3</v>
      </c>
      <c r="AM325" s="51">
        <v>50.661000000000001</v>
      </c>
    </row>
    <row r="326" spans="1:39" x14ac:dyDescent="0.3">
      <c r="A326" s="4" t="s">
        <v>93</v>
      </c>
      <c r="B326" s="4">
        <v>2020</v>
      </c>
      <c r="C326" s="5">
        <v>43856</v>
      </c>
      <c r="D326" s="4" t="s">
        <v>72</v>
      </c>
      <c r="E326" s="4" t="s">
        <v>302</v>
      </c>
      <c r="F326" s="4" t="s">
        <v>264</v>
      </c>
      <c r="G326" s="13">
        <f>(C326-VLOOKUP(E326,Riders!$A$2:$C$3501,2,FALSE))/365</f>
        <v>39.739726027397261</v>
      </c>
      <c r="H326" s="4">
        <v>3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1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20</v>
      </c>
      <c r="AJ326" s="4">
        <v>0</v>
      </c>
      <c r="AK326" s="4">
        <v>21</v>
      </c>
      <c r="AL326" s="110">
        <v>6.15740740740741E-3</v>
      </c>
      <c r="AM326" s="51">
        <v>50.661000000000001</v>
      </c>
    </row>
    <row r="327" spans="1:39" x14ac:dyDescent="0.3">
      <c r="A327" s="4" t="s">
        <v>93</v>
      </c>
      <c r="B327" s="4">
        <v>2020</v>
      </c>
      <c r="C327" s="5">
        <v>43856</v>
      </c>
      <c r="D327" s="4" t="s">
        <v>72</v>
      </c>
      <c r="E327" s="4" t="s">
        <v>309</v>
      </c>
      <c r="F327" s="4" t="s">
        <v>25</v>
      </c>
      <c r="G327" s="13">
        <f>(C327-VLOOKUP(E327,Riders!$A$2:$C$3501,2,FALSE))/365</f>
        <v>27.775342465753425</v>
      </c>
      <c r="H327" s="4">
        <v>4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1</v>
      </c>
      <c r="R327" s="4">
        <v>0</v>
      </c>
      <c r="S327" s="4">
        <v>1</v>
      </c>
      <c r="T327" s="4">
        <v>1</v>
      </c>
      <c r="U327" s="4">
        <v>1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4</v>
      </c>
      <c r="AL327" s="110">
        <v>6.15740740740741E-3</v>
      </c>
      <c r="AM327" s="51">
        <v>50.661000000000001</v>
      </c>
    </row>
    <row r="328" spans="1:39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214</v>
      </c>
      <c r="F328" s="4" t="s">
        <v>67</v>
      </c>
      <c r="G328" s="13">
        <f>(C328-VLOOKUP(E328,Riders!$A$2:$C$3501,2,FALSE))/365</f>
        <v>25.106849315068494</v>
      </c>
      <c r="H328" s="4">
        <v>5</v>
      </c>
      <c r="I328" s="4">
        <v>0</v>
      </c>
      <c r="J328" s="4">
        <v>0</v>
      </c>
      <c r="K328" s="4">
        <v>0</v>
      </c>
      <c r="L328" s="4">
        <v>0</v>
      </c>
      <c r="M328" s="4">
        <v>1</v>
      </c>
      <c r="N328" s="4">
        <v>0</v>
      </c>
      <c r="O328" s="4">
        <v>0</v>
      </c>
      <c r="P328" s="4">
        <v>0</v>
      </c>
      <c r="Q328" s="4">
        <v>0</v>
      </c>
      <c r="R328" s="4">
        <v>1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1</v>
      </c>
      <c r="AH328" s="4">
        <v>0</v>
      </c>
      <c r="AI328" s="4">
        <v>0</v>
      </c>
      <c r="AJ328" s="4">
        <v>0</v>
      </c>
      <c r="AK328" s="4">
        <v>3</v>
      </c>
      <c r="AL328" s="110">
        <v>6.15740740740741E-3</v>
      </c>
      <c r="AM328" s="51">
        <v>50.661000000000001</v>
      </c>
    </row>
    <row r="329" spans="1:39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6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1</v>
      </c>
      <c r="AE329" s="4">
        <v>1</v>
      </c>
      <c r="AF329" s="4">
        <v>1</v>
      </c>
      <c r="AG329" s="4">
        <v>0</v>
      </c>
      <c r="AH329" s="4">
        <v>0</v>
      </c>
      <c r="AI329" s="4">
        <v>0</v>
      </c>
      <c r="AJ329" s="4">
        <v>0</v>
      </c>
      <c r="AK329" s="4">
        <v>3</v>
      </c>
      <c r="AL329" s="110">
        <v>6.15740740740741E-3</v>
      </c>
      <c r="AM329" s="51">
        <v>50.661000000000001</v>
      </c>
    </row>
    <row r="330" spans="1:39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298</v>
      </c>
      <c r="F330" s="4" t="s">
        <v>53</v>
      </c>
      <c r="G330" s="13">
        <f>(C330-VLOOKUP(E330,Riders!$A$2:$C$3501,2,FALSE))/365</f>
        <v>20.528767123287672</v>
      </c>
      <c r="H330" s="4">
        <v>7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1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1</v>
      </c>
      <c r="AI330" s="4">
        <v>0</v>
      </c>
      <c r="AJ330" s="4">
        <v>0</v>
      </c>
      <c r="AK330" s="4">
        <v>2</v>
      </c>
      <c r="AL330" s="110">
        <v>6.15740740740741E-3</v>
      </c>
      <c r="AM330" s="51">
        <v>50.661000000000001</v>
      </c>
    </row>
    <row r="331" spans="1:39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219</v>
      </c>
      <c r="F331" s="4" t="s">
        <v>220</v>
      </c>
      <c r="G331" s="13">
        <f>(C331-VLOOKUP(E331,Riders!$A$2:$C$3501,2,FALSE))/365</f>
        <v>27.43013698630137</v>
      </c>
      <c r="H331" s="4">
        <v>8</v>
      </c>
      <c r="I331" s="4">
        <v>0</v>
      </c>
      <c r="J331" s="4">
        <v>1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1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2</v>
      </c>
      <c r="AL331" s="110">
        <v>6.15740740740741E-3</v>
      </c>
      <c r="AM331" s="51">
        <v>50.661000000000001</v>
      </c>
    </row>
    <row r="332" spans="1:39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222</v>
      </c>
      <c r="F332" s="4" t="s">
        <v>223</v>
      </c>
      <c r="G332" s="13">
        <f>(C332-VLOOKUP(E332,Riders!$A$2:$C$3501,2,FALSE))/365</f>
        <v>20.564383561643837</v>
      </c>
      <c r="H332" s="4">
        <v>9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1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1</v>
      </c>
      <c r="AL332" s="110">
        <v>6.15740740740741E-3</v>
      </c>
      <c r="AM332" s="51">
        <v>50.661000000000001</v>
      </c>
    </row>
    <row r="333" spans="1:39" x14ac:dyDescent="0.3">
      <c r="A333" s="4" t="s">
        <v>93</v>
      </c>
      <c r="B333" s="4">
        <v>2020</v>
      </c>
      <c r="C333" s="5">
        <v>43856</v>
      </c>
      <c r="D333" s="4" t="s">
        <v>72</v>
      </c>
      <c r="E333" s="51" t="s">
        <v>303</v>
      </c>
      <c r="F333" s="4" t="s">
        <v>232</v>
      </c>
      <c r="G333" s="13">
        <f>(C333-VLOOKUP(E333,Riders!$A$2:$C$3501,2,FALSE))/365</f>
        <v>25.638356164383563</v>
      </c>
      <c r="H333" s="4">
        <v>10</v>
      </c>
      <c r="I333" s="4">
        <v>0</v>
      </c>
      <c r="J333" s="4">
        <v>0</v>
      </c>
      <c r="K333" s="4">
        <v>1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1</v>
      </c>
      <c r="AL333" s="110">
        <v>6.15740740740741E-3</v>
      </c>
      <c r="AM333" s="51">
        <v>50.661000000000001</v>
      </c>
    </row>
    <row r="334" spans="1:39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301</v>
      </c>
      <c r="F334" s="4" t="s">
        <v>51</v>
      </c>
      <c r="G334" s="13">
        <f>(C334-VLOOKUP(E334,Riders!$A$2:$C$3501,2,FALSE))/365</f>
        <v>29.890410958904109</v>
      </c>
      <c r="H334" s="4">
        <v>11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1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1</v>
      </c>
      <c r="AL334" s="110">
        <v>6.15740740740741E-3</v>
      </c>
      <c r="AM334" s="51">
        <v>50.661000000000001</v>
      </c>
    </row>
    <row r="335" spans="1:39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251</v>
      </c>
      <c r="F335" s="4" t="s">
        <v>65</v>
      </c>
      <c r="G335" s="13">
        <f>(C335-VLOOKUP(E335,Riders!$A$2:$C$3501,2,FALSE))/365</f>
        <v>18.739726027397261</v>
      </c>
      <c r="H335" s="4">
        <v>12</v>
      </c>
      <c r="I335" s="4">
        <v>1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1</v>
      </c>
      <c r="AL335" s="110">
        <v>6.15740740740741E-3</v>
      </c>
      <c r="AM335" s="51">
        <v>50.661000000000001</v>
      </c>
    </row>
    <row r="336" spans="1:39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299</v>
      </c>
      <c r="F336" s="4" t="s">
        <v>38</v>
      </c>
      <c r="G336" s="13">
        <f>(C336-VLOOKUP(E336,Riders!$A$2:$C$3501,2,FALSE))/365</f>
        <v>27.421917808219177</v>
      </c>
      <c r="H336" s="4">
        <v>13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10">
        <v>6.15740740740741E-3</v>
      </c>
      <c r="AM336" s="51">
        <v>50.661000000000001</v>
      </c>
    </row>
    <row r="337" spans="1:39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312</v>
      </c>
      <c r="F337" s="4" t="s">
        <v>27</v>
      </c>
      <c r="G337" s="13">
        <f>(C337-VLOOKUP(E337,Riders!$A$2:$C$3501,2,FALSE))/365</f>
        <v>21.534246575342465</v>
      </c>
      <c r="H337" s="4">
        <v>14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10">
        <v>6.15740740740741E-3</v>
      </c>
      <c r="AM337" s="51">
        <v>50.661000000000001</v>
      </c>
    </row>
    <row r="338" spans="1:39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242</v>
      </c>
      <c r="F338" s="4" t="s">
        <v>243</v>
      </c>
      <c r="G338" s="13">
        <f>(C338-VLOOKUP(E338,Riders!$A$2:$C$3501,2,FALSE))/365</f>
        <v>25.156164383561645</v>
      </c>
      <c r="H338" s="4">
        <v>15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10">
        <v>6.15740740740741E-3</v>
      </c>
      <c r="AM338" s="51">
        <v>50.661000000000001</v>
      </c>
    </row>
    <row r="339" spans="1:39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314</v>
      </c>
      <c r="F339" s="4" t="s">
        <v>118</v>
      </c>
      <c r="G339" s="13">
        <f>(C339-VLOOKUP(E339,Riders!$A$2:$C$3501,2,FALSE))/365</f>
        <v>23.315068493150687</v>
      </c>
      <c r="H339" s="4">
        <v>16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10">
        <v>6.15740740740741E-3</v>
      </c>
      <c r="AM339" s="51">
        <v>50.661000000000001</v>
      </c>
    </row>
    <row r="340" spans="1:39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311</v>
      </c>
      <c r="F340" s="4" t="s">
        <v>61</v>
      </c>
      <c r="G340" s="13">
        <f>(C340-VLOOKUP(E340,Riders!$A$2:$C$3501,2,FALSE))/365</f>
        <v>30.038356164383561</v>
      </c>
      <c r="H340" s="4">
        <v>17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10">
        <v>6.15740740740741E-3</v>
      </c>
      <c r="AM340" s="51">
        <v>50.661000000000001</v>
      </c>
    </row>
    <row r="341" spans="1:39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215</v>
      </c>
      <c r="F341" s="4" t="s">
        <v>17</v>
      </c>
      <c r="G341" s="13">
        <f>(C341-VLOOKUP(E341,Riders!$A$2:$C$3501,2,FALSE))/365</f>
        <v>21.052054794520547</v>
      </c>
      <c r="H341" s="4">
        <v>18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10">
        <v>6.15740740740741E-3</v>
      </c>
      <c r="AM341" s="51">
        <v>50.661000000000001</v>
      </c>
    </row>
    <row r="342" spans="1:39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313</v>
      </c>
      <c r="F342" s="4" t="s">
        <v>40</v>
      </c>
      <c r="G342" s="13">
        <f>(C342-VLOOKUP(E342,Riders!$A$2:$C$3501,2,FALSE))/365</f>
        <v>27.068493150684933</v>
      </c>
      <c r="H342" s="4">
        <v>19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10">
        <v>6.15740740740741E-3</v>
      </c>
      <c r="AM342" s="51">
        <v>50.661000000000001</v>
      </c>
    </row>
    <row r="343" spans="1:39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224</v>
      </c>
      <c r="F343" s="4" t="s">
        <v>225</v>
      </c>
      <c r="G343" s="13">
        <f>(C343-VLOOKUP(E343,Riders!$A$2:$C$3501,2,FALSE))/365</f>
        <v>20.12876712328767</v>
      </c>
      <c r="H343" s="4">
        <v>20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20</v>
      </c>
      <c r="AK343" s="4">
        <v>-20</v>
      </c>
      <c r="AL343" s="110">
        <v>6.15740740740741E-3</v>
      </c>
      <c r="AM343" s="51">
        <v>50.661000000000001</v>
      </c>
    </row>
    <row r="344" spans="1:39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310</v>
      </c>
      <c r="F344" s="4" t="s">
        <v>158</v>
      </c>
      <c r="G344" s="13">
        <f>(C344-VLOOKUP(E344,Riders!$A$2:$C$3501,2,FALSE))/365</f>
        <v>29.682191780821917</v>
      </c>
      <c r="H344" s="4">
        <v>21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40</v>
      </c>
      <c r="AK344" s="4">
        <v>-40</v>
      </c>
      <c r="AL344" s="110">
        <v>6.15740740740741E-3</v>
      </c>
      <c r="AM344" s="51">
        <v>50.661000000000001</v>
      </c>
    </row>
    <row r="345" spans="1:39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2329</v>
      </c>
      <c r="F345" s="4" t="s">
        <v>49</v>
      </c>
      <c r="G345" s="13">
        <f>(C345-VLOOKUP(E345,Riders!$A$2:$C$3501,2,FALSE))/365</f>
        <v>19.413698630136988</v>
      </c>
      <c r="H345" s="4" t="s">
        <v>308</v>
      </c>
      <c r="I345" s="4">
        <v>0</v>
      </c>
      <c r="J345" s="4">
        <v>0</v>
      </c>
      <c r="K345" s="4">
        <v>0</v>
      </c>
      <c r="L345" s="4">
        <v>1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40</v>
      </c>
      <c r="AK345" s="4" t="s">
        <v>308</v>
      </c>
      <c r="AL345" s="110">
        <v>6.15740740740741E-3</v>
      </c>
      <c r="AM345" s="51">
        <v>50.661000000000001</v>
      </c>
    </row>
    <row r="346" spans="1:39" x14ac:dyDescent="0.3">
      <c r="A346" s="1" t="s">
        <v>149</v>
      </c>
      <c r="B346" s="1">
        <v>2019</v>
      </c>
      <c r="C346" s="2">
        <v>43814</v>
      </c>
      <c r="D346" s="1" t="s">
        <v>72</v>
      </c>
      <c r="E346" s="1" t="s">
        <v>214</v>
      </c>
      <c r="F346" s="1" t="s">
        <v>67</v>
      </c>
      <c r="G346" s="13">
        <f>(C346-VLOOKUP(E346,Riders!$A$2:$C$3501,2,FALSE))/365</f>
        <v>24.991780821917807</v>
      </c>
      <c r="H346" s="1">
        <v>1</v>
      </c>
      <c r="I346" s="1">
        <v>0</v>
      </c>
      <c r="J346" s="1">
        <v>0</v>
      </c>
      <c r="K346" s="1">
        <v>1</v>
      </c>
      <c r="L346" s="1">
        <v>1</v>
      </c>
      <c r="M346" s="1">
        <v>1</v>
      </c>
      <c r="N346" s="1">
        <v>1</v>
      </c>
      <c r="O346" s="1">
        <v>1</v>
      </c>
      <c r="P346" s="1">
        <v>1</v>
      </c>
      <c r="Q346" s="1">
        <v>1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20</v>
      </c>
      <c r="AJ346" s="1">
        <v>0</v>
      </c>
      <c r="AK346" s="1">
        <v>27</v>
      </c>
      <c r="AL346" s="110">
        <v>6.3541666666666668E-3</v>
      </c>
      <c r="AM346" s="47">
        <v>49.158000000000001</v>
      </c>
    </row>
    <row r="347" spans="1:39" x14ac:dyDescent="0.3">
      <c r="A347" s="1" t="s">
        <v>149</v>
      </c>
      <c r="B347" s="1">
        <v>2019</v>
      </c>
      <c r="C347" s="2">
        <v>43814</v>
      </c>
      <c r="D347" s="1" t="s">
        <v>72</v>
      </c>
      <c r="E347" s="1" t="s">
        <v>307</v>
      </c>
      <c r="F347" s="1" t="s">
        <v>27</v>
      </c>
      <c r="G347" s="13">
        <f>(C347-VLOOKUP(E347,Riders!$A$2:$C$3501,2,FALSE))/365</f>
        <v>26.556164383561644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1</v>
      </c>
      <c r="V347" s="1">
        <v>1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20</v>
      </c>
      <c r="AJ347" s="1">
        <v>0</v>
      </c>
      <c r="AK347" s="1">
        <v>23</v>
      </c>
      <c r="AL347" s="110">
        <v>6.3541666666666668E-3</v>
      </c>
      <c r="AM347" s="47">
        <v>49.158000000000001</v>
      </c>
    </row>
    <row r="348" spans="1:39" x14ac:dyDescent="0.3">
      <c r="A348" s="1" t="s">
        <v>149</v>
      </c>
      <c r="B348" s="1">
        <v>2019</v>
      </c>
      <c r="C348" s="2">
        <v>43814</v>
      </c>
      <c r="D348" s="1" t="s">
        <v>72</v>
      </c>
      <c r="E348" s="1" t="s">
        <v>315</v>
      </c>
      <c r="F348" s="1" t="s">
        <v>36</v>
      </c>
      <c r="G348" s="13">
        <f>(C348-VLOOKUP(E348,Riders!$A$2:$C$3501,2,FALSE))/365</f>
        <v>28.027397260273972</v>
      </c>
      <c r="H348" s="1">
        <v>3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1</v>
      </c>
      <c r="X348" s="1">
        <v>1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20</v>
      </c>
      <c r="AJ348" s="1">
        <v>0</v>
      </c>
      <c r="AK348" s="1">
        <v>22</v>
      </c>
      <c r="AL348" s="110">
        <v>6.3541666666666703E-3</v>
      </c>
      <c r="AM348" s="47">
        <v>49.158000000000001</v>
      </c>
    </row>
    <row r="349" spans="1:39" x14ac:dyDescent="0.3">
      <c r="A349" s="1" t="s">
        <v>149</v>
      </c>
      <c r="B349" s="1">
        <v>2019</v>
      </c>
      <c r="C349" s="2">
        <v>43814</v>
      </c>
      <c r="D349" s="1" t="s">
        <v>72</v>
      </c>
      <c r="E349" s="1" t="s">
        <v>304</v>
      </c>
      <c r="F349" s="1" t="s">
        <v>29</v>
      </c>
      <c r="G349" s="13">
        <f>(C349-VLOOKUP(E349,Riders!$A$2:$C$3501,2,FALSE))/365</f>
        <v>23.041095890410958</v>
      </c>
      <c r="H349" s="1">
        <v>4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5</v>
      </c>
      <c r="AL349" s="110">
        <v>6.3541666666666703E-3</v>
      </c>
      <c r="AM349" s="47">
        <v>49.158000000000001</v>
      </c>
    </row>
    <row r="350" spans="1:39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302</v>
      </c>
      <c r="F350" s="1" t="s">
        <v>264</v>
      </c>
      <c r="G350" s="13">
        <f>(C350-VLOOKUP(E350,Riders!$A$2:$C$3501,2,FALSE))/365</f>
        <v>39.624657534246573</v>
      </c>
      <c r="H350" s="1">
        <v>5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1</v>
      </c>
      <c r="AF350" s="1">
        <v>1</v>
      </c>
      <c r="AG350" s="1">
        <v>1</v>
      </c>
      <c r="AH350" s="1">
        <v>1</v>
      </c>
      <c r="AI350" s="1">
        <v>0</v>
      </c>
      <c r="AJ350" s="1">
        <v>0</v>
      </c>
      <c r="AK350" s="1">
        <v>4</v>
      </c>
      <c r="AL350" s="110">
        <v>6.3541666666666703E-3</v>
      </c>
      <c r="AM350" s="47">
        <v>49.158000000000001</v>
      </c>
    </row>
    <row r="351" spans="1:39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318</v>
      </c>
      <c r="F351" s="1" t="s">
        <v>319</v>
      </c>
      <c r="G351" s="13">
        <f>(C351-VLOOKUP(E351,Riders!$A$2:$C$3501,2,FALSE))/365</f>
        <v>34.797260273972604</v>
      </c>
      <c r="H351" s="1">
        <v>6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1</v>
      </c>
      <c r="S351" s="1">
        <v>1</v>
      </c>
      <c r="T351" s="1">
        <v>1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3</v>
      </c>
      <c r="AL351" s="110">
        <v>6.3541666666666703E-3</v>
      </c>
      <c r="AM351" s="47">
        <v>49.158000000000001</v>
      </c>
    </row>
    <row r="352" spans="1:39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299</v>
      </c>
      <c r="F352" s="1" t="s">
        <v>38</v>
      </c>
      <c r="G352" s="13">
        <f>(C352-VLOOKUP(E352,Riders!$A$2:$C$3501,2,FALSE))/365</f>
        <v>27.306849315068494</v>
      </c>
      <c r="H352" s="1">
        <v>7</v>
      </c>
      <c r="I352" s="1">
        <v>1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1</v>
      </c>
      <c r="AL352" s="110">
        <v>6.3541666666666703E-3</v>
      </c>
      <c r="AM352" s="47">
        <v>49.158000000000001</v>
      </c>
    </row>
    <row r="353" spans="1:39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310</v>
      </c>
      <c r="F353" s="1" t="s">
        <v>158</v>
      </c>
      <c r="G353" s="13">
        <f>(C353-VLOOKUP(E353,Riders!$A$2:$C$3501,2,FALSE))/365</f>
        <v>29.567123287671233</v>
      </c>
      <c r="H353" s="1">
        <v>8</v>
      </c>
      <c r="I353" s="1">
        <v>0</v>
      </c>
      <c r="J353" s="1">
        <v>1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1</v>
      </c>
      <c r="AL353" s="110">
        <v>6.3541666666666703E-3</v>
      </c>
      <c r="AM353" s="47">
        <v>49.158000000000001</v>
      </c>
    </row>
    <row r="354" spans="1:39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9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10">
        <v>6.3541666666666703E-3</v>
      </c>
      <c r="AM354" s="47">
        <v>49.158000000000001</v>
      </c>
    </row>
    <row r="355" spans="1:39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231</v>
      </c>
      <c r="F355" s="1" t="s">
        <v>232</v>
      </c>
      <c r="G355" s="13">
        <f>(C355-VLOOKUP(E355,Riders!$A$2:$C$3501,2,FALSE))/365</f>
        <v>22.838356164383562</v>
      </c>
      <c r="H355" s="1">
        <v>10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10">
        <v>6.3541666666666703E-3</v>
      </c>
      <c r="AM355" s="47">
        <v>49.158000000000001</v>
      </c>
    </row>
    <row r="356" spans="1:39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316</v>
      </c>
      <c r="F356" s="1" t="s">
        <v>53</v>
      </c>
      <c r="G356" s="13">
        <f>(C356-VLOOKUP(E356,Riders!$A$2:$C$3501,2,FALSE))/365</f>
        <v>18.980821917808218</v>
      </c>
      <c r="H356" s="1">
        <v>11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10">
        <v>6.3541666666666703E-3</v>
      </c>
      <c r="AM356" s="47">
        <v>49.158000000000001</v>
      </c>
    </row>
    <row r="357" spans="1:39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224</v>
      </c>
      <c r="F357" s="1" t="s">
        <v>225</v>
      </c>
      <c r="G357" s="13">
        <f>(C357-VLOOKUP(E357,Riders!$A$2:$C$3501,2,FALSE))/365</f>
        <v>20.013698630136986</v>
      </c>
      <c r="H357" s="1">
        <v>12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10">
        <v>6.3541666666666703E-3</v>
      </c>
      <c r="AM357" s="47">
        <v>49.158000000000001</v>
      </c>
    </row>
    <row r="358" spans="1:39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317</v>
      </c>
      <c r="F358" s="1" t="s">
        <v>230</v>
      </c>
      <c r="G358" s="13" t="e">
        <f>(C358-VLOOKUP(E358,Riders!$A$2:$C$3501,2,FALSE))/365</f>
        <v>#N/A</v>
      </c>
      <c r="H358" s="1">
        <v>13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10">
        <v>6.3541666666666703E-3</v>
      </c>
      <c r="AM358" s="47">
        <v>49.158000000000001</v>
      </c>
    </row>
    <row r="359" spans="1:39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219</v>
      </c>
      <c r="F359" s="1" t="s">
        <v>220</v>
      </c>
      <c r="G359" s="13">
        <f>(C359-VLOOKUP(E359,Riders!$A$2:$C$3501,2,FALSE))/365</f>
        <v>27.315068493150687</v>
      </c>
      <c r="H359" s="1">
        <v>14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10">
        <v>6.3541666666666703E-3</v>
      </c>
      <c r="AM359" s="47">
        <v>49.158000000000001</v>
      </c>
    </row>
    <row r="360" spans="1:39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311</v>
      </c>
      <c r="F360" s="1" t="s">
        <v>61</v>
      </c>
      <c r="G360" s="13">
        <f>(C360-VLOOKUP(E360,Riders!$A$2:$C$3501,2,FALSE))/365</f>
        <v>29.923287671232877</v>
      </c>
      <c r="H360" s="1">
        <v>15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10">
        <v>6.3541666666666703E-3</v>
      </c>
      <c r="AM360" s="47">
        <v>49.158000000000001</v>
      </c>
    </row>
    <row r="361" spans="1:39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2331</v>
      </c>
      <c r="F361" s="1" t="s">
        <v>44</v>
      </c>
      <c r="G361" s="13">
        <f>(C361-VLOOKUP(E361,Riders!$A$2:$C$3501,2,FALSE))/365</f>
        <v>23.032876712328768</v>
      </c>
      <c r="H361" s="1">
        <v>16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10">
        <v>6.3541666666666703E-3</v>
      </c>
      <c r="AM361" s="47">
        <v>49.158000000000001</v>
      </c>
    </row>
    <row r="362" spans="1:39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321</v>
      </c>
      <c r="F362" s="1" t="s">
        <v>56</v>
      </c>
      <c r="G362" s="13">
        <f>(C362-VLOOKUP(E362,Riders!$A$2:$C$3501,2,FALSE))/365</f>
        <v>27.654794520547945</v>
      </c>
      <c r="H362" s="1">
        <v>17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10">
        <v>6.3541666666666703E-3</v>
      </c>
      <c r="AM362" s="47">
        <v>49.158000000000001</v>
      </c>
    </row>
    <row r="363" spans="1:39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251</v>
      </c>
      <c r="F363" s="1" t="s">
        <v>65</v>
      </c>
      <c r="G363" s="13">
        <f>(C363-VLOOKUP(E363,Riders!$A$2:$C$3501,2,FALSE))/365</f>
        <v>18.624657534246577</v>
      </c>
      <c r="H363" s="1">
        <v>18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10">
        <v>6.3541666666666703E-3</v>
      </c>
      <c r="AM363" s="47">
        <v>49.158000000000001</v>
      </c>
    </row>
    <row r="364" spans="1:39" x14ac:dyDescent="0.3">
      <c r="A364" s="4" t="s">
        <v>159</v>
      </c>
      <c r="B364" s="4">
        <v>2019</v>
      </c>
      <c r="C364" s="5">
        <v>43807</v>
      </c>
      <c r="D364" s="4" t="s">
        <v>72</v>
      </c>
      <c r="E364" s="4" t="s">
        <v>307</v>
      </c>
      <c r="F364" s="4" t="s">
        <v>27</v>
      </c>
      <c r="G364" s="13">
        <f>(C364-VLOOKUP(E364,Riders!$A$2:$C$3501,2,FALSE))/365</f>
        <v>26.536986301369861</v>
      </c>
      <c r="H364" s="4">
        <v>1</v>
      </c>
      <c r="I364" s="4">
        <v>0</v>
      </c>
      <c r="J364" s="4">
        <v>1</v>
      </c>
      <c r="K364" s="4">
        <v>1</v>
      </c>
      <c r="L364" s="4">
        <v>1</v>
      </c>
      <c r="M364" s="4">
        <v>1</v>
      </c>
      <c r="N364" s="4">
        <v>1</v>
      </c>
      <c r="O364" s="4">
        <v>1</v>
      </c>
      <c r="P364" s="4">
        <v>1</v>
      </c>
      <c r="Q364" s="4">
        <v>1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8</v>
      </c>
      <c r="AL364" s="110">
        <v>6.1342592592592594E-3</v>
      </c>
      <c r="AM364">
        <v>50.924999999999997</v>
      </c>
    </row>
    <row r="365" spans="1:39" x14ac:dyDescent="0.3">
      <c r="A365" s="4" t="s">
        <v>159</v>
      </c>
      <c r="B365" s="4">
        <v>2019</v>
      </c>
      <c r="C365" s="5">
        <v>43807</v>
      </c>
      <c r="D365" s="4" t="s">
        <v>72</v>
      </c>
      <c r="E365" s="4" t="s">
        <v>221</v>
      </c>
      <c r="F365" s="4" t="s">
        <v>40</v>
      </c>
      <c r="G365" s="13">
        <f>(C365-VLOOKUP(E365,Riders!$A$2:$C$3501,2,FALSE))/365</f>
        <v>22.676712328767124</v>
      </c>
      <c r="H365" s="4">
        <v>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1</v>
      </c>
      <c r="AE365" s="4">
        <v>1</v>
      </c>
      <c r="AF365" s="4">
        <v>1</v>
      </c>
      <c r="AG365" s="4">
        <v>1</v>
      </c>
      <c r="AH365" s="4">
        <v>1</v>
      </c>
      <c r="AI365" s="4">
        <v>0</v>
      </c>
      <c r="AJ365" s="4">
        <v>0</v>
      </c>
      <c r="AK365" s="4">
        <v>5</v>
      </c>
      <c r="AL365" s="110">
        <v>6.1342592592592594E-3</v>
      </c>
      <c r="AM365">
        <v>50.924999999999997</v>
      </c>
    </row>
    <row r="366" spans="1:39" x14ac:dyDescent="0.3">
      <c r="A366" s="4" t="s">
        <v>159</v>
      </c>
      <c r="B366" s="4">
        <v>2019</v>
      </c>
      <c r="C366" s="5">
        <v>43807</v>
      </c>
      <c r="D366" s="4" t="s">
        <v>72</v>
      </c>
      <c r="E366" s="4" t="s">
        <v>214</v>
      </c>
      <c r="F366" s="4" t="s">
        <v>67</v>
      </c>
      <c r="G366" s="13">
        <f>(C366-VLOOKUP(E366,Riders!$A$2:$C$3501,2,FALSE))/365</f>
        <v>24.972602739726028</v>
      </c>
      <c r="H366" s="4">
        <v>3</v>
      </c>
      <c r="I366" s="4">
        <v>1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1</v>
      </c>
      <c r="Y366" s="4">
        <v>1</v>
      </c>
      <c r="Z366" s="4">
        <v>0</v>
      </c>
      <c r="AA366" s="4">
        <v>1</v>
      </c>
      <c r="AB366" s="4">
        <v>1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5</v>
      </c>
      <c r="AL366" s="110">
        <v>6.1342592592592603E-3</v>
      </c>
      <c r="AM366">
        <v>50.924999999999997</v>
      </c>
    </row>
    <row r="367" spans="1:39" x14ac:dyDescent="0.3">
      <c r="A367" s="4" t="s">
        <v>159</v>
      </c>
      <c r="B367" s="4">
        <v>2019</v>
      </c>
      <c r="C367" s="5">
        <v>43807</v>
      </c>
      <c r="D367" s="4" t="s">
        <v>72</v>
      </c>
      <c r="E367" s="4" t="s">
        <v>270</v>
      </c>
      <c r="F367" s="4" t="s">
        <v>36</v>
      </c>
      <c r="G367" s="13">
        <f>(C367-VLOOKUP(E367,Riders!$A$2:$C$3501,2,FALSE))/365</f>
        <v>25.230136986301371</v>
      </c>
      <c r="H367" s="4">
        <v>4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1</v>
      </c>
      <c r="U367" s="4">
        <v>1</v>
      </c>
      <c r="V367" s="4">
        <v>1</v>
      </c>
      <c r="W367" s="4">
        <v>1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4</v>
      </c>
      <c r="AL367" s="110">
        <v>6.1342592592592603E-3</v>
      </c>
      <c r="AM367">
        <v>50.924999999999997</v>
      </c>
    </row>
    <row r="368" spans="1:39" x14ac:dyDescent="0.3">
      <c r="A368" s="4" t="s">
        <v>159</v>
      </c>
      <c r="B368" s="4">
        <v>2019</v>
      </c>
      <c r="C368" s="5">
        <v>43807</v>
      </c>
      <c r="D368" s="4" t="s">
        <v>72</v>
      </c>
      <c r="E368" s="4" t="s">
        <v>222</v>
      </c>
      <c r="F368" s="4" t="s">
        <v>223</v>
      </c>
      <c r="G368" s="13">
        <f>(C368-VLOOKUP(E368,Riders!$A$2:$C$3501,2,FALSE))/365</f>
        <v>20.43013698630137</v>
      </c>
      <c r="H368" s="4">
        <v>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1</v>
      </c>
      <c r="AL368" s="110">
        <v>6.1342592592592603E-3</v>
      </c>
      <c r="AM368">
        <v>50.924999999999997</v>
      </c>
    </row>
    <row r="369" spans="1:39" x14ac:dyDescent="0.3">
      <c r="A369" s="4" t="s">
        <v>159</v>
      </c>
      <c r="B369" s="4">
        <v>2019</v>
      </c>
      <c r="C369" s="5">
        <v>43807</v>
      </c>
      <c r="D369" s="4" t="s">
        <v>72</v>
      </c>
      <c r="E369" s="4" t="s">
        <v>219</v>
      </c>
      <c r="F369" s="4" t="s">
        <v>220</v>
      </c>
      <c r="G369" s="13">
        <f>(C369-VLOOKUP(E369,Riders!$A$2:$C$3501,2,FALSE))/365</f>
        <v>27.295890410958904</v>
      </c>
      <c r="H369" s="4">
        <v>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1</v>
      </c>
      <c r="AL369" s="110">
        <v>6.1342592592592603E-3</v>
      </c>
      <c r="AM369">
        <v>50.924999999999997</v>
      </c>
    </row>
    <row r="370" spans="1:39" x14ac:dyDescent="0.3">
      <c r="A370" s="4" t="s">
        <v>159</v>
      </c>
      <c r="B370" s="4">
        <v>2019</v>
      </c>
      <c r="C370" s="5">
        <v>43807</v>
      </c>
      <c r="D370" s="4" t="s">
        <v>72</v>
      </c>
      <c r="E370" s="4" t="s">
        <v>268</v>
      </c>
      <c r="F370" s="4" t="s">
        <v>47</v>
      </c>
      <c r="G370" s="13">
        <f>(C370-VLOOKUP(E370,Riders!$A$2:$C$3501,2,FALSE))/365</f>
        <v>22.934246575342467</v>
      </c>
      <c r="H370" s="4">
        <v>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1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1</v>
      </c>
      <c r="AL370" s="110">
        <v>6.1342592592592603E-3</v>
      </c>
      <c r="AM370">
        <v>50.924999999999997</v>
      </c>
    </row>
    <row r="371" spans="1:39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322</v>
      </c>
      <c r="F371" s="4" t="s">
        <v>29</v>
      </c>
      <c r="G371" s="13">
        <f>(C371-VLOOKUP(E371,Riders!$A$2:$C$3501,2,FALSE))/365</f>
        <v>31.904109589041095</v>
      </c>
      <c r="H371" s="4">
        <v>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1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1</v>
      </c>
      <c r="AL371" s="110">
        <v>6.1342592592592603E-3</v>
      </c>
      <c r="AM371">
        <v>50.924999999999997</v>
      </c>
    </row>
    <row r="372" spans="1:39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300</v>
      </c>
      <c r="F372" s="4" t="s">
        <v>56</v>
      </c>
      <c r="G372" s="13">
        <f>(C372-VLOOKUP(E372,Riders!$A$2:$C$3501,2,FALSE))/365</f>
        <v>32.410958904109592</v>
      </c>
      <c r="H372" s="4">
        <v>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110">
        <v>6.1342592592592603E-3</v>
      </c>
      <c r="AM372">
        <v>50.924999999999997</v>
      </c>
    </row>
    <row r="373" spans="1:39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316</v>
      </c>
      <c r="F373" s="4" t="s">
        <v>53</v>
      </c>
      <c r="G373" s="13">
        <f>(C373-VLOOKUP(E373,Riders!$A$2:$C$3501,2,FALSE))/365</f>
        <v>18.961643835616439</v>
      </c>
      <c r="H373" s="4">
        <v>10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110">
        <v>6.1342592592592603E-3</v>
      </c>
      <c r="AM373">
        <v>50.924999999999997</v>
      </c>
    </row>
    <row r="374" spans="1:39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299</v>
      </c>
      <c r="F374" s="4" t="s">
        <v>38</v>
      </c>
      <c r="G374" s="13">
        <f>(C374-VLOOKUP(E374,Riders!$A$2:$C$3501,2,FALSE))/365</f>
        <v>27.287671232876711</v>
      </c>
      <c r="H374" s="4">
        <v>11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110">
        <v>6.1342592592592603E-3</v>
      </c>
      <c r="AM374">
        <v>50.924999999999997</v>
      </c>
    </row>
    <row r="375" spans="1:39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302</v>
      </c>
      <c r="F375" s="4" t="s">
        <v>264</v>
      </c>
      <c r="G375" s="13">
        <f>(C375-VLOOKUP(E375,Riders!$A$2:$C$3501,2,FALSE))/365</f>
        <v>39.605479452054794</v>
      </c>
      <c r="H375" s="4">
        <v>12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110">
        <v>6.1342592592592603E-3</v>
      </c>
      <c r="AM375">
        <v>50.924999999999997</v>
      </c>
    </row>
    <row r="376" spans="1:39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251</v>
      </c>
      <c r="F376" s="4" t="s">
        <v>65</v>
      </c>
      <c r="G376" s="13">
        <f>(C376-VLOOKUP(E376,Riders!$A$2:$C$3501,2,FALSE))/365</f>
        <v>18.605479452054794</v>
      </c>
      <c r="H376" s="4">
        <v>13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10">
        <v>6.1342592592592603E-3</v>
      </c>
      <c r="AM376">
        <v>50.924999999999997</v>
      </c>
    </row>
    <row r="377" spans="1:39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311</v>
      </c>
      <c r="F377" s="4" t="s">
        <v>61</v>
      </c>
      <c r="G377" s="13">
        <f>(C377-VLOOKUP(E377,Riders!$A$2:$C$3501,2,FALSE))/365</f>
        <v>29.904109589041095</v>
      </c>
      <c r="H377" s="4">
        <v>14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10">
        <v>6.1342592592592603E-3</v>
      </c>
      <c r="AM377">
        <v>50.924999999999997</v>
      </c>
    </row>
    <row r="378" spans="1:39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277</v>
      </c>
      <c r="F378" s="4" t="s">
        <v>278</v>
      </c>
      <c r="G378" s="13">
        <f>(C378-VLOOKUP(E378,Riders!$A$2:$C$3501,2,FALSE))/365</f>
        <v>21.742465753424657</v>
      </c>
      <c r="H378" s="4">
        <v>15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10">
        <v>6.1342592592592603E-3</v>
      </c>
      <c r="AM378">
        <v>50.924999999999997</v>
      </c>
    </row>
    <row r="379" spans="1:39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19.994520547945207</v>
      </c>
      <c r="H379" s="4">
        <v>16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10">
        <v>6.1342592592592603E-3</v>
      </c>
      <c r="AM379">
        <v>50.924999999999997</v>
      </c>
    </row>
    <row r="380" spans="1:39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310</v>
      </c>
      <c r="F380" s="4" t="s">
        <v>158</v>
      </c>
      <c r="G380" s="13">
        <f>(C380-VLOOKUP(E380,Riders!$A$2:$C$3501,2,FALSE))/365</f>
        <v>29.547945205479451</v>
      </c>
      <c r="H380" s="4">
        <v>17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10">
        <v>6.1342592592592603E-3</v>
      </c>
      <c r="AM380">
        <v>50.924999999999997</v>
      </c>
    </row>
    <row r="381" spans="1:39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2331</v>
      </c>
      <c r="F381" s="4" t="s">
        <v>44</v>
      </c>
      <c r="G381" s="13">
        <f>(C381-VLOOKUP(E381,Riders!$A$2:$C$3501,2,FALSE))/365</f>
        <v>23.013698630136986</v>
      </c>
      <c r="H381" s="4">
        <v>18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10">
        <v>6.1342592592592603E-3</v>
      </c>
      <c r="AM381">
        <v>50.924999999999997</v>
      </c>
    </row>
    <row r="382" spans="1:39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231</v>
      </c>
      <c r="F382" s="4" t="s">
        <v>232</v>
      </c>
      <c r="G382" s="13">
        <f>(C382-VLOOKUP(E382,Riders!$A$2:$C$3501,2,FALSE))/365</f>
        <v>22.81917808219178</v>
      </c>
      <c r="H382" s="4">
        <v>19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10">
        <v>6.1342592592592603E-3</v>
      </c>
      <c r="AM382">
        <v>50.924999999999997</v>
      </c>
    </row>
    <row r="383" spans="1:39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318</v>
      </c>
      <c r="F383" s="4" t="s">
        <v>319</v>
      </c>
      <c r="G383" s="13">
        <f>(C383-VLOOKUP(E383,Riders!$A$2:$C$3501,2,FALSE))/365</f>
        <v>34.778082191780825</v>
      </c>
      <c r="H383" s="4">
        <v>20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10">
        <v>6.1342592592592603E-3</v>
      </c>
      <c r="AM383">
        <v>50.924999999999997</v>
      </c>
    </row>
    <row r="384" spans="1:39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317</v>
      </c>
      <c r="F384" s="4" t="s">
        <v>230</v>
      </c>
      <c r="G384" s="13" t="e">
        <f>(C384-VLOOKUP(E384,Riders!$A$2:$C$3501,2,FALSE))/365</f>
        <v>#N/A</v>
      </c>
      <c r="H384" s="4">
        <v>21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10">
        <v>6.1342592592592603E-3</v>
      </c>
      <c r="AM384">
        <v>50.924999999999997</v>
      </c>
    </row>
    <row r="385" spans="1:39" x14ac:dyDescent="0.3">
      <c r="A385" s="1" t="s">
        <v>127</v>
      </c>
      <c r="B385" s="1">
        <v>2019</v>
      </c>
      <c r="C385" s="2">
        <v>43800</v>
      </c>
      <c r="D385" s="1" t="s">
        <v>72</v>
      </c>
      <c r="E385" s="1" t="s">
        <v>325</v>
      </c>
      <c r="F385" s="1" t="s">
        <v>238</v>
      </c>
      <c r="G385" s="13">
        <f>(C385-VLOOKUP(E385,Riders!$A$2:$C$3501,2,FALSE))/365</f>
        <v>27.402739726027399</v>
      </c>
      <c r="H385" s="1">
        <v>1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</v>
      </c>
      <c r="AB385" s="1">
        <v>1</v>
      </c>
      <c r="AC385" s="1">
        <v>1</v>
      </c>
      <c r="AD385" s="1">
        <v>1</v>
      </c>
      <c r="AE385" s="1">
        <v>1</v>
      </c>
      <c r="AF385" s="1">
        <v>1</v>
      </c>
      <c r="AG385" s="1">
        <v>1</v>
      </c>
      <c r="AH385" s="1">
        <v>1</v>
      </c>
      <c r="AI385" s="1">
        <v>0</v>
      </c>
      <c r="AJ385" s="1">
        <v>0</v>
      </c>
      <c r="AK385" s="1">
        <v>8</v>
      </c>
      <c r="AL385" s="110">
        <v>6.2037037037037043E-3</v>
      </c>
      <c r="AM385">
        <v>50.286999999999999</v>
      </c>
    </row>
    <row r="386" spans="1:39" x14ac:dyDescent="0.3">
      <c r="A386" s="1" t="s">
        <v>127</v>
      </c>
      <c r="B386" s="1">
        <v>2019</v>
      </c>
      <c r="C386" s="2">
        <v>43800</v>
      </c>
      <c r="D386" s="1" t="s">
        <v>72</v>
      </c>
      <c r="E386" s="1" t="s">
        <v>222</v>
      </c>
      <c r="F386" s="1" t="s">
        <v>223</v>
      </c>
      <c r="G386" s="13">
        <f>(C386-VLOOKUP(E386,Riders!$A$2:$C$3501,2,FALSE))/365</f>
        <v>20.410958904109588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1</v>
      </c>
      <c r="X386" s="1">
        <v>0</v>
      </c>
      <c r="Y386" s="1">
        <v>1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2</v>
      </c>
      <c r="AL386" s="110">
        <v>6.2037037037037043E-3</v>
      </c>
      <c r="AM386">
        <v>50.286999999999999</v>
      </c>
    </row>
    <row r="387" spans="1:39" x14ac:dyDescent="0.3">
      <c r="A387" s="1" t="s">
        <v>127</v>
      </c>
      <c r="B387" s="1">
        <v>2019</v>
      </c>
      <c r="C387" s="2">
        <v>43800</v>
      </c>
      <c r="D387" s="1" t="s">
        <v>72</v>
      </c>
      <c r="E387" s="1" t="s">
        <v>221</v>
      </c>
      <c r="F387" s="1" t="s">
        <v>40</v>
      </c>
      <c r="G387" s="13">
        <f>(C387-VLOOKUP(E387,Riders!$A$2:$C$3501,2,FALSE))/365</f>
        <v>22.657534246575342</v>
      </c>
      <c r="H387" s="1">
        <v>3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1</v>
      </c>
      <c r="S387" s="1">
        <v>0</v>
      </c>
      <c r="T387" s="1">
        <v>1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2</v>
      </c>
      <c r="AL387" s="110">
        <v>6.2037037037037E-3</v>
      </c>
      <c r="AM387">
        <v>50.286999999999999</v>
      </c>
    </row>
    <row r="388" spans="1:39" x14ac:dyDescent="0.3">
      <c r="A388" s="1" t="s">
        <v>127</v>
      </c>
      <c r="B388" s="1">
        <v>2019</v>
      </c>
      <c r="C388" s="2">
        <v>43800</v>
      </c>
      <c r="D388" s="1" t="s">
        <v>72</v>
      </c>
      <c r="E388" s="1" t="s">
        <v>217</v>
      </c>
      <c r="F388" s="1" t="s">
        <v>29</v>
      </c>
      <c r="G388" s="13">
        <f>(C388-VLOOKUP(E388,Riders!$A$2:$C$3501,2,FALSE))/365</f>
        <v>21.671232876712327</v>
      </c>
      <c r="H388" s="1">
        <v>4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1</v>
      </c>
      <c r="R388" s="1">
        <v>0</v>
      </c>
      <c r="S388" s="1">
        <v>1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2</v>
      </c>
      <c r="AL388" s="110">
        <v>6.2037037037037E-3</v>
      </c>
      <c r="AM388">
        <v>50.286999999999999</v>
      </c>
    </row>
    <row r="389" spans="1:39" x14ac:dyDescent="0.3">
      <c r="A389" s="1" t="s">
        <v>127</v>
      </c>
      <c r="B389" s="1">
        <v>2019</v>
      </c>
      <c r="C389" s="2">
        <v>43800</v>
      </c>
      <c r="D389" s="1" t="s">
        <v>72</v>
      </c>
      <c r="E389" s="1" t="s">
        <v>219</v>
      </c>
      <c r="F389" s="1" t="s">
        <v>220</v>
      </c>
      <c r="G389" s="13">
        <f>(C389-VLOOKUP(E389,Riders!$A$2:$C$3501,2,FALSE))/365</f>
        <v>27.276712328767122</v>
      </c>
      <c r="H389" s="1">
        <v>5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1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1</v>
      </c>
      <c r="AL389" s="110">
        <v>6.2037037037037E-3</v>
      </c>
      <c r="AM389">
        <v>50.286999999999999</v>
      </c>
    </row>
    <row r="390" spans="1:39" x14ac:dyDescent="0.3">
      <c r="A390" s="1" t="s">
        <v>127</v>
      </c>
      <c r="B390" s="1">
        <v>2019</v>
      </c>
      <c r="C390" s="2">
        <v>43800</v>
      </c>
      <c r="D390" s="1" t="s">
        <v>72</v>
      </c>
      <c r="E390" s="1" t="s">
        <v>233</v>
      </c>
      <c r="F390" s="1" t="s">
        <v>56</v>
      </c>
      <c r="G390" s="13">
        <f>(C390-VLOOKUP(E390,Riders!$A$2:$C$3501,2,FALSE))/365</f>
        <v>24.24931506849315</v>
      </c>
      <c r="H390" s="1">
        <v>6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1</v>
      </c>
      <c r="AL390" s="110">
        <v>6.2037037037037E-3</v>
      </c>
      <c r="AM390">
        <v>50.286999999999999</v>
      </c>
    </row>
    <row r="391" spans="1:39" x14ac:dyDescent="0.3">
      <c r="A391" s="1" t="s">
        <v>127</v>
      </c>
      <c r="B391" s="1">
        <v>2019</v>
      </c>
      <c r="C391" s="2">
        <v>43800</v>
      </c>
      <c r="D391" s="1" t="s">
        <v>72</v>
      </c>
      <c r="E391" s="1" t="s">
        <v>299</v>
      </c>
      <c r="F391" s="1" t="s">
        <v>38</v>
      </c>
      <c r="G391" s="13">
        <f>(C391-VLOOKUP(E391,Riders!$A$2:$C$3501,2,FALSE))/365</f>
        <v>27.268493150684932</v>
      </c>
      <c r="H391" s="1">
        <v>7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1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1</v>
      </c>
      <c r="AL391" s="110">
        <v>6.2037037037037E-3</v>
      </c>
      <c r="AM391">
        <v>50.286999999999999</v>
      </c>
    </row>
    <row r="392" spans="1:39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301</v>
      </c>
      <c r="F392" s="1" t="s">
        <v>51</v>
      </c>
      <c r="G392" s="13">
        <f>(C392-VLOOKUP(E392,Riders!$A$2:$C$3501,2,FALSE))/365</f>
        <v>29.736986301369864</v>
      </c>
      <c r="H392" s="1">
        <v>8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1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1</v>
      </c>
      <c r="AL392" s="110">
        <v>6.2037037037037E-3</v>
      </c>
      <c r="AM392">
        <v>50.286999999999999</v>
      </c>
    </row>
    <row r="393" spans="1:39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2331</v>
      </c>
      <c r="F393" s="1" t="s">
        <v>44</v>
      </c>
      <c r="G393" s="13">
        <f>(C393-VLOOKUP(E393,Riders!$A$2:$C$3501,2,FALSE))/365</f>
        <v>22.994520547945207</v>
      </c>
      <c r="H393" s="1">
        <v>9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1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1</v>
      </c>
      <c r="AL393" s="110">
        <v>6.2037037037037E-3</v>
      </c>
      <c r="AM393">
        <v>50.286999999999999</v>
      </c>
    </row>
    <row r="394" spans="1:39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323</v>
      </c>
      <c r="F394" s="1" t="s">
        <v>118</v>
      </c>
      <c r="G394" s="13">
        <f>(C394-VLOOKUP(E394,Riders!$A$2:$C$3501,2,FALSE))/365</f>
        <v>26.317808219178083</v>
      </c>
      <c r="H394" s="1">
        <v>10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10">
        <v>6.2037037037037E-3</v>
      </c>
      <c r="AM394">
        <v>50.286999999999999</v>
      </c>
    </row>
    <row r="395" spans="1:39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324</v>
      </c>
      <c r="F395" s="1" t="s">
        <v>61</v>
      </c>
      <c r="G395" s="13">
        <f>(C395-VLOOKUP(E395,Riders!$A$2:$C$3501,2,FALSE))/365</f>
        <v>26.208219178082192</v>
      </c>
      <c r="H395" s="1">
        <v>11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10">
        <v>6.2037037037037E-3</v>
      </c>
      <c r="AM395">
        <v>50.286999999999999</v>
      </c>
    </row>
    <row r="396" spans="1:39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251</v>
      </c>
      <c r="F396" s="1" t="s">
        <v>65</v>
      </c>
      <c r="G396" s="13">
        <f>(C396-VLOOKUP(E396,Riders!$A$2:$C$3501,2,FALSE))/365</f>
        <v>18.586301369863012</v>
      </c>
      <c r="H396" s="1">
        <v>12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10">
        <v>6.2037037037037E-3</v>
      </c>
      <c r="AM396">
        <v>50.286999999999999</v>
      </c>
    </row>
    <row r="397" spans="1:39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312</v>
      </c>
      <c r="F397" s="1" t="s">
        <v>27</v>
      </c>
      <c r="G397" s="13">
        <f>(C397-VLOOKUP(E397,Riders!$A$2:$C$3501,2,FALSE))/365</f>
        <v>21.38082191780822</v>
      </c>
      <c r="H397" s="1">
        <v>13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10">
        <v>6.2037037037037E-3</v>
      </c>
      <c r="AM397">
        <v>50.286999999999999</v>
      </c>
    </row>
    <row r="398" spans="1:39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277</v>
      </c>
      <c r="F398" s="1" t="s">
        <v>278</v>
      </c>
      <c r="G398" s="13">
        <f>(C398-VLOOKUP(E398,Riders!$A$2:$C$3501,2,FALSE))/365</f>
        <v>21.723287671232878</v>
      </c>
      <c r="H398" s="1">
        <v>14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10">
        <v>6.2037037037037E-3</v>
      </c>
      <c r="AM398">
        <v>50.286999999999999</v>
      </c>
    </row>
    <row r="399" spans="1:39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242</v>
      </c>
      <c r="F399" s="1" t="s">
        <v>243</v>
      </c>
      <c r="G399" s="13">
        <f>(C399-VLOOKUP(E399,Riders!$A$2:$C$3501,2,FALSE))/365</f>
        <v>25.002739726027396</v>
      </c>
      <c r="H399" s="1">
        <v>15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10">
        <v>6.2037037037037E-3</v>
      </c>
      <c r="AM399">
        <v>50.286999999999999</v>
      </c>
    </row>
    <row r="400" spans="1:39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39.586301369863016</v>
      </c>
      <c r="H400" s="1">
        <v>16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10">
        <v>6.2037037037037E-3</v>
      </c>
      <c r="AM400">
        <v>50.286999999999999</v>
      </c>
    </row>
    <row r="401" spans="1:39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310</v>
      </c>
      <c r="F401" s="1" t="s">
        <v>158</v>
      </c>
      <c r="G401" s="13">
        <f>(C401-VLOOKUP(E401,Riders!$A$2:$C$3501,2,FALSE))/365</f>
        <v>29.528767123287672</v>
      </c>
      <c r="H401" s="1">
        <v>17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10">
        <v>6.2037037037037E-3</v>
      </c>
      <c r="AM401">
        <v>50.286999999999999</v>
      </c>
    </row>
    <row r="402" spans="1:39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317</v>
      </c>
      <c r="F402" s="1" t="s">
        <v>230</v>
      </c>
      <c r="G402" s="13" t="e">
        <f>(C402-VLOOKUP(E402,Riders!$A$2:$C$3501,2,FALSE))/365</f>
        <v>#N/A</v>
      </c>
      <c r="H402" s="1">
        <v>18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10">
        <v>6.2037037037037E-3</v>
      </c>
      <c r="AM402">
        <v>50.286999999999999</v>
      </c>
    </row>
    <row r="403" spans="1:39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272</v>
      </c>
      <c r="F403" s="1" t="s">
        <v>53</v>
      </c>
      <c r="G403" s="13">
        <f>(C403-VLOOKUP(E403,Riders!$A$2:$C$3501,2,FALSE))/365</f>
        <v>22.789041095890411</v>
      </c>
      <c r="H403" s="1">
        <v>19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10">
        <v>6.2037037037037E-3</v>
      </c>
      <c r="AM403">
        <v>50.286999999999999</v>
      </c>
    </row>
    <row r="404" spans="1:39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303</v>
      </c>
      <c r="F404" s="1" t="s">
        <v>232</v>
      </c>
      <c r="G404" s="13">
        <f>(C404-VLOOKUP(E404,Riders!$A$2:$C$3501,2,FALSE))/365</f>
        <v>25.484931506849314</v>
      </c>
      <c r="H404" s="1">
        <v>20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10">
        <v>6.2037037037037E-3</v>
      </c>
      <c r="AM404">
        <v>50.286999999999999</v>
      </c>
    </row>
    <row r="405" spans="1:39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326</v>
      </c>
      <c r="F405" s="1" t="s">
        <v>49</v>
      </c>
      <c r="G405" s="13" t="e">
        <f>(C405-VLOOKUP(E405,Riders!$A$2:$C$3501,2,FALSE))/365</f>
        <v>#N/A</v>
      </c>
      <c r="H405" s="1">
        <v>21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10">
        <v>6.2037037037037E-3</v>
      </c>
      <c r="AM405">
        <v>50.286999999999999</v>
      </c>
    </row>
    <row r="406" spans="1:39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224</v>
      </c>
      <c r="F406" s="1" t="s">
        <v>225</v>
      </c>
      <c r="G406" s="13">
        <f>(C406-VLOOKUP(E406,Riders!$A$2:$C$3501,2,FALSE))/365</f>
        <v>19.975342465753425</v>
      </c>
      <c r="H406" s="1">
        <v>22</v>
      </c>
      <c r="I406" s="1">
        <v>1</v>
      </c>
      <c r="J406" s="1">
        <v>1</v>
      </c>
      <c r="K406" s="1">
        <v>1</v>
      </c>
      <c r="L406" s="1">
        <v>1</v>
      </c>
      <c r="M406" s="1">
        <v>1</v>
      </c>
      <c r="N406" s="1">
        <v>1</v>
      </c>
      <c r="O406" s="1">
        <v>1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20</v>
      </c>
      <c r="AK406" s="1">
        <v>-13</v>
      </c>
      <c r="AL406" s="110">
        <v>6.2037037037037E-3</v>
      </c>
      <c r="AM406">
        <v>50.286999999999999</v>
      </c>
    </row>
    <row r="407" spans="1:39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276</v>
      </c>
      <c r="F407" s="1" t="s">
        <v>120</v>
      </c>
      <c r="G407" s="13" t="e">
        <f>(C407-VLOOKUP(E407,Riders!$A$2:$C$3501,2,FALSE))/365</f>
        <v>#N/A</v>
      </c>
      <c r="H407" s="1">
        <v>23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20</v>
      </c>
      <c r="AK407" s="1">
        <v>-20</v>
      </c>
      <c r="AL407" s="110">
        <v>6.2037037037037E-3</v>
      </c>
      <c r="AM407">
        <v>50.286999999999999</v>
      </c>
    </row>
    <row r="408" spans="1:39" x14ac:dyDescent="0.3">
      <c r="A408" s="4" t="s">
        <v>102</v>
      </c>
      <c r="B408" s="4">
        <v>2019</v>
      </c>
      <c r="C408" s="5">
        <v>43778</v>
      </c>
      <c r="D408" s="4" t="s">
        <v>72</v>
      </c>
      <c r="E408" s="4" t="s">
        <v>328</v>
      </c>
      <c r="F408" s="4" t="s">
        <v>25</v>
      </c>
      <c r="G408" s="13">
        <f>(C408-VLOOKUP(E408,Riders!$A$2:$C$3501,2,FALSE))/365</f>
        <v>29.293150684931508</v>
      </c>
      <c r="H408" s="4">
        <v>1</v>
      </c>
      <c r="I408" s="4">
        <v>0</v>
      </c>
      <c r="J408" s="4">
        <v>1</v>
      </c>
      <c r="K408" s="4">
        <v>1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1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1</v>
      </c>
      <c r="Z408" s="4">
        <v>0</v>
      </c>
      <c r="AA408" s="4">
        <v>1</v>
      </c>
      <c r="AB408" s="4">
        <v>0</v>
      </c>
      <c r="AC408" s="4">
        <v>1</v>
      </c>
      <c r="AD408" s="4">
        <v>0</v>
      </c>
      <c r="AE408" s="4">
        <v>1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7</v>
      </c>
      <c r="AL408" s="110">
        <v>6.122685185185185E-3</v>
      </c>
      <c r="AM408">
        <v>50.951000000000001</v>
      </c>
    </row>
    <row r="409" spans="1:39" x14ac:dyDescent="0.3">
      <c r="A409" s="4" t="s">
        <v>102</v>
      </c>
      <c r="B409" s="4">
        <v>2019</v>
      </c>
      <c r="C409" s="5">
        <v>43778</v>
      </c>
      <c r="D409" s="4" t="s">
        <v>72</v>
      </c>
      <c r="E409" s="4" t="s">
        <v>221</v>
      </c>
      <c r="F409" s="4" t="s">
        <v>40</v>
      </c>
      <c r="G409" s="13">
        <f>(C409-VLOOKUP(E409,Riders!$A$2:$C$3501,2,FALSE))/365</f>
        <v>22.597260273972601</v>
      </c>
      <c r="H409" s="4">
        <v>2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1</v>
      </c>
      <c r="V409" s="4">
        <v>0</v>
      </c>
      <c r="W409" s="4">
        <v>0</v>
      </c>
      <c r="X409" s="4">
        <v>1</v>
      </c>
      <c r="Y409" s="4">
        <v>0</v>
      </c>
      <c r="Z409" s="4">
        <v>1</v>
      </c>
      <c r="AA409" s="4">
        <v>0</v>
      </c>
      <c r="AB409" s="4">
        <v>1</v>
      </c>
      <c r="AC409" s="4">
        <v>0</v>
      </c>
      <c r="AD409" s="4">
        <v>1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5</v>
      </c>
      <c r="AL409" s="110">
        <v>6.122685185185185E-3</v>
      </c>
      <c r="AM409">
        <v>50.951000000000001</v>
      </c>
    </row>
    <row r="410" spans="1:39" x14ac:dyDescent="0.3">
      <c r="A410" s="4" t="s">
        <v>102</v>
      </c>
      <c r="B410" s="4">
        <v>2019</v>
      </c>
      <c r="C410" s="5">
        <v>43778</v>
      </c>
      <c r="D410" s="4" t="s">
        <v>72</v>
      </c>
      <c r="E410" s="4" t="s">
        <v>315</v>
      </c>
      <c r="F410" s="4" t="s">
        <v>36</v>
      </c>
      <c r="G410" s="13">
        <f>(C410-VLOOKUP(E410,Riders!$A$2:$C$3501,2,FALSE))/365</f>
        <v>27.92876712328767</v>
      </c>
      <c r="H410" s="4">
        <v>3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1</v>
      </c>
      <c r="Q410" s="4">
        <v>1</v>
      </c>
      <c r="R410" s="4">
        <v>1</v>
      </c>
      <c r="S410" s="4">
        <v>0</v>
      </c>
      <c r="T410" s="4">
        <v>0</v>
      </c>
      <c r="U410" s="4">
        <v>0</v>
      </c>
      <c r="V410" s="4">
        <v>1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4</v>
      </c>
      <c r="AL410" s="110">
        <v>6.1226851851851902E-3</v>
      </c>
      <c r="AM410">
        <v>50.951000000000001</v>
      </c>
    </row>
    <row r="411" spans="1:39" x14ac:dyDescent="0.3">
      <c r="A411" s="4" t="s">
        <v>102</v>
      </c>
      <c r="B411" s="4">
        <v>2019</v>
      </c>
      <c r="C411" s="5">
        <v>43778</v>
      </c>
      <c r="D411" s="4" t="s">
        <v>72</v>
      </c>
      <c r="E411" s="4" t="s">
        <v>302</v>
      </c>
      <c r="F411" s="4" t="s">
        <v>264</v>
      </c>
      <c r="G411" s="13">
        <f>(C411-VLOOKUP(E411,Riders!$A$2:$C$3501,2,FALSE))/365</f>
        <v>39.526027397260272</v>
      </c>
      <c r="H411" s="4">
        <v>4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3</v>
      </c>
      <c r="AL411" s="110">
        <v>6.1226851851851902E-3</v>
      </c>
      <c r="AM411">
        <v>50.951000000000001</v>
      </c>
    </row>
    <row r="412" spans="1:39" x14ac:dyDescent="0.3">
      <c r="A412" s="4" t="s">
        <v>102</v>
      </c>
      <c r="B412" s="4">
        <v>2019</v>
      </c>
      <c r="C412" s="5">
        <v>43778</v>
      </c>
      <c r="D412" s="4" t="s">
        <v>72</v>
      </c>
      <c r="E412" s="4" t="s">
        <v>306</v>
      </c>
      <c r="F412" s="4" t="s">
        <v>19</v>
      </c>
      <c r="G412" s="13">
        <f>(C412-VLOOKUP(E412,Riders!$A$2:$C$3501,2,FALSE))/365</f>
        <v>37.093150684931508</v>
      </c>
      <c r="H412" s="4">
        <v>5</v>
      </c>
      <c r="I412" s="4">
        <v>1</v>
      </c>
      <c r="J412" s="4">
        <v>0</v>
      </c>
      <c r="K412" s="4">
        <v>0</v>
      </c>
      <c r="L412" s="4">
        <v>1</v>
      </c>
      <c r="M412" s="4">
        <v>0</v>
      </c>
      <c r="N412" s="4">
        <v>0</v>
      </c>
      <c r="O412" s="4">
        <v>1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3</v>
      </c>
      <c r="AL412" s="110">
        <v>6.1226851851851902E-3</v>
      </c>
      <c r="AM412">
        <v>50.951000000000001</v>
      </c>
    </row>
    <row r="413" spans="1:39" x14ac:dyDescent="0.3">
      <c r="A413" s="4" t="s">
        <v>102</v>
      </c>
      <c r="B413" s="4">
        <v>2019</v>
      </c>
      <c r="C413" s="5">
        <v>43778</v>
      </c>
      <c r="D413" s="4" t="s">
        <v>72</v>
      </c>
      <c r="E413" s="4" t="s">
        <v>268</v>
      </c>
      <c r="F413" s="4" t="s">
        <v>47</v>
      </c>
      <c r="G413" s="13">
        <f>(C413-VLOOKUP(E413,Riders!$A$2:$C$3501,2,FALSE))/365</f>
        <v>22.854794520547944</v>
      </c>
      <c r="H413" s="4">
        <v>6</v>
      </c>
      <c r="I413" s="4">
        <v>0</v>
      </c>
      <c r="J413" s="4">
        <v>0</v>
      </c>
      <c r="K413" s="4">
        <v>0</v>
      </c>
      <c r="L413" s="4">
        <v>0</v>
      </c>
      <c r="M413" s="4">
        <v>1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0</v>
      </c>
      <c r="V413" s="4">
        <v>0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3</v>
      </c>
      <c r="AL413" s="110">
        <v>6.1226851851851902E-3</v>
      </c>
      <c r="AM413">
        <v>50.951000000000001</v>
      </c>
    </row>
    <row r="414" spans="1:39" x14ac:dyDescent="0.3">
      <c r="A414" s="4" t="s">
        <v>102</v>
      </c>
      <c r="B414" s="4">
        <v>2019</v>
      </c>
      <c r="C414" s="5">
        <v>43778</v>
      </c>
      <c r="D414" s="4" t="s">
        <v>72</v>
      </c>
      <c r="E414" s="4" t="s">
        <v>236</v>
      </c>
      <c r="F414" s="4" t="s">
        <v>51</v>
      </c>
      <c r="G414" s="13">
        <f>(C414-VLOOKUP(E414,Riders!$A$2:$C$3501,2,FALSE))/365</f>
        <v>24.013698630136986</v>
      </c>
      <c r="H414" s="4">
        <v>7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1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10">
        <v>6.1226851851851902E-3</v>
      </c>
      <c r="AM414">
        <v>50.951000000000001</v>
      </c>
    </row>
    <row r="415" spans="1:39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51" t="s">
        <v>316</v>
      </c>
      <c r="F415" s="51" t="s">
        <v>53</v>
      </c>
      <c r="G415" s="13">
        <f>(C415-VLOOKUP(E415,Riders!$A$2:$C$3501,2,FALSE))/365</f>
        <v>18.882191780821916</v>
      </c>
      <c r="H415" s="29">
        <v>8</v>
      </c>
      <c r="I415" s="51">
        <v>0</v>
      </c>
      <c r="J415" s="51">
        <v>0</v>
      </c>
      <c r="K415" s="51">
        <v>0</v>
      </c>
      <c r="L415" s="51">
        <v>0</v>
      </c>
      <c r="M415" s="51">
        <v>0</v>
      </c>
      <c r="N415" s="51">
        <v>0</v>
      </c>
      <c r="O415" s="51">
        <v>0</v>
      </c>
      <c r="P415" s="51">
        <v>0</v>
      </c>
      <c r="Q415" s="51">
        <v>0</v>
      </c>
      <c r="R415" s="51">
        <v>0</v>
      </c>
      <c r="S415" s="51">
        <v>0</v>
      </c>
      <c r="T415" s="51">
        <v>0</v>
      </c>
      <c r="U415" s="51">
        <v>0</v>
      </c>
      <c r="V415" s="51">
        <v>0</v>
      </c>
      <c r="W415" s="51">
        <v>0</v>
      </c>
      <c r="X415" s="51">
        <v>0</v>
      </c>
      <c r="Y415" s="51">
        <v>0</v>
      </c>
      <c r="Z415" s="51">
        <v>0</v>
      </c>
      <c r="AA415" s="51">
        <v>0</v>
      </c>
      <c r="AB415" s="51">
        <v>0</v>
      </c>
      <c r="AC415" s="51">
        <v>0</v>
      </c>
      <c r="AD415" s="51">
        <v>0</v>
      </c>
      <c r="AE415" s="51">
        <v>0</v>
      </c>
      <c r="AF415" s="51">
        <v>0</v>
      </c>
      <c r="AG415" s="51">
        <v>0</v>
      </c>
      <c r="AH415" s="51">
        <v>0</v>
      </c>
      <c r="AI415" s="51">
        <v>0</v>
      </c>
      <c r="AJ415" s="51">
        <v>0</v>
      </c>
      <c r="AK415" s="51">
        <v>0</v>
      </c>
      <c r="AL415" s="110">
        <v>6.1226851851851902E-3</v>
      </c>
      <c r="AM415">
        <v>50.951000000000001</v>
      </c>
    </row>
    <row r="416" spans="1:39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51" t="s">
        <v>237</v>
      </c>
      <c r="F416" s="51" t="s">
        <v>238</v>
      </c>
      <c r="G416" s="13">
        <f>(C416-VLOOKUP(E416,Riders!$A$2:$C$3501,2,FALSE))/365</f>
        <v>23.476712328767125</v>
      </c>
      <c r="H416" s="29">
        <v>9</v>
      </c>
      <c r="I416" s="51">
        <v>0</v>
      </c>
      <c r="J416" s="51">
        <v>0</v>
      </c>
      <c r="K416" s="51">
        <v>0</v>
      </c>
      <c r="L416" s="51">
        <v>0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  <c r="R416" s="51">
        <v>0</v>
      </c>
      <c r="S416" s="51">
        <v>0</v>
      </c>
      <c r="T416" s="51">
        <v>0</v>
      </c>
      <c r="U416" s="51">
        <v>0</v>
      </c>
      <c r="V416" s="51">
        <v>0</v>
      </c>
      <c r="W416" s="51">
        <v>0</v>
      </c>
      <c r="X416" s="51">
        <v>0</v>
      </c>
      <c r="Y416" s="51">
        <v>0</v>
      </c>
      <c r="Z416" s="51">
        <v>0</v>
      </c>
      <c r="AA416" s="51">
        <v>0</v>
      </c>
      <c r="AB416" s="51">
        <v>0</v>
      </c>
      <c r="AC416" s="51">
        <v>0</v>
      </c>
      <c r="AD416" s="51">
        <v>0</v>
      </c>
      <c r="AE416" s="51">
        <v>0</v>
      </c>
      <c r="AF416" s="51">
        <v>0</v>
      </c>
      <c r="AG416" s="51">
        <v>0</v>
      </c>
      <c r="AH416" s="51">
        <v>0</v>
      </c>
      <c r="AI416" s="51">
        <v>0</v>
      </c>
      <c r="AJ416" s="51">
        <v>0</v>
      </c>
      <c r="AK416" s="51">
        <v>0</v>
      </c>
      <c r="AL416" s="110">
        <v>6.1226851851851902E-3</v>
      </c>
      <c r="AM416">
        <v>50.951000000000001</v>
      </c>
    </row>
    <row r="417" spans="1:39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51" t="s">
        <v>231</v>
      </c>
      <c r="F417" s="51" t="s">
        <v>232</v>
      </c>
      <c r="G417" s="13">
        <f>(C417-VLOOKUP(E417,Riders!$A$2:$C$3501,2,FALSE))/365</f>
        <v>22.739726027397261</v>
      </c>
      <c r="H417" s="29">
        <v>10</v>
      </c>
      <c r="I417" s="51">
        <v>0</v>
      </c>
      <c r="J417" s="51">
        <v>0</v>
      </c>
      <c r="K417" s="51">
        <v>0</v>
      </c>
      <c r="L417" s="51">
        <v>0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  <c r="R417" s="51">
        <v>0</v>
      </c>
      <c r="S417" s="51">
        <v>0</v>
      </c>
      <c r="T417" s="51">
        <v>0</v>
      </c>
      <c r="U417" s="51">
        <v>0</v>
      </c>
      <c r="V417" s="51">
        <v>0</v>
      </c>
      <c r="W417" s="51">
        <v>0</v>
      </c>
      <c r="X417" s="51">
        <v>0</v>
      </c>
      <c r="Y417" s="51">
        <v>0</v>
      </c>
      <c r="Z417" s="51">
        <v>0</v>
      </c>
      <c r="AA417" s="51">
        <v>0</v>
      </c>
      <c r="AB417" s="51">
        <v>0</v>
      </c>
      <c r="AC417" s="51">
        <v>0</v>
      </c>
      <c r="AD417" s="51">
        <v>0</v>
      </c>
      <c r="AE417" s="51">
        <v>0</v>
      </c>
      <c r="AF417" s="51">
        <v>0</v>
      </c>
      <c r="AG417" s="51">
        <v>0</v>
      </c>
      <c r="AH417" s="51">
        <v>0</v>
      </c>
      <c r="AI417" s="51">
        <v>0</v>
      </c>
      <c r="AJ417" s="51">
        <v>0</v>
      </c>
      <c r="AK417" s="51">
        <v>0</v>
      </c>
      <c r="AL417" s="110">
        <v>6.1226851851851902E-3</v>
      </c>
      <c r="AM417">
        <v>50.951000000000001</v>
      </c>
    </row>
    <row r="418" spans="1:39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51" t="s">
        <v>219</v>
      </c>
      <c r="F418" s="51" t="s">
        <v>220</v>
      </c>
      <c r="G418" s="13">
        <f>(C418-VLOOKUP(E418,Riders!$A$2:$C$3501,2,FALSE))/365</f>
        <v>27.216438356164385</v>
      </c>
      <c r="H418" s="29">
        <v>11</v>
      </c>
      <c r="I418" s="51">
        <v>0</v>
      </c>
      <c r="J418" s="51">
        <v>0</v>
      </c>
      <c r="K418" s="51">
        <v>0</v>
      </c>
      <c r="L418" s="51">
        <v>0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  <c r="R418" s="51">
        <v>0</v>
      </c>
      <c r="S418" s="51">
        <v>0</v>
      </c>
      <c r="T418" s="51">
        <v>0</v>
      </c>
      <c r="U418" s="51">
        <v>0</v>
      </c>
      <c r="V418" s="51">
        <v>0</v>
      </c>
      <c r="W418" s="51">
        <v>0</v>
      </c>
      <c r="X418" s="51">
        <v>0</v>
      </c>
      <c r="Y418" s="51">
        <v>0</v>
      </c>
      <c r="Z418" s="51">
        <v>0</v>
      </c>
      <c r="AA418" s="51">
        <v>0</v>
      </c>
      <c r="AB418" s="51">
        <v>0</v>
      </c>
      <c r="AC418" s="51">
        <v>0</v>
      </c>
      <c r="AD418" s="51">
        <v>0</v>
      </c>
      <c r="AE418" s="51">
        <v>0</v>
      </c>
      <c r="AF418" s="51">
        <v>0</v>
      </c>
      <c r="AG418" s="51">
        <v>0</v>
      </c>
      <c r="AH418" s="51">
        <v>0</v>
      </c>
      <c r="AI418" s="51">
        <v>0</v>
      </c>
      <c r="AJ418" s="51">
        <v>0</v>
      </c>
      <c r="AK418" s="51">
        <v>0</v>
      </c>
      <c r="AL418" s="110">
        <v>6.1226851851851902E-3</v>
      </c>
      <c r="AM418">
        <v>50.951000000000001</v>
      </c>
    </row>
    <row r="419" spans="1:39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51" t="s">
        <v>327</v>
      </c>
      <c r="F419" s="51" t="s">
        <v>17</v>
      </c>
      <c r="G419" s="13">
        <f>(C419-VLOOKUP(E419,Riders!$A$2:$C$3501,2,FALSE))/365</f>
        <v>27.098630136986301</v>
      </c>
      <c r="H419" s="29">
        <v>12</v>
      </c>
      <c r="I419" s="51">
        <v>0</v>
      </c>
      <c r="J419" s="51">
        <v>0</v>
      </c>
      <c r="K419" s="51">
        <v>0</v>
      </c>
      <c r="L419" s="51">
        <v>0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R419" s="51">
        <v>0</v>
      </c>
      <c r="S419" s="51">
        <v>0</v>
      </c>
      <c r="T419" s="51">
        <v>0</v>
      </c>
      <c r="U419" s="51">
        <v>0</v>
      </c>
      <c r="V419" s="51">
        <v>0</v>
      </c>
      <c r="W419" s="51">
        <v>0</v>
      </c>
      <c r="X419" s="51">
        <v>0</v>
      </c>
      <c r="Y419" s="51">
        <v>0</v>
      </c>
      <c r="Z419" s="51">
        <v>0</v>
      </c>
      <c r="AA419" s="51">
        <v>0</v>
      </c>
      <c r="AB419" s="51">
        <v>0</v>
      </c>
      <c r="AC419" s="51">
        <v>0</v>
      </c>
      <c r="AD419" s="51">
        <v>0</v>
      </c>
      <c r="AE419" s="51">
        <v>0</v>
      </c>
      <c r="AF419" s="51">
        <v>0</v>
      </c>
      <c r="AG419" s="51">
        <v>0</v>
      </c>
      <c r="AH419" s="51">
        <v>0</v>
      </c>
      <c r="AI419" s="51">
        <v>0</v>
      </c>
      <c r="AJ419" s="51">
        <v>0</v>
      </c>
      <c r="AK419" s="51">
        <v>0</v>
      </c>
      <c r="AL419" s="110">
        <v>6.1226851851851902E-3</v>
      </c>
      <c r="AM419">
        <v>50.951000000000001</v>
      </c>
    </row>
    <row r="420" spans="1:39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51" t="s">
        <v>251</v>
      </c>
      <c r="F420" s="51" t="s">
        <v>65</v>
      </c>
      <c r="G420" s="13">
        <f>(C420-VLOOKUP(E420,Riders!$A$2:$C$3501,2,FALSE))/365</f>
        <v>18.526027397260275</v>
      </c>
      <c r="H420" s="29">
        <v>13</v>
      </c>
      <c r="I420" s="51">
        <v>0</v>
      </c>
      <c r="J420" s="51">
        <v>0</v>
      </c>
      <c r="K420" s="51">
        <v>0</v>
      </c>
      <c r="L420" s="51">
        <v>0</v>
      </c>
      <c r="M420" s="51">
        <v>0</v>
      </c>
      <c r="N420" s="51">
        <v>0</v>
      </c>
      <c r="O420" s="51">
        <v>0</v>
      </c>
      <c r="P420" s="51">
        <v>0</v>
      </c>
      <c r="Q420" s="51">
        <v>0</v>
      </c>
      <c r="R420" s="51">
        <v>0</v>
      </c>
      <c r="S420" s="51">
        <v>0</v>
      </c>
      <c r="T420" s="51">
        <v>0</v>
      </c>
      <c r="U420" s="51">
        <v>0</v>
      </c>
      <c r="V420" s="51">
        <v>0</v>
      </c>
      <c r="W420" s="51">
        <v>0</v>
      </c>
      <c r="X420" s="51">
        <v>0</v>
      </c>
      <c r="Y420" s="51">
        <v>0</v>
      </c>
      <c r="Z420" s="51">
        <v>0</v>
      </c>
      <c r="AA420" s="51">
        <v>0</v>
      </c>
      <c r="AB420" s="51">
        <v>0</v>
      </c>
      <c r="AC420" s="51">
        <v>0</v>
      </c>
      <c r="AD420" s="51">
        <v>0</v>
      </c>
      <c r="AE420" s="51">
        <v>0</v>
      </c>
      <c r="AF420" s="51">
        <v>0</v>
      </c>
      <c r="AG420" s="51">
        <v>0</v>
      </c>
      <c r="AH420" s="51">
        <v>0</v>
      </c>
      <c r="AI420" s="51">
        <v>0</v>
      </c>
      <c r="AJ420" s="51">
        <v>0</v>
      </c>
      <c r="AK420" s="51">
        <v>0</v>
      </c>
      <c r="AL420" s="110">
        <v>6.1226851851851902E-3</v>
      </c>
      <c r="AM420">
        <v>50.951000000000001</v>
      </c>
    </row>
    <row r="421" spans="1:39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51" t="s">
        <v>233</v>
      </c>
      <c r="F421" s="51" t="s">
        <v>56</v>
      </c>
      <c r="G421" s="13">
        <f>(C421-VLOOKUP(E421,Riders!$A$2:$C$3501,2,FALSE))/365</f>
        <v>24.18904109589041</v>
      </c>
      <c r="H421" s="29">
        <v>14</v>
      </c>
      <c r="I421" s="51">
        <v>0</v>
      </c>
      <c r="J421" s="51">
        <v>0</v>
      </c>
      <c r="K421" s="51">
        <v>0</v>
      </c>
      <c r="L421" s="51">
        <v>0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0</v>
      </c>
      <c r="X421" s="51">
        <v>0</v>
      </c>
      <c r="Y421" s="51">
        <v>0</v>
      </c>
      <c r="Z421" s="51">
        <v>0</v>
      </c>
      <c r="AA421" s="51">
        <v>0</v>
      </c>
      <c r="AB421" s="51">
        <v>0</v>
      </c>
      <c r="AC421" s="51">
        <v>0</v>
      </c>
      <c r="AD421" s="51">
        <v>0</v>
      </c>
      <c r="AE421" s="51">
        <v>0</v>
      </c>
      <c r="AF421" s="51">
        <v>0</v>
      </c>
      <c r="AG421" s="51">
        <v>0</v>
      </c>
      <c r="AH421" s="51">
        <v>0</v>
      </c>
      <c r="AI421" s="51">
        <v>0</v>
      </c>
      <c r="AJ421" s="51">
        <v>0</v>
      </c>
      <c r="AK421" s="51">
        <v>0</v>
      </c>
      <c r="AL421" s="110">
        <v>6.1226851851851902E-3</v>
      </c>
      <c r="AM421">
        <v>50.951000000000001</v>
      </c>
    </row>
    <row r="422" spans="1:39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51" t="s">
        <v>222</v>
      </c>
      <c r="F422" s="51" t="s">
        <v>223</v>
      </c>
      <c r="G422" s="13">
        <f>(C422-VLOOKUP(E422,Riders!$A$2:$C$3501,2,FALSE))/365</f>
        <v>20.350684931506848</v>
      </c>
      <c r="H422" s="29">
        <v>15</v>
      </c>
      <c r="I422" s="51">
        <v>0</v>
      </c>
      <c r="J422" s="51">
        <v>0</v>
      </c>
      <c r="K422" s="51">
        <v>0</v>
      </c>
      <c r="L422" s="51">
        <v>0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0</v>
      </c>
      <c r="V422" s="51">
        <v>0</v>
      </c>
      <c r="W422" s="51">
        <v>0</v>
      </c>
      <c r="X422" s="51">
        <v>0</v>
      </c>
      <c r="Y422" s="51">
        <v>0</v>
      </c>
      <c r="Z422" s="51">
        <v>0</v>
      </c>
      <c r="AA422" s="51">
        <v>0</v>
      </c>
      <c r="AB422" s="51">
        <v>0</v>
      </c>
      <c r="AC422" s="51">
        <v>0</v>
      </c>
      <c r="AD422" s="51">
        <v>0</v>
      </c>
      <c r="AE422" s="51">
        <v>0</v>
      </c>
      <c r="AF422" s="51">
        <v>0</v>
      </c>
      <c r="AG422" s="51">
        <v>0</v>
      </c>
      <c r="AH422" s="51">
        <v>0</v>
      </c>
      <c r="AI422" s="51">
        <v>0</v>
      </c>
      <c r="AJ422" s="51">
        <v>0</v>
      </c>
      <c r="AK422" s="51">
        <v>0</v>
      </c>
      <c r="AL422" s="110">
        <v>6.1226851851851902E-3</v>
      </c>
      <c r="AM422">
        <v>50.951000000000001</v>
      </c>
    </row>
    <row r="423" spans="1:39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51" t="s">
        <v>307</v>
      </c>
      <c r="F423" s="51" t="s">
        <v>27</v>
      </c>
      <c r="G423" s="13">
        <f>(C423-VLOOKUP(E423,Riders!$A$2:$C$3501,2,FALSE))/365</f>
        <v>26.457534246575342</v>
      </c>
      <c r="H423" s="29">
        <v>16</v>
      </c>
      <c r="I423" s="51">
        <v>0</v>
      </c>
      <c r="J423" s="51">
        <v>0</v>
      </c>
      <c r="K423" s="51">
        <v>0</v>
      </c>
      <c r="L423" s="51">
        <v>0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0</v>
      </c>
      <c r="V423" s="51">
        <v>0</v>
      </c>
      <c r="W423" s="51">
        <v>0</v>
      </c>
      <c r="X423" s="51">
        <v>0</v>
      </c>
      <c r="Y423" s="51">
        <v>0</v>
      </c>
      <c r="Z423" s="51">
        <v>0</v>
      </c>
      <c r="AA423" s="51">
        <v>0</v>
      </c>
      <c r="AB423" s="51">
        <v>0</v>
      </c>
      <c r="AC423" s="51">
        <v>0</v>
      </c>
      <c r="AD423" s="51">
        <v>0</v>
      </c>
      <c r="AE423" s="51">
        <v>0</v>
      </c>
      <c r="AF423" s="51">
        <v>0</v>
      </c>
      <c r="AG423" s="51">
        <v>0</v>
      </c>
      <c r="AH423" s="51">
        <v>0</v>
      </c>
      <c r="AI423" s="51">
        <v>0</v>
      </c>
      <c r="AJ423" s="51">
        <v>0</v>
      </c>
      <c r="AK423" s="51">
        <v>0</v>
      </c>
      <c r="AL423" s="110">
        <v>6.1226851851851902E-3</v>
      </c>
      <c r="AM423">
        <v>50.951000000000001</v>
      </c>
    </row>
    <row r="424" spans="1:39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51" t="s">
        <v>329</v>
      </c>
      <c r="F424" s="51" t="s">
        <v>67</v>
      </c>
      <c r="G424" s="13">
        <f>(C424-VLOOKUP(E424,Riders!$A$2:$C$3501,2,FALSE))/365</f>
        <v>33</v>
      </c>
      <c r="H424" s="29">
        <v>17</v>
      </c>
      <c r="I424" s="51">
        <v>0</v>
      </c>
      <c r="J424" s="51">
        <v>0</v>
      </c>
      <c r="K424" s="51">
        <v>0</v>
      </c>
      <c r="L424" s="51">
        <v>0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R424" s="51">
        <v>0</v>
      </c>
      <c r="S424" s="51">
        <v>0</v>
      </c>
      <c r="T424" s="51">
        <v>0</v>
      </c>
      <c r="U424" s="51">
        <v>0</v>
      </c>
      <c r="V424" s="51">
        <v>0</v>
      </c>
      <c r="W424" s="51">
        <v>0</v>
      </c>
      <c r="X424" s="51">
        <v>0</v>
      </c>
      <c r="Y424" s="51">
        <v>0</v>
      </c>
      <c r="Z424" s="51">
        <v>0</v>
      </c>
      <c r="AA424" s="51">
        <v>0</v>
      </c>
      <c r="AB424" s="51">
        <v>0</v>
      </c>
      <c r="AC424" s="51">
        <v>0</v>
      </c>
      <c r="AD424" s="51">
        <v>0</v>
      </c>
      <c r="AE424" s="51">
        <v>0</v>
      </c>
      <c r="AF424" s="51">
        <v>0</v>
      </c>
      <c r="AG424" s="51">
        <v>0</v>
      </c>
      <c r="AH424" s="51">
        <v>0</v>
      </c>
      <c r="AI424" s="51">
        <v>0</v>
      </c>
      <c r="AJ424" s="51">
        <v>0</v>
      </c>
      <c r="AK424" s="51">
        <v>0</v>
      </c>
      <c r="AL424" s="110">
        <v>6.1226851851851902E-3</v>
      </c>
      <c r="AM424">
        <v>50.951000000000001</v>
      </c>
    </row>
    <row r="425" spans="1:39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51" t="s">
        <v>242</v>
      </c>
      <c r="F425" s="51" t="s">
        <v>243</v>
      </c>
      <c r="G425" s="13">
        <f>(C425-VLOOKUP(E425,Riders!$A$2:$C$3501,2,FALSE))/365</f>
        <v>24.942465753424656</v>
      </c>
      <c r="H425" s="29">
        <v>18</v>
      </c>
      <c r="I425" s="51">
        <v>0</v>
      </c>
      <c r="J425" s="51">
        <v>0</v>
      </c>
      <c r="K425" s="51">
        <v>0</v>
      </c>
      <c r="L425" s="51">
        <v>0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1">
        <v>0</v>
      </c>
      <c r="W425" s="51">
        <v>0</v>
      </c>
      <c r="X425" s="51">
        <v>0</v>
      </c>
      <c r="Y425" s="51">
        <v>0</v>
      </c>
      <c r="Z425" s="51">
        <v>0</v>
      </c>
      <c r="AA425" s="51">
        <v>0</v>
      </c>
      <c r="AB425" s="51">
        <v>0</v>
      </c>
      <c r="AC425" s="51">
        <v>0</v>
      </c>
      <c r="AD425" s="51">
        <v>0</v>
      </c>
      <c r="AE425" s="51">
        <v>0</v>
      </c>
      <c r="AF425" s="51">
        <v>0</v>
      </c>
      <c r="AG425" s="51">
        <v>0</v>
      </c>
      <c r="AH425" s="51">
        <v>0</v>
      </c>
      <c r="AI425" s="51">
        <v>0</v>
      </c>
      <c r="AJ425" s="51">
        <v>20</v>
      </c>
      <c r="AK425" s="51">
        <v>-20</v>
      </c>
      <c r="AL425" s="110">
        <v>6.1226851851851902E-3</v>
      </c>
      <c r="AM425">
        <v>50.951000000000001</v>
      </c>
    </row>
    <row r="426" spans="1:39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51" t="s">
        <v>276</v>
      </c>
      <c r="F426" s="51" t="s">
        <v>120</v>
      </c>
      <c r="G426" s="13" t="e">
        <f>(C426-VLOOKUP(E426,Riders!$A$2:$C$3501,2,FALSE))/365</f>
        <v>#N/A</v>
      </c>
      <c r="H426" s="29">
        <v>19</v>
      </c>
      <c r="I426" s="51">
        <v>0</v>
      </c>
      <c r="J426" s="51">
        <v>0</v>
      </c>
      <c r="K426" s="51">
        <v>0</v>
      </c>
      <c r="L426" s="51">
        <v>0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  <c r="R426" s="51">
        <v>0</v>
      </c>
      <c r="S426" s="51">
        <v>0</v>
      </c>
      <c r="T426" s="51">
        <v>0</v>
      </c>
      <c r="U426" s="51">
        <v>0</v>
      </c>
      <c r="V426" s="51">
        <v>0</v>
      </c>
      <c r="W426" s="51">
        <v>0</v>
      </c>
      <c r="X426" s="51">
        <v>0</v>
      </c>
      <c r="Y426" s="51">
        <v>0</v>
      </c>
      <c r="Z426" s="51">
        <v>0</v>
      </c>
      <c r="AA426" s="51">
        <v>0</v>
      </c>
      <c r="AB426" s="51">
        <v>0</v>
      </c>
      <c r="AC426" s="51">
        <v>0</v>
      </c>
      <c r="AD426" s="51">
        <v>0</v>
      </c>
      <c r="AE426" s="51">
        <v>0</v>
      </c>
      <c r="AF426" s="51">
        <v>0</v>
      </c>
      <c r="AG426" s="51">
        <v>0</v>
      </c>
      <c r="AH426" s="51">
        <v>0</v>
      </c>
      <c r="AI426" s="51">
        <v>0</v>
      </c>
      <c r="AJ426" s="51">
        <v>20</v>
      </c>
      <c r="AK426" s="51">
        <v>-20</v>
      </c>
      <c r="AL426" s="110">
        <v>6.1226851851851902E-3</v>
      </c>
      <c r="AM426">
        <v>50.951000000000001</v>
      </c>
    </row>
    <row r="427" spans="1:39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51" t="s">
        <v>244</v>
      </c>
      <c r="F427" s="51" t="s">
        <v>38</v>
      </c>
      <c r="G427" s="13">
        <f>(C427-VLOOKUP(E427,Riders!$A$2:$C$3501,2,FALSE))/365</f>
        <v>25.610958904109587</v>
      </c>
      <c r="H427" s="29">
        <v>20</v>
      </c>
      <c r="I427" s="51">
        <v>0</v>
      </c>
      <c r="J427" s="51">
        <v>0</v>
      </c>
      <c r="K427" s="51">
        <v>0</v>
      </c>
      <c r="L427" s="51">
        <v>0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0</v>
      </c>
      <c r="T427" s="51">
        <v>0</v>
      </c>
      <c r="U427" s="51">
        <v>0</v>
      </c>
      <c r="V427" s="51">
        <v>0</v>
      </c>
      <c r="W427" s="51">
        <v>0</v>
      </c>
      <c r="X427" s="51">
        <v>0</v>
      </c>
      <c r="Y427" s="51">
        <v>0</v>
      </c>
      <c r="Z427" s="51">
        <v>0</v>
      </c>
      <c r="AA427" s="51">
        <v>0</v>
      </c>
      <c r="AB427" s="51">
        <v>0</v>
      </c>
      <c r="AC427" s="51">
        <v>0</v>
      </c>
      <c r="AD427" s="51">
        <v>0</v>
      </c>
      <c r="AE427" s="51">
        <v>0</v>
      </c>
      <c r="AF427" s="51">
        <v>0</v>
      </c>
      <c r="AG427" s="51">
        <v>0</v>
      </c>
      <c r="AH427" s="51">
        <v>0</v>
      </c>
      <c r="AI427" s="51">
        <v>0</v>
      </c>
      <c r="AJ427" s="51">
        <v>20</v>
      </c>
      <c r="AK427" s="51">
        <v>-20</v>
      </c>
      <c r="AL427" s="110">
        <v>6.1226851851851902E-3</v>
      </c>
      <c r="AM427">
        <v>50.951000000000001</v>
      </c>
    </row>
    <row r="428" spans="1:39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51" t="s">
        <v>330</v>
      </c>
      <c r="F428" s="51" t="s">
        <v>118</v>
      </c>
      <c r="G428" s="13">
        <f>(C428-VLOOKUP(E428,Riders!$A$2:$C$3501,2,FALSE))/365</f>
        <v>20.504109589041096</v>
      </c>
      <c r="H428" s="29">
        <v>21</v>
      </c>
      <c r="I428" s="51">
        <v>0</v>
      </c>
      <c r="J428" s="51">
        <v>0</v>
      </c>
      <c r="K428" s="51">
        <v>0</v>
      </c>
      <c r="L428" s="51">
        <v>0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1">
        <v>0</v>
      </c>
      <c r="W428" s="51">
        <v>0</v>
      </c>
      <c r="X428" s="51">
        <v>0</v>
      </c>
      <c r="Y428" s="51">
        <v>0</v>
      </c>
      <c r="Z428" s="51">
        <v>0</v>
      </c>
      <c r="AA428" s="51">
        <v>0</v>
      </c>
      <c r="AB428" s="51">
        <v>0</v>
      </c>
      <c r="AC428" s="51">
        <v>0</v>
      </c>
      <c r="AD428" s="51">
        <v>0</v>
      </c>
      <c r="AE428" s="51">
        <v>0</v>
      </c>
      <c r="AF428" s="51">
        <v>0</v>
      </c>
      <c r="AG428" s="51">
        <v>0</v>
      </c>
      <c r="AH428" s="51">
        <v>0</v>
      </c>
      <c r="AI428" s="51">
        <v>0</v>
      </c>
      <c r="AJ428" s="51">
        <v>40</v>
      </c>
      <c r="AK428" s="51">
        <v>-40</v>
      </c>
      <c r="AL428" s="110">
        <v>6.1226851851851902E-3</v>
      </c>
      <c r="AM428">
        <v>50.951000000000001</v>
      </c>
    </row>
    <row r="429" spans="1:39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51" t="s">
        <v>324</v>
      </c>
      <c r="F429" s="51" t="s">
        <v>61</v>
      </c>
      <c r="G429" s="13">
        <f>(C429-VLOOKUP(E429,Riders!$A$2:$C$3501,2,FALSE))/365</f>
        <v>26.147945205479452</v>
      </c>
      <c r="H429" s="29">
        <v>22</v>
      </c>
      <c r="I429" s="51">
        <v>0</v>
      </c>
      <c r="J429" s="51">
        <v>0</v>
      </c>
      <c r="K429" s="51">
        <v>0</v>
      </c>
      <c r="L429" s="51">
        <v>0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0</v>
      </c>
      <c r="X429" s="51">
        <v>0</v>
      </c>
      <c r="Y429" s="51">
        <v>0</v>
      </c>
      <c r="Z429" s="51">
        <v>0</v>
      </c>
      <c r="AA429" s="51">
        <v>0</v>
      </c>
      <c r="AB429" s="51">
        <v>0</v>
      </c>
      <c r="AC429" s="51">
        <v>0</v>
      </c>
      <c r="AD429" s="51">
        <v>0</v>
      </c>
      <c r="AE429" s="51">
        <v>0</v>
      </c>
      <c r="AF429" s="51">
        <v>0</v>
      </c>
      <c r="AG429" s="51">
        <v>0</v>
      </c>
      <c r="AH429" s="51">
        <v>0</v>
      </c>
      <c r="AI429" s="51">
        <v>0</v>
      </c>
      <c r="AJ429" s="51">
        <v>40</v>
      </c>
      <c r="AK429" s="51">
        <v>-40</v>
      </c>
      <c r="AL429" s="110">
        <v>6.1226851851851902E-3</v>
      </c>
      <c r="AM429">
        <v>50.951000000000001</v>
      </c>
    </row>
    <row r="430" spans="1:39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51" t="s">
        <v>1415</v>
      </c>
      <c r="F430" s="51" t="s">
        <v>230</v>
      </c>
      <c r="G430" s="13">
        <f>(C430-VLOOKUP(E430,Riders!$A$2:$C$3501,2,FALSE))/365</f>
        <v>29.775342465753425</v>
      </c>
      <c r="H430" s="29">
        <v>23</v>
      </c>
      <c r="I430" s="51">
        <v>0</v>
      </c>
      <c r="J430" s="51">
        <v>0</v>
      </c>
      <c r="K430" s="51">
        <v>0</v>
      </c>
      <c r="L430" s="51">
        <v>0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0</v>
      </c>
      <c r="X430" s="51">
        <v>0</v>
      </c>
      <c r="Y430" s="51">
        <v>0</v>
      </c>
      <c r="Z430" s="51">
        <v>0</v>
      </c>
      <c r="AA430" s="51">
        <v>0</v>
      </c>
      <c r="AB430" s="51">
        <v>0</v>
      </c>
      <c r="AC430" s="51">
        <v>0</v>
      </c>
      <c r="AD430" s="51">
        <v>0</v>
      </c>
      <c r="AE430" s="51">
        <v>0</v>
      </c>
      <c r="AF430" s="51">
        <v>0</v>
      </c>
      <c r="AG430" s="51">
        <v>0</v>
      </c>
      <c r="AH430" s="51">
        <v>0</v>
      </c>
      <c r="AI430" s="51">
        <v>0</v>
      </c>
      <c r="AJ430" s="51">
        <v>40</v>
      </c>
      <c r="AK430" s="51">
        <v>-40</v>
      </c>
      <c r="AL430" s="110">
        <v>6.1226851851851902E-3</v>
      </c>
      <c r="AM430">
        <v>50.951000000000001</v>
      </c>
    </row>
    <row r="431" spans="1:39" x14ac:dyDescent="0.3">
      <c r="A431" s="1" t="s">
        <v>170</v>
      </c>
      <c r="B431" s="1">
        <v>2019</v>
      </c>
      <c r="C431" s="2">
        <v>43772</v>
      </c>
      <c r="D431" s="1" t="s">
        <v>72</v>
      </c>
      <c r="E431" s="47" t="s">
        <v>214</v>
      </c>
      <c r="F431" s="47" t="s">
        <v>67</v>
      </c>
      <c r="G431" s="13">
        <f>(C431-VLOOKUP(E431,Riders!$A$2:$C$3501,2,FALSE))/365</f>
        <v>24.876712328767123</v>
      </c>
      <c r="H431" s="30">
        <v>1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1</v>
      </c>
      <c r="S431" s="47">
        <v>0</v>
      </c>
      <c r="T431" s="47">
        <v>0</v>
      </c>
      <c r="U431" s="47">
        <v>1</v>
      </c>
      <c r="V431" s="47">
        <v>1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20</v>
      </c>
      <c r="AJ431" s="47">
        <v>0</v>
      </c>
      <c r="AK431" s="47">
        <v>23</v>
      </c>
      <c r="AL431" s="110">
        <v>6.1574074074074074E-3</v>
      </c>
      <c r="AM431">
        <v>50.746000000000002</v>
      </c>
    </row>
    <row r="432" spans="1:39" x14ac:dyDescent="0.3">
      <c r="A432" s="1" t="s">
        <v>170</v>
      </c>
      <c r="B432" s="1">
        <v>2019</v>
      </c>
      <c r="C432" s="2">
        <v>43772</v>
      </c>
      <c r="D432" s="1" t="s">
        <v>72</v>
      </c>
      <c r="E432" s="47" t="s">
        <v>298</v>
      </c>
      <c r="F432" s="47" t="s">
        <v>53</v>
      </c>
      <c r="G432" s="13">
        <f>(C432-VLOOKUP(E432,Riders!$A$2:$C$3501,2,FALSE))/365</f>
        <v>20.298630136986301</v>
      </c>
      <c r="H432" s="30">
        <v>2</v>
      </c>
      <c r="I432" s="47">
        <v>0</v>
      </c>
      <c r="J432" s="47">
        <v>0</v>
      </c>
      <c r="K432" s="47">
        <v>0</v>
      </c>
      <c r="L432" s="47">
        <v>0</v>
      </c>
      <c r="M432" s="47">
        <v>1</v>
      </c>
      <c r="N432" s="47">
        <v>0</v>
      </c>
      <c r="O432" s="47">
        <v>0</v>
      </c>
      <c r="P432" s="47">
        <v>1</v>
      </c>
      <c r="Q432" s="47">
        <v>0</v>
      </c>
      <c r="R432" s="47">
        <v>0</v>
      </c>
      <c r="S432" s="47">
        <v>0</v>
      </c>
      <c r="T432" s="47">
        <v>1</v>
      </c>
      <c r="U432" s="47">
        <v>0</v>
      </c>
      <c r="V432" s="47">
        <v>0</v>
      </c>
      <c r="W432" s="47">
        <v>0</v>
      </c>
      <c r="X432" s="47">
        <v>0</v>
      </c>
      <c r="Y432" s="47">
        <v>0</v>
      </c>
      <c r="Z432" s="47">
        <v>0</v>
      </c>
      <c r="AA432" s="47">
        <v>0</v>
      </c>
      <c r="AB432" s="47">
        <v>0</v>
      </c>
      <c r="AC432" s="47">
        <v>0</v>
      </c>
      <c r="AD432" s="47">
        <v>0</v>
      </c>
      <c r="AE432" s="47">
        <v>0</v>
      </c>
      <c r="AF432" s="47">
        <v>0</v>
      </c>
      <c r="AG432" s="47">
        <v>0</v>
      </c>
      <c r="AH432" s="47">
        <v>0</v>
      </c>
      <c r="AI432" s="47">
        <v>20</v>
      </c>
      <c r="AJ432" s="47">
        <v>0</v>
      </c>
      <c r="AK432" s="47">
        <v>23</v>
      </c>
      <c r="AL432" s="110">
        <v>6.1574074074074074E-3</v>
      </c>
      <c r="AM432">
        <v>50.746000000000002</v>
      </c>
    </row>
    <row r="433" spans="1:39" x14ac:dyDescent="0.3">
      <c r="A433" s="1" t="s">
        <v>170</v>
      </c>
      <c r="B433" s="1">
        <v>2019</v>
      </c>
      <c r="C433" s="2">
        <v>43772</v>
      </c>
      <c r="D433" s="1" t="s">
        <v>72</v>
      </c>
      <c r="E433" s="47" t="s">
        <v>237</v>
      </c>
      <c r="F433" s="47" t="s">
        <v>238</v>
      </c>
      <c r="G433" s="13">
        <f>(C433-VLOOKUP(E433,Riders!$A$2:$C$3501,2,FALSE))/365</f>
        <v>23.460273972602739</v>
      </c>
      <c r="H433" s="30">
        <v>3</v>
      </c>
      <c r="I433" s="47">
        <v>0</v>
      </c>
      <c r="J433" s="47">
        <v>0</v>
      </c>
      <c r="K433" s="47">
        <v>0</v>
      </c>
      <c r="L433" s="47">
        <v>0</v>
      </c>
      <c r="M433" s="47">
        <v>0</v>
      </c>
      <c r="N433" s="47">
        <v>1</v>
      </c>
      <c r="O433" s="47">
        <v>0</v>
      </c>
      <c r="P433" s="47">
        <v>0</v>
      </c>
      <c r="Q433" s="47">
        <v>0</v>
      </c>
      <c r="R433" s="47">
        <v>0</v>
      </c>
      <c r="S433" s="47">
        <v>1</v>
      </c>
      <c r="T433" s="47">
        <v>0</v>
      </c>
      <c r="U433" s="47">
        <v>0</v>
      </c>
      <c r="V433" s="47">
        <v>0</v>
      </c>
      <c r="W433" s="47">
        <v>0</v>
      </c>
      <c r="X433" s="47">
        <v>0</v>
      </c>
      <c r="Y433" s="47">
        <v>0</v>
      </c>
      <c r="Z433" s="47">
        <v>0</v>
      </c>
      <c r="AA433" s="47">
        <v>0</v>
      </c>
      <c r="AB433" s="47">
        <v>0</v>
      </c>
      <c r="AC433" s="47">
        <v>0</v>
      </c>
      <c r="AD433" s="47">
        <v>0</v>
      </c>
      <c r="AE433" s="47">
        <v>0</v>
      </c>
      <c r="AF433" s="47">
        <v>0</v>
      </c>
      <c r="AG433" s="47">
        <v>0</v>
      </c>
      <c r="AH433" s="47">
        <v>0</v>
      </c>
      <c r="AI433" s="47">
        <v>20</v>
      </c>
      <c r="AJ433" s="47">
        <v>0</v>
      </c>
      <c r="AK433" s="47">
        <v>22</v>
      </c>
      <c r="AL433" s="110">
        <v>6.15740740740741E-3</v>
      </c>
      <c r="AM433">
        <v>50.746000000000002</v>
      </c>
    </row>
    <row r="434" spans="1:39" x14ac:dyDescent="0.3">
      <c r="A434" s="1" t="s">
        <v>170</v>
      </c>
      <c r="B434" s="1">
        <v>2019</v>
      </c>
      <c r="C434" s="2">
        <v>43772</v>
      </c>
      <c r="D434" s="1" t="s">
        <v>72</v>
      </c>
      <c r="E434" s="47" t="s">
        <v>268</v>
      </c>
      <c r="F434" s="47" t="s">
        <v>47</v>
      </c>
      <c r="G434" s="13">
        <f>(C434-VLOOKUP(E434,Riders!$A$2:$C$3501,2,FALSE))/365</f>
        <v>22.838356164383562</v>
      </c>
      <c r="H434" s="30">
        <v>4</v>
      </c>
      <c r="I434" s="47">
        <v>0</v>
      </c>
      <c r="J434" s="47">
        <v>0</v>
      </c>
      <c r="K434" s="47">
        <v>0</v>
      </c>
      <c r="L434" s="47">
        <v>0</v>
      </c>
      <c r="M434" s="47">
        <v>0</v>
      </c>
      <c r="N434" s="47">
        <v>0</v>
      </c>
      <c r="O434" s="47">
        <v>0</v>
      </c>
      <c r="P434" s="47">
        <v>0</v>
      </c>
      <c r="Q434" s="47">
        <v>1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>
        <v>0</v>
      </c>
      <c r="X434" s="47">
        <v>0</v>
      </c>
      <c r="Y434" s="47">
        <v>0</v>
      </c>
      <c r="Z434" s="47">
        <v>0</v>
      </c>
      <c r="AA434" s="47">
        <v>0</v>
      </c>
      <c r="AB434" s="47">
        <v>0</v>
      </c>
      <c r="AC434" s="47">
        <v>0</v>
      </c>
      <c r="AD434" s="47">
        <v>0</v>
      </c>
      <c r="AE434" s="47">
        <v>0</v>
      </c>
      <c r="AF434" s="47">
        <v>0</v>
      </c>
      <c r="AG434" s="47">
        <v>0</v>
      </c>
      <c r="AH434" s="47">
        <v>0</v>
      </c>
      <c r="AI434" s="47">
        <v>20</v>
      </c>
      <c r="AJ434" s="47">
        <v>0</v>
      </c>
      <c r="AK434" s="47">
        <v>21</v>
      </c>
      <c r="AL434" s="110">
        <v>6.15740740740741E-3</v>
      </c>
      <c r="AM434">
        <v>50.746000000000002</v>
      </c>
    </row>
    <row r="435" spans="1:39" x14ac:dyDescent="0.3">
      <c r="A435" s="1" t="s">
        <v>170</v>
      </c>
      <c r="B435" s="1">
        <v>2019</v>
      </c>
      <c r="C435" s="2">
        <v>43772</v>
      </c>
      <c r="D435" s="1" t="s">
        <v>72</v>
      </c>
      <c r="E435" s="47" t="s">
        <v>301</v>
      </c>
      <c r="F435" s="47" t="s">
        <v>51</v>
      </c>
      <c r="G435" s="13">
        <f>(C435-VLOOKUP(E435,Riders!$A$2:$C$3501,2,FALSE))/365</f>
        <v>29.660273972602738</v>
      </c>
      <c r="H435" s="30">
        <v>5</v>
      </c>
      <c r="I435" s="47">
        <v>0</v>
      </c>
      <c r="J435" s="47">
        <v>0</v>
      </c>
      <c r="K435" s="47">
        <v>0</v>
      </c>
      <c r="L435" s="47">
        <v>0</v>
      </c>
      <c r="M435" s="47">
        <v>0</v>
      </c>
      <c r="N435" s="47">
        <v>0</v>
      </c>
      <c r="O435" s="47">
        <v>1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0</v>
      </c>
      <c r="X435" s="47">
        <v>0</v>
      </c>
      <c r="Y435" s="47">
        <v>0</v>
      </c>
      <c r="Z435" s="47">
        <v>0</v>
      </c>
      <c r="AA435" s="47">
        <v>0</v>
      </c>
      <c r="AB435" s="47">
        <v>0</v>
      </c>
      <c r="AC435" s="47">
        <v>0</v>
      </c>
      <c r="AD435" s="47">
        <v>0</v>
      </c>
      <c r="AE435" s="47">
        <v>0</v>
      </c>
      <c r="AF435" s="47">
        <v>0</v>
      </c>
      <c r="AG435" s="47">
        <v>0</v>
      </c>
      <c r="AH435" s="47">
        <v>0</v>
      </c>
      <c r="AI435" s="47">
        <v>20</v>
      </c>
      <c r="AJ435" s="47">
        <v>0</v>
      </c>
      <c r="AK435" s="47">
        <v>21</v>
      </c>
      <c r="AL435" s="110">
        <v>6.15740740740741E-3</v>
      </c>
      <c r="AM435">
        <v>50.746000000000002</v>
      </c>
    </row>
    <row r="436" spans="1:39" x14ac:dyDescent="0.3">
      <c r="A436" s="1" t="s">
        <v>170</v>
      </c>
      <c r="B436" s="1">
        <v>2019</v>
      </c>
      <c r="C436" s="2">
        <v>43772</v>
      </c>
      <c r="D436" s="1" t="s">
        <v>72</v>
      </c>
      <c r="E436" s="47" t="s">
        <v>222</v>
      </c>
      <c r="F436" s="47" t="s">
        <v>223</v>
      </c>
      <c r="G436" s="13">
        <f>(C436-VLOOKUP(E436,Riders!$A$2:$C$3501,2,FALSE))/365</f>
        <v>20.334246575342465</v>
      </c>
      <c r="H436" s="30">
        <v>6</v>
      </c>
      <c r="I436" s="47">
        <v>0</v>
      </c>
      <c r="J436" s="47">
        <v>0</v>
      </c>
      <c r="K436" s="47">
        <v>0</v>
      </c>
      <c r="L436" s="47">
        <v>0</v>
      </c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>
        <v>0</v>
      </c>
      <c r="X436" s="47">
        <v>0</v>
      </c>
      <c r="Y436" s="47">
        <v>0</v>
      </c>
      <c r="Z436" s="47">
        <v>0</v>
      </c>
      <c r="AA436" s="47">
        <v>0</v>
      </c>
      <c r="AB436" s="47">
        <v>0</v>
      </c>
      <c r="AC436" s="47">
        <v>0</v>
      </c>
      <c r="AD436" s="47">
        <v>0</v>
      </c>
      <c r="AE436" s="47">
        <v>0</v>
      </c>
      <c r="AF436" s="47">
        <v>0</v>
      </c>
      <c r="AG436" s="47">
        <v>0</v>
      </c>
      <c r="AH436" s="47">
        <v>0</v>
      </c>
      <c r="AI436" s="47">
        <v>20</v>
      </c>
      <c r="AJ436" s="47">
        <v>0</v>
      </c>
      <c r="AK436" s="47">
        <v>20</v>
      </c>
      <c r="AL436" s="110">
        <v>6.15740740740741E-3</v>
      </c>
      <c r="AM436">
        <v>50.746000000000002</v>
      </c>
    </row>
    <row r="437" spans="1:39" x14ac:dyDescent="0.3">
      <c r="A437" s="15" t="s">
        <v>170</v>
      </c>
      <c r="B437" s="15">
        <v>2019</v>
      </c>
      <c r="C437" s="14">
        <v>43772</v>
      </c>
      <c r="D437" s="15" t="s">
        <v>72</v>
      </c>
      <c r="E437" s="47" t="s">
        <v>314</v>
      </c>
      <c r="F437" s="47" t="s">
        <v>118</v>
      </c>
      <c r="G437" s="13">
        <f>(C437-VLOOKUP(E437,Riders!$A$2:$C$3501,2,FALSE))/365</f>
        <v>23.084931506849315</v>
      </c>
      <c r="H437" s="30">
        <v>7</v>
      </c>
      <c r="I437" s="47">
        <v>0</v>
      </c>
      <c r="J437" s="47">
        <v>0</v>
      </c>
      <c r="K437" s="47">
        <v>0</v>
      </c>
      <c r="L437" s="47">
        <v>0</v>
      </c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0</v>
      </c>
      <c r="X437" s="47">
        <v>0</v>
      </c>
      <c r="Y437" s="47">
        <v>0</v>
      </c>
      <c r="Z437" s="47">
        <v>0</v>
      </c>
      <c r="AA437" s="47">
        <v>1</v>
      </c>
      <c r="AB437" s="47">
        <v>0</v>
      </c>
      <c r="AC437" s="47">
        <v>1</v>
      </c>
      <c r="AD437" s="47">
        <v>1</v>
      </c>
      <c r="AE437" s="47">
        <v>1</v>
      </c>
      <c r="AF437" s="47">
        <v>1</v>
      </c>
      <c r="AG437" s="47">
        <v>1</v>
      </c>
      <c r="AH437" s="47">
        <v>1</v>
      </c>
      <c r="AI437" s="47">
        <v>0</v>
      </c>
      <c r="AJ437" s="47">
        <v>0</v>
      </c>
      <c r="AK437" s="47">
        <v>7</v>
      </c>
      <c r="AL437" s="110">
        <v>6.15740740740741E-3</v>
      </c>
      <c r="AM437">
        <v>50.746000000000002</v>
      </c>
    </row>
    <row r="438" spans="1:39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" t="s">
        <v>219</v>
      </c>
      <c r="F438" s="1" t="s">
        <v>220</v>
      </c>
      <c r="G438" s="13">
        <f>(C438-VLOOKUP(E438,Riders!$A$2:$C$3501,2,FALSE))/365</f>
        <v>27.2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1</v>
      </c>
      <c r="X438" s="1">
        <v>0</v>
      </c>
      <c r="Y438" s="1">
        <v>0</v>
      </c>
      <c r="Z438" s="1">
        <v>1</v>
      </c>
      <c r="AA438" s="1">
        <v>0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3</v>
      </c>
      <c r="AL438" s="110">
        <v>6.15740740740741E-3</v>
      </c>
      <c r="AM438">
        <v>50.746000000000002</v>
      </c>
    </row>
    <row r="439" spans="1:39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" t="s">
        <v>251</v>
      </c>
      <c r="F439" s="1" t="s">
        <v>65</v>
      </c>
      <c r="G439" s="13">
        <f>(C439-VLOOKUP(E439,Riders!$A$2:$C$3501,2,FALSE))/365</f>
        <v>18.509589041095889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2</v>
      </c>
      <c r="AL439" s="110">
        <v>6.15740740740741E-3</v>
      </c>
      <c r="AM439">
        <v>50.746000000000002</v>
      </c>
    </row>
    <row r="440" spans="1:39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" t="s">
        <v>306</v>
      </c>
      <c r="F440" s="1" t="s">
        <v>19</v>
      </c>
      <c r="G440" s="13">
        <f>(C440-VLOOKUP(E440,Riders!$A$2:$C$3501,2,FALSE))/365</f>
        <v>37.076712328767123</v>
      </c>
      <c r="H440" s="1">
        <v>10</v>
      </c>
      <c r="I440" s="1">
        <v>0</v>
      </c>
      <c r="J440" s="1">
        <v>0</v>
      </c>
      <c r="K440" s="1">
        <v>1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1</v>
      </c>
      <c r="AL440" s="110">
        <v>6.15740740740741E-3</v>
      </c>
      <c r="AM440">
        <v>50.746000000000002</v>
      </c>
    </row>
    <row r="441" spans="1:39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" t="s">
        <v>215</v>
      </c>
      <c r="F441" s="1" t="s">
        <v>17</v>
      </c>
      <c r="G441" s="13">
        <f>(C441-VLOOKUP(E441,Riders!$A$2:$C$3501,2,FALSE))/365</f>
        <v>20.82191780821918</v>
      </c>
      <c r="H441" s="1">
        <v>11</v>
      </c>
      <c r="I441" s="1">
        <v>0</v>
      </c>
      <c r="J441" s="1">
        <v>0</v>
      </c>
      <c r="K441" s="1">
        <v>0</v>
      </c>
      <c r="L441" s="1">
        <v>1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1</v>
      </c>
      <c r="AL441" s="110">
        <v>6.15740740740741E-3</v>
      </c>
      <c r="AM441">
        <v>50.746000000000002</v>
      </c>
    </row>
    <row r="442" spans="1:39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" t="s">
        <v>309</v>
      </c>
      <c r="F442" s="1" t="s">
        <v>25</v>
      </c>
      <c r="G442" s="13">
        <f>(C442-VLOOKUP(E442,Riders!$A$2:$C$3501,2,FALSE))/365</f>
        <v>27.545205479452054</v>
      </c>
      <c r="H442" s="1">
        <v>12</v>
      </c>
      <c r="I442" s="1">
        <v>0</v>
      </c>
      <c r="J442" s="1">
        <v>1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1</v>
      </c>
      <c r="AL442" s="110">
        <v>6.15740740740741E-3</v>
      </c>
      <c r="AM442">
        <v>50.746000000000002</v>
      </c>
    </row>
    <row r="443" spans="1:39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" t="s">
        <v>276</v>
      </c>
      <c r="F443" s="1" t="s">
        <v>120</v>
      </c>
      <c r="G443" s="13" t="e">
        <f>(C443-VLOOKUP(E443,Riders!$A$2:$C$3501,2,FALSE))/365</f>
        <v>#N/A</v>
      </c>
      <c r="H443" s="1">
        <v>13</v>
      </c>
      <c r="I443" s="1">
        <v>1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1</v>
      </c>
      <c r="AL443" s="110">
        <v>6.15740740740741E-3</v>
      </c>
      <c r="AM443">
        <v>50.746000000000002</v>
      </c>
    </row>
    <row r="444" spans="1:39" x14ac:dyDescent="0.3">
      <c r="A444" s="1" t="s">
        <v>170</v>
      </c>
      <c r="B444" s="1">
        <v>2019</v>
      </c>
      <c r="C444" s="2">
        <v>43772</v>
      </c>
      <c r="D444" s="1" t="s">
        <v>72</v>
      </c>
      <c r="E444" s="1" t="s">
        <v>299</v>
      </c>
      <c r="F444" s="1" t="s">
        <v>38</v>
      </c>
      <c r="G444" s="13">
        <f>(C444-VLOOKUP(E444,Riders!$A$2:$C$3501,2,FALSE))/365</f>
        <v>27.19178082191781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10">
        <v>6.15740740740741E-3</v>
      </c>
      <c r="AM444">
        <v>50.746000000000002</v>
      </c>
    </row>
    <row r="445" spans="1:39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24.172602739726027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10">
        <v>6.15740740740741E-3</v>
      </c>
      <c r="AM445">
        <v>50.746000000000002</v>
      </c>
    </row>
    <row r="446" spans="1:39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242</v>
      </c>
      <c r="F446" s="1" t="s">
        <v>243</v>
      </c>
      <c r="G446" s="13">
        <f>(C446-VLOOKUP(E446,Riders!$A$2:$C$3501,2,FALSE))/365</f>
        <v>24.926027397260274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10">
        <v>6.15740740740741E-3</v>
      </c>
      <c r="AM446">
        <v>50.746000000000002</v>
      </c>
    </row>
    <row r="447" spans="1:39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317</v>
      </c>
      <c r="F447" s="1" t="s">
        <v>230</v>
      </c>
      <c r="G447" s="13" t="e">
        <f>(C447-VLOOKUP(E447,Riders!$A$2:$C$3501,2,FALSE))/365</f>
        <v>#N/A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10">
        <v>6.15740740740741E-3</v>
      </c>
      <c r="AM447">
        <v>50.746000000000002</v>
      </c>
    </row>
    <row r="448" spans="1:39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324</v>
      </c>
      <c r="F448" s="1" t="s">
        <v>61</v>
      </c>
      <c r="G448" s="13">
        <f>(C448-VLOOKUP(E448,Riders!$A$2:$C$3501,2,FALSE))/365</f>
        <v>26.13150684931507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10">
        <v>6.15740740740741E-3</v>
      </c>
      <c r="AM448">
        <v>50.746000000000002</v>
      </c>
    </row>
    <row r="449" spans="1:39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224</v>
      </c>
      <c r="F449" s="1" t="s">
        <v>225</v>
      </c>
      <c r="G449" s="13">
        <f>(C449-VLOOKUP(E449,Riders!$A$2:$C$3501,2,FALSE))/365</f>
        <v>19.898630136986302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10">
        <v>6.15740740740741E-3</v>
      </c>
      <c r="AM449">
        <v>50.746000000000002</v>
      </c>
    </row>
    <row r="450" spans="1:39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25.408219178082192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10">
        <v>6.15740740740741E-3</v>
      </c>
      <c r="AM450">
        <v>50.746000000000002</v>
      </c>
    </row>
    <row r="451" spans="1:39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305</v>
      </c>
      <c r="F451" s="1" t="s">
        <v>172</v>
      </c>
      <c r="G451" s="13">
        <f>(C451-VLOOKUP(E451,Riders!$A$2:$C$3501,2,FALSE))/365</f>
        <v>35.282191780821918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10">
        <v>6.15740740740741E-3</v>
      </c>
      <c r="AM451">
        <v>50.746000000000002</v>
      </c>
    </row>
    <row r="452" spans="1:39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216</v>
      </c>
      <c r="F452" s="1" t="s">
        <v>27</v>
      </c>
      <c r="G452" s="13">
        <f>(C452-VLOOKUP(E452,Riders!$A$2:$C$3501,2,FALSE))/365</f>
        <v>20.736986301369864</v>
      </c>
      <c r="H452" s="1">
        <v>22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10">
        <v>6.15740740740741E-3</v>
      </c>
      <c r="AM452">
        <v>50.746000000000002</v>
      </c>
    </row>
    <row r="453" spans="1:39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302</v>
      </c>
      <c r="F453" s="1" t="s">
        <v>264</v>
      </c>
      <c r="G453" s="13">
        <f>(C453-VLOOKUP(E453,Riders!$A$2:$C$3501,2,FALSE))/365</f>
        <v>39.509589041095893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10">
        <v>6.15740740740741E-3</v>
      </c>
      <c r="AM453">
        <v>50.746000000000002</v>
      </c>
    </row>
    <row r="454" spans="1:39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277</v>
      </c>
      <c r="F454" s="1" t="s">
        <v>278</v>
      </c>
      <c r="G454" s="13">
        <f>(C454-VLOOKUP(E454,Riders!$A$2:$C$3501,2,FALSE))/365</f>
        <v>21.646575342465752</v>
      </c>
      <c r="H454" s="1">
        <v>24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10">
        <v>6.15740740740741E-3</v>
      </c>
      <c r="AM454">
        <v>50.746000000000002</v>
      </c>
    </row>
    <row r="455" spans="1:39" x14ac:dyDescent="0.3">
      <c r="A455" s="4" t="s">
        <v>173</v>
      </c>
      <c r="B455" s="4">
        <v>2019</v>
      </c>
      <c r="C455" s="5">
        <v>43525</v>
      </c>
      <c r="D455" s="4" t="s">
        <v>13</v>
      </c>
      <c r="E455" s="4" t="s">
        <v>221</v>
      </c>
      <c r="F455" s="4" t="s">
        <v>40</v>
      </c>
      <c r="G455" s="13">
        <f>(C455-VLOOKUP(E455,Riders!$A$2:$C$3501,2,FALSE))/365</f>
        <v>21.904109589041095</v>
      </c>
      <c r="H455" s="4">
        <v>1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1</v>
      </c>
      <c r="T455" s="4">
        <v>1</v>
      </c>
      <c r="U455" s="4">
        <v>1</v>
      </c>
      <c r="V455" s="4">
        <v>1</v>
      </c>
      <c r="W455" s="4">
        <v>0</v>
      </c>
      <c r="X455" s="4">
        <v>0</v>
      </c>
      <c r="Y455" s="4">
        <v>0</v>
      </c>
      <c r="Z455" s="4">
        <v>0</v>
      </c>
      <c r="AA455" s="4">
        <v>0</v>
      </c>
      <c r="AB455" s="4">
        <v>0</v>
      </c>
      <c r="AC455" s="4">
        <v>0</v>
      </c>
      <c r="AD455" s="4">
        <v>0</v>
      </c>
      <c r="AE455" s="4">
        <v>0</v>
      </c>
      <c r="AF455" s="4">
        <v>0</v>
      </c>
      <c r="AG455" s="4">
        <v>0</v>
      </c>
      <c r="AH455" s="4">
        <v>0</v>
      </c>
      <c r="AI455" s="4">
        <v>20</v>
      </c>
      <c r="AJ455" s="4">
        <v>0</v>
      </c>
      <c r="AK455" s="4">
        <v>24</v>
      </c>
      <c r="AL455" s="110">
        <v>5.8564814814814825E-3</v>
      </c>
      <c r="AM455" s="51">
        <v>53.286000000000001</v>
      </c>
    </row>
    <row r="456" spans="1:39" x14ac:dyDescent="0.3">
      <c r="A456" s="4" t="s">
        <v>173</v>
      </c>
      <c r="B456" s="4">
        <v>2019</v>
      </c>
      <c r="C456" s="5">
        <v>43525</v>
      </c>
      <c r="D456" s="4" t="s">
        <v>13</v>
      </c>
      <c r="E456" s="4" t="s">
        <v>322</v>
      </c>
      <c r="F456" s="4" t="s">
        <v>29</v>
      </c>
      <c r="G456" s="13">
        <f>(C456-VLOOKUP(E456,Riders!$A$2:$C$3501,2,FALSE))/365</f>
        <v>31.13150684931507</v>
      </c>
      <c r="H456" s="4">
        <v>2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0</v>
      </c>
      <c r="X456" s="4">
        <v>0</v>
      </c>
      <c r="Y456" s="4">
        <v>1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20</v>
      </c>
      <c r="AJ456" s="4">
        <v>0</v>
      </c>
      <c r="AK456" s="4">
        <v>21</v>
      </c>
      <c r="AL456" s="110">
        <v>5.8564814814814825E-3</v>
      </c>
      <c r="AM456" s="51">
        <v>53.286000000000001</v>
      </c>
    </row>
    <row r="457" spans="1:39" x14ac:dyDescent="0.3">
      <c r="A457" s="4" t="s">
        <v>173</v>
      </c>
      <c r="B457" s="4">
        <v>2019</v>
      </c>
      <c r="C457" s="5">
        <v>43525</v>
      </c>
      <c r="D457" s="4" t="s">
        <v>13</v>
      </c>
      <c r="E457" s="4" t="s">
        <v>333</v>
      </c>
      <c r="F457" s="4" t="s">
        <v>172</v>
      </c>
      <c r="G457" s="13">
        <f>(C457-VLOOKUP(E457,Riders!$A$2:$C$3501,2,FALSE))/365</f>
        <v>24.586301369863012</v>
      </c>
      <c r="H457" s="4">
        <v>3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1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0</v>
      </c>
      <c r="AG457" s="4">
        <v>0</v>
      </c>
      <c r="AH457" s="4">
        <v>0</v>
      </c>
      <c r="AI457" s="4">
        <v>20</v>
      </c>
      <c r="AJ457" s="4">
        <v>0</v>
      </c>
      <c r="AK457" s="4">
        <v>21</v>
      </c>
      <c r="AL457" s="110">
        <v>5.8564814814814799E-3</v>
      </c>
      <c r="AM457" s="51">
        <v>53.286000000000001</v>
      </c>
    </row>
    <row r="458" spans="1:39" x14ac:dyDescent="0.3">
      <c r="A458" s="4" t="s">
        <v>173</v>
      </c>
      <c r="B458" s="4">
        <v>2019</v>
      </c>
      <c r="C458" s="5">
        <v>43525</v>
      </c>
      <c r="D458" s="4" t="s">
        <v>13</v>
      </c>
      <c r="E458" s="4" t="s">
        <v>237</v>
      </c>
      <c r="F458" s="4" t="s">
        <v>238</v>
      </c>
      <c r="G458" s="13">
        <f>(C458-VLOOKUP(E458,Riders!$A$2:$C$3501,2,FALSE))/365</f>
        <v>22.783561643835615</v>
      </c>
      <c r="H458" s="4">
        <v>4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20</v>
      </c>
      <c r="AJ458" s="4">
        <v>0</v>
      </c>
      <c r="AK458" s="4">
        <v>20</v>
      </c>
      <c r="AL458" s="110">
        <v>5.8564814814814799E-3</v>
      </c>
      <c r="AM458" s="51">
        <v>53.286000000000001</v>
      </c>
    </row>
    <row r="459" spans="1:39" x14ac:dyDescent="0.3">
      <c r="A459" s="4" t="s">
        <v>173</v>
      </c>
      <c r="B459" s="4">
        <v>2019</v>
      </c>
      <c r="C459" s="5">
        <v>43525</v>
      </c>
      <c r="D459" s="4" t="s">
        <v>13</v>
      </c>
      <c r="E459" s="4" t="s">
        <v>307</v>
      </c>
      <c r="F459" s="4" t="s">
        <v>27</v>
      </c>
      <c r="G459" s="13">
        <f>(C459-VLOOKUP(E459,Riders!$A$2:$C$3501,2,FALSE))/365</f>
        <v>25.764383561643836</v>
      </c>
      <c r="H459" s="4">
        <v>5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1</v>
      </c>
      <c r="P459" s="4">
        <v>1</v>
      </c>
      <c r="Q459" s="4">
        <v>1</v>
      </c>
      <c r="R459" s="4">
        <v>1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1</v>
      </c>
      <c r="AA459" s="4">
        <v>1</v>
      </c>
      <c r="AB459" s="4">
        <v>1</v>
      </c>
      <c r="AC459" s="4">
        <v>1</v>
      </c>
      <c r="AD459" s="4">
        <v>1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9</v>
      </c>
      <c r="AL459" s="110">
        <v>5.8564814814814799E-3</v>
      </c>
      <c r="AM459" s="51">
        <v>53.286000000000001</v>
      </c>
    </row>
    <row r="460" spans="1:39" x14ac:dyDescent="0.3">
      <c r="A460" s="4" t="s">
        <v>173</v>
      </c>
      <c r="B460" s="4">
        <v>2019</v>
      </c>
      <c r="C460" s="5">
        <v>43525</v>
      </c>
      <c r="D460" s="4" t="s">
        <v>13</v>
      </c>
      <c r="E460" s="4" t="s">
        <v>306</v>
      </c>
      <c r="F460" s="4" t="s">
        <v>19</v>
      </c>
      <c r="G460" s="13">
        <f>(C460-VLOOKUP(E460,Riders!$A$2:$C$3501,2,FALSE))/365</f>
        <v>36.4</v>
      </c>
      <c r="H460" s="4">
        <v>6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1</v>
      </c>
      <c r="AF460" s="4">
        <v>0</v>
      </c>
      <c r="AG460" s="4">
        <v>1</v>
      </c>
      <c r="AH460" s="4">
        <v>0</v>
      </c>
      <c r="AI460" s="4">
        <v>0</v>
      </c>
      <c r="AJ460" s="4">
        <v>0</v>
      </c>
      <c r="AK460" s="4">
        <v>3</v>
      </c>
      <c r="AL460" s="110">
        <v>5.8564814814814799E-3</v>
      </c>
      <c r="AM460" s="51">
        <v>53.286000000000001</v>
      </c>
    </row>
    <row r="461" spans="1:39" x14ac:dyDescent="0.3">
      <c r="A461" s="4" t="s">
        <v>173</v>
      </c>
      <c r="B461" s="4">
        <v>2019</v>
      </c>
      <c r="C461" s="5">
        <v>43525</v>
      </c>
      <c r="D461" s="4" t="s">
        <v>13</v>
      </c>
      <c r="E461" s="4" t="s">
        <v>298</v>
      </c>
      <c r="F461" s="4" t="s">
        <v>53</v>
      </c>
      <c r="G461" s="13">
        <f>(C461-VLOOKUP(E461,Riders!$A$2:$C$3501,2,FALSE))/365</f>
        <v>19.621917808219177</v>
      </c>
      <c r="H461" s="4">
        <v>7</v>
      </c>
      <c r="I461" s="4">
        <v>0</v>
      </c>
      <c r="J461" s="4">
        <v>0</v>
      </c>
      <c r="K461" s="4">
        <v>0</v>
      </c>
      <c r="L461" s="4">
        <v>0</v>
      </c>
      <c r="M461" s="4">
        <v>1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1</v>
      </c>
      <c r="AG461" s="4">
        <v>0</v>
      </c>
      <c r="AH461" s="4">
        <v>0</v>
      </c>
      <c r="AI461" s="4">
        <v>0</v>
      </c>
      <c r="AJ461" s="4">
        <v>0</v>
      </c>
      <c r="AK461" s="4">
        <v>2</v>
      </c>
      <c r="AL461" s="110">
        <v>5.8564814814814799E-3</v>
      </c>
      <c r="AM461" s="51">
        <v>53.286000000000001</v>
      </c>
    </row>
    <row r="462" spans="1:39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269</v>
      </c>
      <c r="F462" s="4" t="s">
        <v>25</v>
      </c>
      <c r="G462" s="13">
        <f>(C462-VLOOKUP(E462,Riders!$A$2:$C$3501,2,FALSE))/365</f>
        <v>24.986301369863014</v>
      </c>
      <c r="H462" s="4">
        <v>8</v>
      </c>
      <c r="I462" s="4">
        <v>0</v>
      </c>
      <c r="J462" s="4">
        <v>0</v>
      </c>
      <c r="K462" s="4">
        <v>1</v>
      </c>
      <c r="L462" s="4">
        <v>1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2</v>
      </c>
      <c r="AL462" s="110">
        <v>5.8564814814814799E-3</v>
      </c>
      <c r="AM462" s="99">
        <v>53.286000000000001</v>
      </c>
    </row>
    <row r="463" spans="1:39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268</v>
      </c>
      <c r="F463" s="4" t="s">
        <v>47</v>
      </c>
      <c r="G463" s="13">
        <f>(C463-VLOOKUP(E463,Riders!$A$2:$C$3501,2,FALSE))/365</f>
        <v>22.161643835616438</v>
      </c>
      <c r="H463" s="4">
        <v>9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1</v>
      </c>
      <c r="AI463" s="4">
        <v>0</v>
      </c>
      <c r="AJ463" s="4">
        <v>0</v>
      </c>
      <c r="AK463" s="4">
        <v>1</v>
      </c>
      <c r="AL463" s="110">
        <v>5.8564814814814799E-3</v>
      </c>
      <c r="AM463" s="99">
        <v>53.286000000000001</v>
      </c>
    </row>
    <row r="464" spans="1:39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315</v>
      </c>
      <c r="F464" s="4" t="s">
        <v>36</v>
      </c>
      <c r="G464" s="13">
        <f>(C464-VLOOKUP(E464,Riders!$A$2:$C$3501,2,FALSE))/365</f>
        <v>27.235616438356164</v>
      </c>
      <c r="H464" s="4">
        <v>10</v>
      </c>
      <c r="I464" s="4">
        <v>0</v>
      </c>
      <c r="J464" s="4">
        <v>1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1</v>
      </c>
      <c r="AL464" s="110">
        <v>5.8564814814814799E-3</v>
      </c>
      <c r="AM464" s="99">
        <v>53.286000000000001</v>
      </c>
    </row>
    <row r="465" spans="1:39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219</v>
      </c>
      <c r="F465" s="4" t="s">
        <v>220</v>
      </c>
      <c r="G465" s="13">
        <f>(C465-VLOOKUP(E465,Riders!$A$2:$C$3501,2,FALSE))/365</f>
        <v>26.523287671232875</v>
      </c>
      <c r="H465" s="4">
        <v>11</v>
      </c>
      <c r="I465" s="4">
        <v>1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1</v>
      </c>
      <c r="AL465" s="110">
        <v>5.8564814814814799E-3</v>
      </c>
      <c r="AM465" s="99">
        <v>53.286000000000001</v>
      </c>
    </row>
    <row r="466" spans="1:39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331</v>
      </c>
      <c r="F466" s="4" t="s">
        <v>56</v>
      </c>
      <c r="G466" s="13">
        <f>(C466-VLOOKUP(E466,Riders!$A$2:$C$3501,2,FALSE))/365</f>
        <v>26.863013698630137</v>
      </c>
      <c r="H466" s="4">
        <v>12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10">
        <v>5.8564814814814799E-3</v>
      </c>
      <c r="AM466" s="99">
        <v>53.286000000000001</v>
      </c>
    </row>
    <row r="467" spans="1:39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214</v>
      </c>
      <c r="F467" s="4" t="s">
        <v>67</v>
      </c>
      <c r="G467" s="13">
        <f>(C467-VLOOKUP(E467,Riders!$A$2:$C$3501,2,FALSE))/365</f>
        <v>24.2</v>
      </c>
      <c r="H467" s="4">
        <v>13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10">
        <v>5.8564814814814799E-3</v>
      </c>
      <c r="AM467" s="99">
        <v>53.286000000000001</v>
      </c>
    </row>
    <row r="468" spans="1:39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3" t="s">
        <v>2331</v>
      </c>
      <c r="F468" s="4" t="s">
        <v>44</v>
      </c>
      <c r="G468" s="13">
        <f>(C468-VLOOKUP(E468,Riders!$A$2:$C$3501,2,FALSE))/365</f>
        <v>22.241095890410961</v>
      </c>
      <c r="H468" s="4">
        <v>14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10">
        <v>5.8564814814814799E-3</v>
      </c>
      <c r="AM468" s="99">
        <v>53.286000000000001</v>
      </c>
    </row>
    <row r="469" spans="1:39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299</v>
      </c>
      <c r="F469" s="4" t="s">
        <v>38</v>
      </c>
      <c r="G469" s="13">
        <f>(C469-VLOOKUP(E469,Riders!$A$2:$C$3501,2,FALSE))/365</f>
        <v>26.515068493150686</v>
      </c>
      <c r="H469" s="4">
        <v>15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10">
        <v>5.8564814814814799E-3</v>
      </c>
      <c r="AM469" s="99">
        <v>53.286000000000001</v>
      </c>
    </row>
    <row r="470" spans="1:39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4" t="s">
        <v>236</v>
      </c>
      <c r="F470" s="4" t="s">
        <v>51</v>
      </c>
      <c r="G470" s="13">
        <f>(C470-VLOOKUP(E470,Riders!$A$2:$C$3501,2,FALSE))/365</f>
        <v>23.32054794520548</v>
      </c>
      <c r="H470" s="4">
        <v>16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10">
        <v>5.8564814814814799E-3</v>
      </c>
      <c r="AM470" s="99">
        <v>53.286000000000001</v>
      </c>
    </row>
    <row r="471" spans="1:39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222</v>
      </c>
      <c r="F471" s="4" t="s">
        <v>223</v>
      </c>
      <c r="G471" s="13">
        <f>(C471-VLOOKUP(E471,Riders!$A$2:$C$3501,2,FALSE))/365</f>
        <v>19.657534246575342</v>
      </c>
      <c r="H471" s="4">
        <v>17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0</v>
      </c>
      <c r="AK471" s="4">
        <v>0</v>
      </c>
      <c r="AL471" s="110">
        <v>5.8564814814814799E-3</v>
      </c>
      <c r="AM471" s="99">
        <v>53.286000000000001</v>
      </c>
    </row>
    <row r="472" spans="1:39" x14ac:dyDescent="0.3">
      <c r="A472" s="4" t="s">
        <v>173</v>
      </c>
      <c r="B472" s="4">
        <v>2019</v>
      </c>
      <c r="C472" s="5">
        <v>43525</v>
      </c>
      <c r="D472" s="4" t="s">
        <v>13</v>
      </c>
      <c r="E472" s="4" t="s">
        <v>303</v>
      </c>
      <c r="F472" s="4" t="s">
        <v>232</v>
      </c>
      <c r="G472" s="13">
        <f>(C472-VLOOKUP(E472,Riders!$A$2:$C$3501,2,FALSE))/365</f>
        <v>24.731506849315068</v>
      </c>
      <c r="H472" s="4">
        <v>18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0</v>
      </c>
      <c r="AL472" s="110">
        <v>5.8564814814814799E-3</v>
      </c>
      <c r="AM472" s="99">
        <v>53.286000000000001</v>
      </c>
    </row>
    <row r="473" spans="1:39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4" t="s">
        <v>311</v>
      </c>
      <c r="F473" s="4" t="s">
        <v>61</v>
      </c>
      <c r="G473" s="13">
        <f>(C473-VLOOKUP(E473,Riders!$A$2:$C$3501,2,FALSE))/365</f>
        <v>29.13150684931507</v>
      </c>
      <c r="H473" s="4">
        <v>19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0</v>
      </c>
      <c r="AL473" s="110">
        <v>5.8564814814814799E-3</v>
      </c>
      <c r="AM473" s="99">
        <v>53.286000000000001</v>
      </c>
    </row>
    <row r="474" spans="1:39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332</v>
      </c>
      <c r="F474" s="4" t="s">
        <v>17</v>
      </c>
      <c r="G474" s="13">
        <f>(C474-VLOOKUP(E474,Riders!$A$2:$C$3501,2,FALSE))/365</f>
        <v>27.531506849315068</v>
      </c>
      <c r="H474" s="4">
        <v>20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10">
        <v>5.8564814814814799E-3</v>
      </c>
      <c r="AM474" s="99">
        <v>53.286000000000001</v>
      </c>
    </row>
    <row r="475" spans="1:39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4" t="s">
        <v>276</v>
      </c>
      <c r="F475" s="4" t="s">
        <v>120</v>
      </c>
      <c r="G475" s="13" t="e">
        <f>(C475-VLOOKUP(E475,Riders!$A$2:$C$3501,2,FALSE))/365</f>
        <v>#N/A</v>
      </c>
      <c r="H475" s="4">
        <v>21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10">
        <v>5.8564814814814799E-3</v>
      </c>
      <c r="AM475" s="99">
        <v>53.286000000000001</v>
      </c>
    </row>
    <row r="476" spans="1:39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4" t="s">
        <v>1415</v>
      </c>
      <c r="F476" s="4" t="s">
        <v>230</v>
      </c>
      <c r="G476" s="13">
        <f>(C476-VLOOKUP(E476,Riders!$A$2:$C$3501,2,FALSE))/365</f>
        <v>29.082191780821919</v>
      </c>
      <c r="H476" s="4">
        <v>22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10">
        <v>5.8564814814814799E-3</v>
      </c>
      <c r="AM476" s="99">
        <v>53.286000000000001</v>
      </c>
    </row>
    <row r="477" spans="1:39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4" t="s">
        <v>310</v>
      </c>
      <c r="F477" s="4" t="s">
        <v>158</v>
      </c>
      <c r="G477" s="13">
        <f>(C477-VLOOKUP(E477,Riders!$A$2:$C$3501,2,FALSE))/365</f>
        <v>28.775342465753425</v>
      </c>
      <c r="H477" s="4">
        <v>23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10">
        <v>5.8564814814814799E-3</v>
      </c>
      <c r="AM477" s="99">
        <v>53.286000000000001</v>
      </c>
    </row>
    <row r="478" spans="1:39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4" t="s">
        <v>334</v>
      </c>
      <c r="F478" s="4" t="s">
        <v>118</v>
      </c>
      <c r="G478" s="13">
        <f>(C478-VLOOKUP(E478,Riders!$A$2:$C$3501,2,FALSE))/365</f>
        <v>26.361643835616437</v>
      </c>
      <c r="H478" s="4">
        <v>24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10">
        <v>5.8564814814814799E-3</v>
      </c>
      <c r="AM478" s="99">
        <v>53.286000000000001</v>
      </c>
    </row>
    <row r="479" spans="1:39" x14ac:dyDescent="0.3">
      <c r="A479" s="1" t="s">
        <v>127</v>
      </c>
      <c r="B479" s="1">
        <v>2019</v>
      </c>
      <c r="C479" s="2">
        <v>43492</v>
      </c>
      <c r="D479" s="1" t="s">
        <v>72</v>
      </c>
      <c r="E479" s="1" t="s">
        <v>332</v>
      </c>
      <c r="F479" s="1" t="s">
        <v>17</v>
      </c>
      <c r="G479" s="13">
        <f>(C479-VLOOKUP(E479,Riders!$A$2:$C$3501,2,FALSE))/365</f>
        <v>27.44109589041096</v>
      </c>
      <c r="H479" s="1">
        <v>1</v>
      </c>
      <c r="I479" s="1">
        <v>0</v>
      </c>
      <c r="J479" s="1">
        <v>0</v>
      </c>
      <c r="K479" s="1">
        <v>0</v>
      </c>
      <c r="L479" s="1">
        <v>1</v>
      </c>
      <c r="M479" s="1">
        <v>1</v>
      </c>
      <c r="N479" s="1">
        <v>1</v>
      </c>
      <c r="O479" s="1">
        <v>1</v>
      </c>
      <c r="P479" s="1">
        <v>1</v>
      </c>
      <c r="Q479" s="1">
        <v>1</v>
      </c>
      <c r="R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11</v>
      </c>
      <c r="AL479" s="110">
        <v>6.5046296296296302E-3</v>
      </c>
      <c r="AM479" s="17">
        <v>48.024000000000001</v>
      </c>
    </row>
    <row r="480" spans="1:39" x14ac:dyDescent="0.3">
      <c r="A480" s="1" t="s">
        <v>127</v>
      </c>
      <c r="B480" s="1">
        <v>2019</v>
      </c>
      <c r="C480" s="2">
        <v>43492</v>
      </c>
      <c r="D480" s="1" t="s">
        <v>72</v>
      </c>
      <c r="E480" s="1" t="s">
        <v>256</v>
      </c>
      <c r="F480" s="1" t="s">
        <v>36</v>
      </c>
      <c r="G480" s="13">
        <f>(C480-VLOOKUP(E480,Riders!$A$2:$C$3501,2,FALSE))/365</f>
        <v>22.92876712328767</v>
      </c>
      <c r="H480" s="1">
        <v>2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1</v>
      </c>
      <c r="AC480" s="1">
        <v>1</v>
      </c>
      <c r="AD480" s="1">
        <v>1</v>
      </c>
      <c r="AE480" s="1">
        <v>1</v>
      </c>
      <c r="AF480" s="1">
        <v>1</v>
      </c>
      <c r="AG480" s="1">
        <v>0</v>
      </c>
      <c r="AH480" s="1">
        <v>0</v>
      </c>
      <c r="AI480" s="1">
        <v>0</v>
      </c>
      <c r="AJ480" s="1">
        <v>0</v>
      </c>
      <c r="AK480" s="1">
        <v>5</v>
      </c>
      <c r="AL480" s="110">
        <v>6.5046296296296302E-3</v>
      </c>
      <c r="AM480" s="17">
        <v>48.024000000000001</v>
      </c>
    </row>
    <row r="481" spans="1:39" x14ac:dyDescent="0.3">
      <c r="A481" s="1" t="s">
        <v>127</v>
      </c>
      <c r="B481" s="1">
        <v>2019</v>
      </c>
      <c r="C481" s="2">
        <v>43492</v>
      </c>
      <c r="D481" s="1" t="s">
        <v>72</v>
      </c>
      <c r="E481" s="1" t="s">
        <v>306</v>
      </c>
      <c r="F481" s="1" t="s">
        <v>19</v>
      </c>
      <c r="G481" s="13">
        <f>(C481-VLOOKUP(E481,Riders!$A$2:$C$3501,2,FALSE))/365</f>
        <v>36.30958904109589</v>
      </c>
      <c r="H481" s="1">
        <v>3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5</v>
      </c>
      <c r="AL481" s="110">
        <v>6.5046296296296302E-3</v>
      </c>
      <c r="AM481" s="17">
        <v>48.024000000000001</v>
      </c>
    </row>
    <row r="482" spans="1:39" x14ac:dyDescent="0.3">
      <c r="A482" s="1" t="s">
        <v>127</v>
      </c>
      <c r="B482" s="1">
        <v>2019</v>
      </c>
      <c r="C482" s="2">
        <v>43492</v>
      </c>
      <c r="D482" s="1" t="s">
        <v>72</v>
      </c>
      <c r="E482" s="1" t="s">
        <v>236</v>
      </c>
      <c r="F482" s="1" t="s">
        <v>51</v>
      </c>
      <c r="G482" s="13">
        <f>(C482-VLOOKUP(E482,Riders!$A$2:$C$3501,2,FALSE))/365</f>
        <v>23.230136986301371</v>
      </c>
      <c r="H482" s="1">
        <v>4</v>
      </c>
      <c r="I482" s="1">
        <v>1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1</v>
      </c>
      <c r="AI482" s="1">
        <v>0</v>
      </c>
      <c r="AJ482" s="1">
        <v>0</v>
      </c>
      <c r="AK482" s="1">
        <v>2</v>
      </c>
      <c r="AL482" s="110">
        <v>6.5046296296296302E-3</v>
      </c>
      <c r="AM482" s="17">
        <v>48.024000000000001</v>
      </c>
    </row>
    <row r="483" spans="1:39" x14ac:dyDescent="0.3">
      <c r="A483" s="1" t="s">
        <v>127</v>
      </c>
      <c r="B483" s="1">
        <v>2019</v>
      </c>
      <c r="C483" s="2">
        <v>43492</v>
      </c>
      <c r="D483" s="1" t="s">
        <v>72</v>
      </c>
      <c r="E483" s="1" t="s">
        <v>242</v>
      </c>
      <c r="F483" s="1" t="s">
        <v>243</v>
      </c>
      <c r="G483" s="13">
        <f>(C483-VLOOKUP(E483,Riders!$A$2:$C$3501,2,FALSE))/365</f>
        <v>24.158904109589042</v>
      </c>
      <c r="H483" s="1">
        <v>5</v>
      </c>
      <c r="I483" s="1">
        <v>0</v>
      </c>
      <c r="J483" s="1">
        <v>0</v>
      </c>
      <c r="K483" s="1">
        <v>1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1</v>
      </c>
      <c r="AL483" s="110">
        <v>6.5046296296296302E-3</v>
      </c>
      <c r="AM483" s="17">
        <v>48.024000000000001</v>
      </c>
    </row>
    <row r="484" spans="1:39" x14ac:dyDescent="0.3">
      <c r="A484" s="1" t="s">
        <v>127</v>
      </c>
      <c r="B484" s="1">
        <v>2019</v>
      </c>
      <c r="C484" s="2">
        <v>43492</v>
      </c>
      <c r="D484" s="1" t="s">
        <v>72</v>
      </c>
      <c r="E484" s="1" t="s">
        <v>222</v>
      </c>
      <c r="F484" s="1" t="s">
        <v>223</v>
      </c>
      <c r="G484" s="13">
        <f>(C484-VLOOKUP(E484,Riders!$A$2:$C$3501,2,FALSE))/365</f>
        <v>19.567123287671233</v>
      </c>
      <c r="H484" s="1">
        <v>6</v>
      </c>
      <c r="I484" s="1">
        <v>0</v>
      </c>
      <c r="J484" s="1">
        <v>1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1</v>
      </c>
      <c r="AL484" s="110">
        <v>6.5046296296296302E-3</v>
      </c>
      <c r="AM484" s="17">
        <v>48.024000000000001</v>
      </c>
    </row>
    <row r="485" spans="1:39" x14ac:dyDescent="0.3">
      <c r="A485" s="1" t="s">
        <v>127</v>
      </c>
      <c r="B485" s="1">
        <v>2019</v>
      </c>
      <c r="C485" s="2">
        <v>43492</v>
      </c>
      <c r="D485" s="1" t="s">
        <v>72</v>
      </c>
      <c r="E485" s="1" t="s">
        <v>336</v>
      </c>
      <c r="F485" s="1" t="s">
        <v>118</v>
      </c>
      <c r="G485" s="13" t="e">
        <f>(C485-VLOOKUP(E485,Riders!$A$2:$C$3501,2,FALSE))/365</f>
        <v>#N/A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1</v>
      </c>
      <c r="AH485" s="1">
        <v>0</v>
      </c>
      <c r="AI485" s="1">
        <v>0</v>
      </c>
      <c r="AJ485" s="1">
        <v>0</v>
      </c>
      <c r="AK485" s="1">
        <v>1</v>
      </c>
      <c r="AL485" s="110">
        <v>6.5046296296296302E-3</v>
      </c>
      <c r="AM485" s="17">
        <v>48.024000000000001</v>
      </c>
    </row>
    <row r="486" spans="1:39" x14ac:dyDescent="0.3">
      <c r="A486" s="30" t="s">
        <v>127</v>
      </c>
      <c r="B486" s="30">
        <v>2019</v>
      </c>
      <c r="C486" s="49">
        <v>43492</v>
      </c>
      <c r="D486" s="30" t="s">
        <v>72</v>
      </c>
      <c r="E486" s="47" t="s">
        <v>298</v>
      </c>
      <c r="F486" s="47" t="s">
        <v>53</v>
      </c>
      <c r="G486" s="13">
        <f>(C486-VLOOKUP(E486,Riders!$A$2:$C$3501,2,FALSE))/365</f>
        <v>19.531506849315068</v>
      </c>
      <c r="H486" s="30">
        <v>8</v>
      </c>
      <c r="I486" s="47">
        <v>0</v>
      </c>
      <c r="J486" s="47">
        <v>0</v>
      </c>
      <c r="K486" s="47">
        <v>0</v>
      </c>
      <c r="L486" s="47">
        <v>0</v>
      </c>
      <c r="M486" s="47">
        <v>0</v>
      </c>
      <c r="N486" s="47">
        <v>0</v>
      </c>
      <c r="O486" s="47">
        <v>0</v>
      </c>
      <c r="P486" s="47">
        <v>0</v>
      </c>
      <c r="Q486" s="47">
        <v>0</v>
      </c>
      <c r="R486" s="47">
        <v>0</v>
      </c>
      <c r="S486" s="47">
        <v>0</v>
      </c>
      <c r="T486" s="47">
        <v>0</v>
      </c>
      <c r="U486" s="47">
        <v>0</v>
      </c>
      <c r="V486" s="47">
        <v>0</v>
      </c>
      <c r="W486" s="47">
        <v>0</v>
      </c>
      <c r="X486" s="47">
        <v>0</v>
      </c>
      <c r="Y486" s="47">
        <v>0</v>
      </c>
      <c r="Z486" s="47">
        <v>0</v>
      </c>
      <c r="AA486" s="47">
        <v>0</v>
      </c>
      <c r="AB486" s="47">
        <v>0</v>
      </c>
      <c r="AC486" s="47">
        <v>0</v>
      </c>
      <c r="AD486" s="47">
        <v>0</v>
      </c>
      <c r="AE486" s="47">
        <v>0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30">
        <v>0</v>
      </c>
      <c r="AL486" s="110">
        <v>6.5046296296296302E-3</v>
      </c>
      <c r="AM486">
        <v>48.024000000000001</v>
      </c>
    </row>
    <row r="487" spans="1:39" x14ac:dyDescent="0.3">
      <c r="A487" s="30" t="s">
        <v>127</v>
      </c>
      <c r="B487" s="30">
        <v>2019</v>
      </c>
      <c r="C487" s="49">
        <v>43492</v>
      </c>
      <c r="D487" s="30" t="s">
        <v>72</v>
      </c>
      <c r="E487" s="47" t="s">
        <v>324</v>
      </c>
      <c r="F487" s="47" t="s">
        <v>61</v>
      </c>
      <c r="G487" s="13">
        <f>(C487-VLOOKUP(E487,Riders!$A$2:$C$3501,2,FALSE))/365</f>
        <v>25.364383561643837</v>
      </c>
      <c r="H487" s="30">
        <v>9</v>
      </c>
      <c r="I487" s="47">
        <v>0</v>
      </c>
      <c r="J487" s="47">
        <v>0</v>
      </c>
      <c r="K487" s="47">
        <v>0</v>
      </c>
      <c r="L487" s="47">
        <v>0</v>
      </c>
      <c r="M487" s="47">
        <v>0</v>
      </c>
      <c r="N487" s="47">
        <v>0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0</v>
      </c>
      <c r="U487" s="47">
        <v>0</v>
      </c>
      <c r="V487" s="47">
        <v>0</v>
      </c>
      <c r="W487" s="47">
        <v>0</v>
      </c>
      <c r="X487" s="47">
        <v>0</v>
      </c>
      <c r="Y487" s="47">
        <v>0</v>
      </c>
      <c r="Z487" s="47">
        <v>0</v>
      </c>
      <c r="AA487" s="47">
        <v>0</v>
      </c>
      <c r="AB487" s="47">
        <v>0</v>
      </c>
      <c r="AC487" s="47">
        <v>0</v>
      </c>
      <c r="AD487" s="47">
        <v>0</v>
      </c>
      <c r="AE487" s="47">
        <v>0</v>
      </c>
      <c r="AF487" s="47">
        <v>0</v>
      </c>
      <c r="AG487" s="47">
        <v>0</v>
      </c>
      <c r="AH487" s="47">
        <v>0</v>
      </c>
      <c r="AI487" s="47">
        <v>0</v>
      </c>
      <c r="AJ487" s="47">
        <v>0</v>
      </c>
      <c r="AK487" s="30">
        <v>0</v>
      </c>
      <c r="AL487" s="110">
        <v>6.5046296296296302E-3</v>
      </c>
      <c r="AM487">
        <v>48.024000000000001</v>
      </c>
    </row>
    <row r="488" spans="1:39" x14ac:dyDescent="0.3">
      <c r="A488" s="30" t="s">
        <v>127</v>
      </c>
      <c r="B488" s="30">
        <v>2019</v>
      </c>
      <c r="C488" s="49">
        <v>43492</v>
      </c>
      <c r="D488" s="30" t="s">
        <v>72</v>
      </c>
      <c r="E488" s="47" t="s">
        <v>299</v>
      </c>
      <c r="F488" s="47" t="s">
        <v>38</v>
      </c>
      <c r="G488" s="13">
        <f>(C488-VLOOKUP(E488,Riders!$A$2:$C$3501,2,FALSE))/365</f>
        <v>26.424657534246574</v>
      </c>
      <c r="H488" s="30">
        <v>10</v>
      </c>
      <c r="I488" s="47">
        <v>0</v>
      </c>
      <c r="J488" s="47">
        <v>0</v>
      </c>
      <c r="K488" s="47">
        <v>0</v>
      </c>
      <c r="L488" s="47">
        <v>0</v>
      </c>
      <c r="M488" s="47">
        <v>0</v>
      </c>
      <c r="N488" s="47">
        <v>0</v>
      </c>
      <c r="O488" s="47">
        <v>0</v>
      </c>
      <c r="P488" s="47">
        <v>0</v>
      </c>
      <c r="Q488" s="47">
        <v>0</v>
      </c>
      <c r="R488" s="47">
        <v>0</v>
      </c>
      <c r="S488" s="47">
        <v>0</v>
      </c>
      <c r="T488" s="47">
        <v>0</v>
      </c>
      <c r="U488" s="47">
        <v>0</v>
      </c>
      <c r="V488" s="47">
        <v>0</v>
      </c>
      <c r="W488" s="47">
        <v>0</v>
      </c>
      <c r="X488" s="47">
        <v>0</v>
      </c>
      <c r="Y488" s="47">
        <v>0</v>
      </c>
      <c r="Z488" s="47">
        <v>0</v>
      </c>
      <c r="AA488" s="47">
        <v>0</v>
      </c>
      <c r="AB488" s="47">
        <v>0</v>
      </c>
      <c r="AC488" s="47">
        <v>0</v>
      </c>
      <c r="AD488" s="47">
        <v>0</v>
      </c>
      <c r="AE488" s="47">
        <v>0</v>
      </c>
      <c r="AF488" s="47">
        <v>0</v>
      </c>
      <c r="AG488" s="47">
        <v>0</v>
      </c>
      <c r="AH488" s="47">
        <v>0</v>
      </c>
      <c r="AI488" s="47">
        <v>0</v>
      </c>
      <c r="AJ488" s="47">
        <v>0</v>
      </c>
      <c r="AK488" s="30">
        <v>0</v>
      </c>
      <c r="AL488" s="110">
        <v>6.5046296296296302E-3</v>
      </c>
      <c r="AM488">
        <v>48.024000000000001</v>
      </c>
    </row>
    <row r="489" spans="1:39" x14ac:dyDescent="0.3">
      <c r="A489" s="30" t="s">
        <v>127</v>
      </c>
      <c r="B489" s="30">
        <v>2019</v>
      </c>
      <c r="C489" s="49">
        <v>43492</v>
      </c>
      <c r="D489" s="30" t="s">
        <v>72</v>
      </c>
      <c r="E489" s="47" t="s">
        <v>331</v>
      </c>
      <c r="F489" s="47" t="s">
        <v>56</v>
      </c>
      <c r="G489" s="13">
        <f>(C489-VLOOKUP(E489,Riders!$A$2:$C$3501,2,FALSE))/365</f>
        <v>26.772602739726029</v>
      </c>
      <c r="H489" s="30">
        <v>11</v>
      </c>
      <c r="I489" s="47">
        <v>0</v>
      </c>
      <c r="J489" s="47">
        <v>0</v>
      </c>
      <c r="K489" s="47">
        <v>0</v>
      </c>
      <c r="L489" s="47">
        <v>0</v>
      </c>
      <c r="M489" s="47">
        <v>0</v>
      </c>
      <c r="N489" s="47">
        <v>0</v>
      </c>
      <c r="O489" s="47">
        <v>0</v>
      </c>
      <c r="P489" s="47">
        <v>0</v>
      </c>
      <c r="Q489" s="47">
        <v>0</v>
      </c>
      <c r="R489" s="47">
        <v>0</v>
      </c>
      <c r="S489" s="47">
        <v>0</v>
      </c>
      <c r="T489" s="47">
        <v>0</v>
      </c>
      <c r="U489" s="47">
        <v>0</v>
      </c>
      <c r="V489" s="47">
        <v>0</v>
      </c>
      <c r="W489" s="47">
        <v>0</v>
      </c>
      <c r="X489" s="47">
        <v>0</v>
      </c>
      <c r="Y489" s="47">
        <v>0</v>
      </c>
      <c r="Z489" s="47">
        <v>0</v>
      </c>
      <c r="AA489" s="47">
        <v>0</v>
      </c>
      <c r="AB489" s="47">
        <v>0</v>
      </c>
      <c r="AC489" s="47">
        <v>0</v>
      </c>
      <c r="AD489" s="47">
        <v>0</v>
      </c>
      <c r="AE489" s="47">
        <v>0</v>
      </c>
      <c r="AF489" s="47">
        <v>0</v>
      </c>
      <c r="AG489" s="47">
        <v>0</v>
      </c>
      <c r="AH489" s="47">
        <v>0</v>
      </c>
      <c r="AI489" s="47">
        <v>0</v>
      </c>
      <c r="AJ489" s="47">
        <v>0</v>
      </c>
      <c r="AK489" s="30">
        <v>0</v>
      </c>
      <c r="AL489" s="110">
        <v>6.5046296296296302E-3</v>
      </c>
      <c r="AM489">
        <v>48.024000000000001</v>
      </c>
    </row>
    <row r="490" spans="1:39" x14ac:dyDescent="0.3">
      <c r="A490" s="30" t="s">
        <v>127</v>
      </c>
      <c r="B490" s="30">
        <v>2019</v>
      </c>
      <c r="C490" s="49">
        <v>43492</v>
      </c>
      <c r="D490" s="30" t="s">
        <v>72</v>
      </c>
      <c r="E490" s="47" t="s">
        <v>310</v>
      </c>
      <c r="F490" s="47" t="s">
        <v>158</v>
      </c>
      <c r="G490" s="13">
        <f>(C490-VLOOKUP(E490,Riders!$A$2:$C$3501,2,FALSE))/365</f>
        <v>28.684931506849313</v>
      </c>
      <c r="H490" s="30">
        <v>12</v>
      </c>
      <c r="I490" s="47">
        <v>0</v>
      </c>
      <c r="J490" s="47">
        <v>0</v>
      </c>
      <c r="K490" s="47">
        <v>0</v>
      </c>
      <c r="L490" s="47">
        <v>0</v>
      </c>
      <c r="M490" s="47">
        <v>0</v>
      </c>
      <c r="N490" s="47">
        <v>0</v>
      </c>
      <c r="O490" s="47">
        <v>0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0</v>
      </c>
      <c r="X490" s="47">
        <v>0</v>
      </c>
      <c r="Y490" s="47">
        <v>0</v>
      </c>
      <c r="Z490" s="47">
        <v>0</v>
      </c>
      <c r="AA490" s="47">
        <v>0</v>
      </c>
      <c r="AB490" s="47">
        <v>0</v>
      </c>
      <c r="AC490" s="47">
        <v>0</v>
      </c>
      <c r="AD490" s="47">
        <v>0</v>
      </c>
      <c r="AE490" s="47">
        <v>0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30">
        <v>0</v>
      </c>
      <c r="AL490" s="110">
        <v>6.5046296296296302E-3</v>
      </c>
      <c r="AM490">
        <v>48.024000000000001</v>
      </c>
    </row>
    <row r="491" spans="1:39" x14ac:dyDescent="0.3">
      <c r="A491" s="30" t="s">
        <v>127</v>
      </c>
      <c r="B491" s="30">
        <v>2019</v>
      </c>
      <c r="C491" s="49">
        <v>43492</v>
      </c>
      <c r="D491" s="30" t="s">
        <v>72</v>
      </c>
      <c r="E491" s="47" t="s">
        <v>337</v>
      </c>
      <c r="F491" s="47" t="s">
        <v>15</v>
      </c>
      <c r="G491" s="13">
        <f>(C491-VLOOKUP(E491,Riders!$A$2:$C$3501,2,FALSE))/365</f>
        <v>23.698630136986303</v>
      </c>
      <c r="H491" s="30">
        <v>13</v>
      </c>
      <c r="I491" s="47">
        <v>0</v>
      </c>
      <c r="J491" s="47">
        <v>0</v>
      </c>
      <c r="K491" s="47">
        <v>0</v>
      </c>
      <c r="L491" s="47">
        <v>0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0</v>
      </c>
      <c r="U491" s="47">
        <v>0</v>
      </c>
      <c r="V491" s="47">
        <v>0</v>
      </c>
      <c r="W491" s="47">
        <v>0</v>
      </c>
      <c r="X491" s="47">
        <v>0</v>
      </c>
      <c r="Y491" s="47">
        <v>0</v>
      </c>
      <c r="Z491" s="47">
        <v>0</v>
      </c>
      <c r="AA491" s="47">
        <v>0</v>
      </c>
      <c r="AB491" s="47">
        <v>0</v>
      </c>
      <c r="AC491" s="47">
        <v>0</v>
      </c>
      <c r="AD491" s="47">
        <v>0</v>
      </c>
      <c r="AE491" s="47">
        <v>0</v>
      </c>
      <c r="AF491" s="47">
        <v>0</v>
      </c>
      <c r="AG491" s="47">
        <v>0</v>
      </c>
      <c r="AH491" s="47">
        <v>0</v>
      </c>
      <c r="AI491" s="47">
        <v>0</v>
      </c>
      <c r="AJ491" s="47">
        <v>0</v>
      </c>
      <c r="AK491" s="30">
        <v>0</v>
      </c>
      <c r="AL491" s="110">
        <v>6.5046296296296302E-3</v>
      </c>
      <c r="AM491">
        <v>48.024000000000001</v>
      </c>
    </row>
    <row r="492" spans="1:39" x14ac:dyDescent="0.3">
      <c r="A492" s="30" t="s">
        <v>127</v>
      </c>
      <c r="B492" s="30">
        <v>2019</v>
      </c>
      <c r="C492" s="49">
        <v>43492</v>
      </c>
      <c r="D492" s="30" t="s">
        <v>72</v>
      </c>
      <c r="E492" s="47" t="s">
        <v>283</v>
      </c>
      <c r="F492" s="47" t="s">
        <v>31</v>
      </c>
      <c r="G492" s="13">
        <f>(C492-VLOOKUP(E492,Riders!$A$2:$C$3501,2,FALSE))/365</f>
        <v>24.739726027397261</v>
      </c>
      <c r="H492" s="30">
        <v>14</v>
      </c>
      <c r="I492" s="47">
        <v>0</v>
      </c>
      <c r="J492" s="47">
        <v>0</v>
      </c>
      <c r="K492" s="47">
        <v>0</v>
      </c>
      <c r="L492" s="47">
        <v>0</v>
      </c>
      <c r="M492" s="47">
        <v>0</v>
      </c>
      <c r="N492" s="47">
        <v>0</v>
      </c>
      <c r="O492" s="47">
        <v>0</v>
      </c>
      <c r="P492" s="47">
        <v>0</v>
      </c>
      <c r="Q492" s="47">
        <v>0</v>
      </c>
      <c r="R492" s="47">
        <v>0</v>
      </c>
      <c r="S492" s="47">
        <v>0</v>
      </c>
      <c r="T492" s="47">
        <v>0</v>
      </c>
      <c r="U492" s="47">
        <v>0</v>
      </c>
      <c r="V492" s="47">
        <v>0</v>
      </c>
      <c r="W492" s="47">
        <v>0</v>
      </c>
      <c r="X492" s="47">
        <v>0</v>
      </c>
      <c r="Y492" s="47">
        <v>0</v>
      </c>
      <c r="Z492" s="47">
        <v>0</v>
      </c>
      <c r="AA492" s="47">
        <v>0</v>
      </c>
      <c r="AB492" s="47">
        <v>0</v>
      </c>
      <c r="AC492" s="47">
        <v>0</v>
      </c>
      <c r="AD492" s="47">
        <v>0</v>
      </c>
      <c r="AE492" s="47">
        <v>0</v>
      </c>
      <c r="AF492" s="47">
        <v>0</v>
      </c>
      <c r="AG492" s="47">
        <v>0</v>
      </c>
      <c r="AH492" s="47">
        <v>0</v>
      </c>
      <c r="AI492" s="47">
        <v>0</v>
      </c>
      <c r="AJ492" s="47">
        <v>0</v>
      </c>
      <c r="AK492" s="30">
        <v>0</v>
      </c>
      <c r="AL492" s="110">
        <v>6.5046296296296302E-3</v>
      </c>
      <c r="AM492">
        <v>48.024000000000001</v>
      </c>
    </row>
    <row r="493" spans="1:39" x14ac:dyDescent="0.3">
      <c r="A493" s="30" t="s">
        <v>127</v>
      </c>
      <c r="B493" s="30">
        <v>2019</v>
      </c>
      <c r="C493" s="49">
        <v>43492</v>
      </c>
      <c r="D493" s="30" t="s">
        <v>72</v>
      </c>
      <c r="E493" s="47" t="s">
        <v>303</v>
      </c>
      <c r="F493" s="47" t="s">
        <v>232</v>
      </c>
      <c r="G493" s="13">
        <f>(C493-VLOOKUP(E493,Riders!$A$2:$C$3501,2,FALSE))/365</f>
        <v>24.641095890410959</v>
      </c>
      <c r="H493" s="30">
        <v>15</v>
      </c>
      <c r="I493" s="47">
        <v>0</v>
      </c>
      <c r="J493" s="47">
        <v>0</v>
      </c>
      <c r="K493" s="47">
        <v>0</v>
      </c>
      <c r="L493" s="47">
        <v>0</v>
      </c>
      <c r="M493" s="47">
        <v>0</v>
      </c>
      <c r="N493" s="47">
        <v>0</v>
      </c>
      <c r="O493" s="47">
        <v>0</v>
      </c>
      <c r="P493" s="47">
        <v>0</v>
      </c>
      <c r="Q493" s="47">
        <v>0</v>
      </c>
      <c r="R493" s="47">
        <v>0</v>
      </c>
      <c r="S493" s="47">
        <v>0</v>
      </c>
      <c r="T493" s="47">
        <v>0</v>
      </c>
      <c r="U493" s="47">
        <v>0</v>
      </c>
      <c r="V493" s="47">
        <v>0</v>
      </c>
      <c r="W493" s="47">
        <v>0</v>
      </c>
      <c r="X493" s="47">
        <v>0</v>
      </c>
      <c r="Y493" s="47">
        <v>0</v>
      </c>
      <c r="Z493" s="47">
        <v>0</v>
      </c>
      <c r="AA493" s="47">
        <v>0</v>
      </c>
      <c r="AB493" s="47">
        <v>0</v>
      </c>
      <c r="AC493" s="47">
        <v>0</v>
      </c>
      <c r="AD493" s="47">
        <v>0</v>
      </c>
      <c r="AE493" s="47">
        <v>0</v>
      </c>
      <c r="AF493" s="47">
        <v>0</v>
      </c>
      <c r="AG493" s="47">
        <v>0</v>
      </c>
      <c r="AH493" s="47">
        <v>0</v>
      </c>
      <c r="AI493" s="47">
        <v>0</v>
      </c>
      <c r="AJ493" s="47">
        <v>0</v>
      </c>
      <c r="AK493" s="30">
        <v>0</v>
      </c>
      <c r="AL493" s="110">
        <v>6.5046296296296302E-3</v>
      </c>
      <c r="AM493">
        <v>48.024000000000001</v>
      </c>
    </row>
    <row r="494" spans="1:39" x14ac:dyDescent="0.3">
      <c r="A494" s="30" t="s">
        <v>127</v>
      </c>
      <c r="B494" s="30">
        <v>2019</v>
      </c>
      <c r="C494" s="49">
        <v>43492</v>
      </c>
      <c r="D494" s="30" t="s">
        <v>72</v>
      </c>
      <c r="E494" s="47" t="s">
        <v>335</v>
      </c>
      <c r="F494" s="47" t="s">
        <v>29</v>
      </c>
      <c r="G494" s="13">
        <f>(C494-VLOOKUP(E494,Riders!$A$2:$C$3501,2,FALSE))/365</f>
        <v>24.183561643835617</v>
      </c>
      <c r="H494" s="30">
        <v>16</v>
      </c>
      <c r="I494" s="47">
        <v>0</v>
      </c>
      <c r="J494" s="47">
        <v>0</v>
      </c>
      <c r="K494" s="47">
        <v>0</v>
      </c>
      <c r="L494" s="47">
        <v>0</v>
      </c>
      <c r="M494" s="47">
        <v>0</v>
      </c>
      <c r="N494" s="47">
        <v>0</v>
      </c>
      <c r="O494" s="47">
        <v>0</v>
      </c>
      <c r="P494" s="47">
        <v>0</v>
      </c>
      <c r="Q494" s="47">
        <v>0</v>
      </c>
      <c r="R494" s="47">
        <v>0</v>
      </c>
      <c r="S494" s="47">
        <v>0</v>
      </c>
      <c r="T494" s="47">
        <v>0</v>
      </c>
      <c r="U494" s="47">
        <v>0</v>
      </c>
      <c r="V494" s="47">
        <v>0</v>
      </c>
      <c r="W494" s="47">
        <v>0</v>
      </c>
      <c r="X494" s="47">
        <v>0</v>
      </c>
      <c r="Y494" s="47">
        <v>0</v>
      </c>
      <c r="Z494" s="47">
        <v>0</v>
      </c>
      <c r="AA494" s="47">
        <v>0</v>
      </c>
      <c r="AB494" s="47">
        <v>0</v>
      </c>
      <c r="AC494" s="47">
        <v>0</v>
      </c>
      <c r="AD494" s="47">
        <v>0</v>
      </c>
      <c r="AE494" s="47">
        <v>0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30">
        <v>0</v>
      </c>
      <c r="AL494" s="110">
        <v>6.5046296296296302E-3</v>
      </c>
      <c r="AM494">
        <v>48.024000000000001</v>
      </c>
    </row>
    <row r="495" spans="1:39" x14ac:dyDescent="0.3">
      <c r="A495" s="30" t="s">
        <v>127</v>
      </c>
      <c r="B495" s="30">
        <v>2019</v>
      </c>
      <c r="C495" s="49">
        <v>43492</v>
      </c>
      <c r="D495" s="30" t="s">
        <v>72</v>
      </c>
      <c r="E495" s="47" t="s">
        <v>320</v>
      </c>
      <c r="F495" s="47" t="s">
        <v>40</v>
      </c>
      <c r="G495" s="13">
        <f>(C495-VLOOKUP(E495,Riders!$A$2:$C$3501,2,FALSE))/365</f>
        <v>21.534246575342465</v>
      </c>
      <c r="H495" s="30">
        <v>17</v>
      </c>
      <c r="I495" s="47">
        <v>0</v>
      </c>
      <c r="J495" s="47">
        <v>0</v>
      </c>
      <c r="K495" s="47">
        <v>0</v>
      </c>
      <c r="L495" s="47">
        <v>0</v>
      </c>
      <c r="M495" s="47">
        <v>0</v>
      </c>
      <c r="N495" s="47">
        <v>0</v>
      </c>
      <c r="O495" s="47">
        <v>0</v>
      </c>
      <c r="P495" s="47">
        <v>0</v>
      </c>
      <c r="Q495" s="47">
        <v>0</v>
      </c>
      <c r="R495" s="47">
        <v>0</v>
      </c>
      <c r="S495" s="47">
        <v>0</v>
      </c>
      <c r="T495" s="47">
        <v>0</v>
      </c>
      <c r="U495" s="47">
        <v>0</v>
      </c>
      <c r="V495" s="47">
        <v>0</v>
      </c>
      <c r="W495" s="47">
        <v>0</v>
      </c>
      <c r="X495" s="47">
        <v>0</v>
      </c>
      <c r="Y495" s="47">
        <v>0</v>
      </c>
      <c r="Z495" s="47">
        <v>0</v>
      </c>
      <c r="AA495" s="47">
        <v>0</v>
      </c>
      <c r="AB495" s="47">
        <v>0</v>
      </c>
      <c r="AC495" s="47">
        <v>0</v>
      </c>
      <c r="AD495" s="47">
        <v>0</v>
      </c>
      <c r="AE495" s="47">
        <v>0</v>
      </c>
      <c r="AF495" s="47">
        <v>0</v>
      </c>
      <c r="AG495" s="47">
        <v>0</v>
      </c>
      <c r="AH495" s="47">
        <v>0</v>
      </c>
      <c r="AI495" s="47">
        <v>0</v>
      </c>
      <c r="AJ495" s="47">
        <v>0</v>
      </c>
      <c r="AK495" s="30">
        <v>0</v>
      </c>
      <c r="AL495" s="110">
        <v>6.5046296296296302E-3</v>
      </c>
      <c r="AM495">
        <v>48.024000000000001</v>
      </c>
    </row>
    <row r="496" spans="1:39" x14ac:dyDescent="0.3">
      <c r="A496" s="30" t="s">
        <v>127</v>
      </c>
      <c r="B496" s="30">
        <v>2019</v>
      </c>
      <c r="C496" s="49">
        <v>43492</v>
      </c>
      <c r="D496" s="30" t="s">
        <v>72</v>
      </c>
      <c r="E496" s="47" t="s">
        <v>340</v>
      </c>
      <c r="F496" s="47" t="s">
        <v>65</v>
      </c>
      <c r="G496" s="13">
        <f>(C496-VLOOKUP(E496,Riders!$A$2:$C$3501,2,FALSE))/365</f>
        <v>23.687671232876713</v>
      </c>
      <c r="H496" s="30">
        <v>18</v>
      </c>
      <c r="I496" s="47">
        <v>0</v>
      </c>
      <c r="J496" s="47">
        <v>0</v>
      </c>
      <c r="K496" s="47">
        <v>0</v>
      </c>
      <c r="L496" s="47">
        <v>0</v>
      </c>
      <c r="M496" s="47">
        <v>0</v>
      </c>
      <c r="N496" s="47">
        <v>0</v>
      </c>
      <c r="O496" s="47">
        <v>0</v>
      </c>
      <c r="P496" s="47">
        <v>0</v>
      </c>
      <c r="Q496" s="47">
        <v>0</v>
      </c>
      <c r="R496" s="47">
        <v>0</v>
      </c>
      <c r="S496" s="47">
        <v>0</v>
      </c>
      <c r="T496" s="47">
        <v>0</v>
      </c>
      <c r="U496" s="47">
        <v>0</v>
      </c>
      <c r="V496" s="47">
        <v>0</v>
      </c>
      <c r="W496" s="47">
        <v>0</v>
      </c>
      <c r="X496" s="47">
        <v>0</v>
      </c>
      <c r="Y496" s="47">
        <v>0</v>
      </c>
      <c r="Z496" s="47">
        <v>0</v>
      </c>
      <c r="AA496" s="47">
        <v>0</v>
      </c>
      <c r="AB496" s="47">
        <v>0</v>
      </c>
      <c r="AC496" s="47">
        <v>0</v>
      </c>
      <c r="AD496" s="47">
        <v>0</v>
      </c>
      <c r="AE496" s="47">
        <v>0</v>
      </c>
      <c r="AF496" s="47">
        <v>0</v>
      </c>
      <c r="AG496" s="47">
        <v>0</v>
      </c>
      <c r="AH496" s="47">
        <v>0</v>
      </c>
      <c r="AI496" s="47">
        <v>0</v>
      </c>
      <c r="AJ496" s="47">
        <v>0</v>
      </c>
      <c r="AK496" s="30">
        <v>0</v>
      </c>
      <c r="AL496" s="110">
        <v>6.5046296296296302E-3</v>
      </c>
      <c r="AM496">
        <v>48.024000000000001</v>
      </c>
    </row>
    <row r="497" spans="1:39" x14ac:dyDescent="0.3">
      <c r="A497" s="30" t="s">
        <v>127</v>
      </c>
      <c r="B497" s="30">
        <v>2019</v>
      </c>
      <c r="C497" s="49">
        <v>43492</v>
      </c>
      <c r="D497" s="30" t="s">
        <v>72</v>
      </c>
      <c r="E497" s="47" t="s">
        <v>216</v>
      </c>
      <c r="F497" s="47" t="s">
        <v>27</v>
      </c>
      <c r="G497" s="13">
        <f>(C497-VLOOKUP(E497,Riders!$A$2:$C$3501,2,FALSE))/365</f>
        <v>19.969863013698632</v>
      </c>
      <c r="H497" s="30">
        <v>19</v>
      </c>
      <c r="I497" s="47">
        <v>0</v>
      </c>
      <c r="J497" s="47">
        <v>0</v>
      </c>
      <c r="K497" s="47">
        <v>0</v>
      </c>
      <c r="L497" s="47">
        <v>0</v>
      </c>
      <c r="M497" s="47">
        <v>0</v>
      </c>
      <c r="N497" s="47">
        <v>0</v>
      </c>
      <c r="O497" s="47">
        <v>0</v>
      </c>
      <c r="P497" s="47">
        <v>0</v>
      </c>
      <c r="Q497" s="47">
        <v>0</v>
      </c>
      <c r="R497" s="47">
        <v>0</v>
      </c>
      <c r="S497" s="47">
        <v>0</v>
      </c>
      <c r="T497" s="47">
        <v>0</v>
      </c>
      <c r="U497" s="47">
        <v>0</v>
      </c>
      <c r="V497" s="47">
        <v>0</v>
      </c>
      <c r="W497" s="47">
        <v>0</v>
      </c>
      <c r="X497" s="47">
        <v>0</v>
      </c>
      <c r="Y497" s="47">
        <v>0</v>
      </c>
      <c r="Z497" s="47">
        <v>0</v>
      </c>
      <c r="AA497" s="47">
        <v>0</v>
      </c>
      <c r="AB497" s="47">
        <v>0</v>
      </c>
      <c r="AC497" s="47">
        <v>0</v>
      </c>
      <c r="AD497" s="47">
        <v>0</v>
      </c>
      <c r="AE497" s="47">
        <v>0</v>
      </c>
      <c r="AF497" s="47">
        <v>0</v>
      </c>
      <c r="AG497" s="47">
        <v>0</v>
      </c>
      <c r="AH497" s="47">
        <v>0</v>
      </c>
      <c r="AI497" s="47">
        <v>0</v>
      </c>
      <c r="AJ497" s="47">
        <v>0</v>
      </c>
      <c r="AK497" s="30">
        <v>0</v>
      </c>
      <c r="AL497" s="110">
        <v>6.5046296296296302E-3</v>
      </c>
      <c r="AM497">
        <v>48.024000000000001</v>
      </c>
    </row>
    <row r="498" spans="1:39" x14ac:dyDescent="0.3">
      <c r="A498" s="30" t="s">
        <v>127</v>
      </c>
      <c r="B498" s="30">
        <v>2019</v>
      </c>
      <c r="C498" s="49">
        <v>43492</v>
      </c>
      <c r="D498" s="30" t="s">
        <v>72</v>
      </c>
      <c r="E498" s="47" t="s">
        <v>333</v>
      </c>
      <c r="F498" s="47" t="s">
        <v>172</v>
      </c>
      <c r="G498" s="13">
        <f>(C498-VLOOKUP(E498,Riders!$A$2:$C$3501,2,FALSE))/365</f>
        <v>24.495890410958904</v>
      </c>
      <c r="H498" s="30">
        <v>20</v>
      </c>
      <c r="I498" s="47">
        <v>0</v>
      </c>
      <c r="J498" s="47">
        <v>0</v>
      </c>
      <c r="K498" s="47">
        <v>0</v>
      </c>
      <c r="L498" s="47">
        <v>0</v>
      </c>
      <c r="M498" s="47">
        <v>0</v>
      </c>
      <c r="N498" s="47">
        <v>0</v>
      </c>
      <c r="O498" s="47">
        <v>0</v>
      </c>
      <c r="P498" s="47">
        <v>0</v>
      </c>
      <c r="Q498" s="47">
        <v>0</v>
      </c>
      <c r="R498" s="47">
        <v>0</v>
      </c>
      <c r="S498" s="47">
        <v>0</v>
      </c>
      <c r="T498" s="47">
        <v>0</v>
      </c>
      <c r="U498" s="47">
        <v>0</v>
      </c>
      <c r="V498" s="47">
        <v>0</v>
      </c>
      <c r="W498" s="47">
        <v>0</v>
      </c>
      <c r="X498" s="47">
        <v>0</v>
      </c>
      <c r="Y498" s="47">
        <v>0</v>
      </c>
      <c r="Z498" s="47">
        <v>0</v>
      </c>
      <c r="AA498" s="47">
        <v>0</v>
      </c>
      <c r="AB498" s="47">
        <v>0</v>
      </c>
      <c r="AC498" s="47">
        <v>0</v>
      </c>
      <c r="AD498" s="47">
        <v>0</v>
      </c>
      <c r="AE498" s="47">
        <v>0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30">
        <v>0</v>
      </c>
      <c r="AL498" s="110">
        <v>6.5046296296296302E-3</v>
      </c>
      <c r="AM498">
        <v>48.024000000000001</v>
      </c>
    </row>
    <row r="499" spans="1:39" x14ac:dyDescent="0.3">
      <c r="A499" s="30" t="s">
        <v>127</v>
      </c>
      <c r="B499" s="30">
        <v>2019</v>
      </c>
      <c r="C499" s="49">
        <v>43492</v>
      </c>
      <c r="D499" s="30" t="s">
        <v>72</v>
      </c>
      <c r="E499" s="47" t="s">
        <v>219</v>
      </c>
      <c r="F499" s="47" t="s">
        <v>220</v>
      </c>
      <c r="G499" s="13">
        <f>(C499-VLOOKUP(E499,Riders!$A$2:$C$3501,2,FALSE))/365</f>
        <v>26.432876712328767</v>
      </c>
      <c r="H499" s="30">
        <v>21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0</v>
      </c>
      <c r="S499" s="47">
        <v>0</v>
      </c>
      <c r="T499" s="47">
        <v>0</v>
      </c>
      <c r="U499" s="47">
        <v>0</v>
      </c>
      <c r="V499" s="47">
        <v>0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0</v>
      </c>
      <c r="AJ499" s="47">
        <v>0</v>
      </c>
      <c r="AK499" s="30">
        <v>0</v>
      </c>
      <c r="AL499" s="110">
        <v>6.5046296296296302E-3</v>
      </c>
      <c r="AM499">
        <v>48.024000000000001</v>
      </c>
    </row>
    <row r="500" spans="1:39" x14ac:dyDescent="0.3">
      <c r="A500" s="30" t="s">
        <v>127</v>
      </c>
      <c r="B500" s="30">
        <v>2019</v>
      </c>
      <c r="C500" s="49">
        <v>43492</v>
      </c>
      <c r="D500" s="30" t="s">
        <v>72</v>
      </c>
      <c r="E500" s="47" t="s">
        <v>326</v>
      </c>
      <c r="F500" s="47" t="s">
        <v>49</v>
      </c>
      <c r="G500" s="13" t="e">
        <f>(C500-VLOOKUP(E500,Riders!$A$2:$C$3501,2,FALSE))/365</f>
        <v>#N/A</v>
      </c>
      <c r="H500" s="30">
        <v>22</v>
      </c>
      <c r="I500" s="47">
        <v>0</v>
      </c>
      <c r="J500" s="47">
        <v>0</v>
      </c>
      <c r="K500" s="47">
        <v>0</v>
      </c>
      <c r="L500" s="47">
        <v>0</v>
      </c>
      <c r="M500" s="47">
        <v>0</v>
      </c>
      <c r="N500" s="47">
        <v>0</v>
      </c>
      <c r="O500" s="47">
        <v>0</v>
      </c>
      <c r="P500" s="47">
        <v>0</v>
      </c>
      <c r="Q500" s="47">
        <v>0</v>
      </c>
      <c r="R500" s="47">
        <v>0</v>
      </c>
      <c r="S500" s="47">
        <v>0</v>
      </c>
      <c r="T500" s="47">
        <v>0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0</v>
      </c>
      <c r="AJ500" s="47">
        <v>0</v>
      </c>
      <c r="AK500" s="30">
        <v>0</v>
      </c>
      <c r="AL500" s="110">
        <v>6.5046296296296302E-3</v>
      </c>
      <c r="AM500">
        <v>48.024000000000001</v>
      </c>
    </row>
    <row r="501" spans="1:39" x14ac:dyDescent="0.3">
      <c r="A501" s="30" t="s">
        <v>127</v>
      </c>
      <c r="B501" s="30">
        <v>2019</v>
      </c>
      <c r="C501" s="49">
        <v>43492</v>
      </c>
      <c r="D501" s="30" t="s">
        <v>72</v>
      </c>
      <c r="E501" s="47" t="s">
        <v>1415</v>
      </c>
      <c r="F501" s="47" t="s">
        <v>230</v>
      </c>
      <c r="G501" s="13">
        <f>(C501-VLOOKUP(E501,Riders!$A$2:$C$3501,2,FALSE))/365</f>
        <v>28.991780821917807</v>
      </c>
      <c r="H501" s="30">
        <v>23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0</v>
      </c>
      <c r="O501" s="47">
        <v>0</v>
      </c>
      <c r="P501" s="47">
        <v>0</v>
      </c>
      <c r="Q501" s="47">
        <v>0</v>
      </c>
      <c r="R501" s="47">
        <v>0</v>
      </c>
      <c r="S501" s="47">
        <v>0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0</v>
      </c>
      <c r="AJ501" s="47">
        <v>0</v>
      </c>
      <c r="AK501" s="30">
        <v>0</v>
      </c>
      <c r="AL501" s="110">
        <v>6.5046296296296302E-3</v>
      </c>
      <c r="AM501">
        <v>48.024000000000001</v>
      </c>
    </row>
    <row r="502" spans="1:39" x14ac:dyDescent="0.3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338</v>
      </c>
      <c r="F502" s="47" t="s">
        <v>339</v>
      </c>
      <c r="G502" s="13">
        <f>(C502-VLOOKUP(E502,Riders!$A$2:$C$3501,2,FALSE))/365</f>
        <v>29.043835616438358</v>
      </c>
      <c r="H502" s="30">
        <v>24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0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0</v>
      </c>
      <c r="AJ502" s="47">
        <v>20</v>
      </c>
      <c r="AK502" s="47">
        <v>-20</v>
      </c>
      <c r="AL502" s="110">
        <v>6.5046296296296302E-3</v>
      </c>
      <c r="AM502">
        <v>48.024000000000001</v>
      </c>
    </row>
    <row r="503" spans="1:39" x14ac:dyDescent="0.3">
      <c r="A503" s="29" t="s">
        <v>159</v>
      </c>
      <c r="B503" s="29">
        <v>2019</v>
      </c>
      <c r="C503" s="52">
        <v>43484</v>
      </c>
      <c r="D503" s="29" t="s">
        <v>72</v>
      </c>
      <c r="E503" s="51" t="s">
        <v>322</v>
      </c>
      <c r="F503" s="51" t="s">
        <v>29</v>
      </c>
      <c r="G503" s="13">
        <f>(C503-VLOOKUP(E503,Riders!$A$2:$C$3501,2,FALSE))/365</f>
        <v>31.019178082191782</v>
      </c>
      <c r="H503" s="29">
        <v>1</v>
      </c>
      <c r="I503" s="51">
        <v>0</v>
      </c>
      <c r="J503" s="51">
        <v>0</v>
      </c>
      <c r="K503" s="51">
        <v>0</v>
      </c>
      <c r="L503" s="51">
        <v>0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  <c r="R503" s="51">
        <v>0</v>
      </c>
      <c r="S503" s="51">
        <v>0</v>
      </c>
      <c r="T503" s="51">
        <v>0</v>
      </c>
      <c r="U503" s="51">
        <v>0</v>
      </c>
      <c r="V503" s="51">
        <v>0</v>
      </c>
      <c r="W503" s="51">
        <v>0</v>
      </c>
      <c r="X503" s="51">
        <v>1</v>
      </c>
      <c r="Y503" s="51">
        <v>1</v>
      </c>
      <c r="Z503" s="51">
        <v>1</v>
      </c>
      <c r="AA503" s="51">
        <v>1</v>
      </c>
      <c r="AB503" s="51">
        <v>1</v>
      </c>
      <c r="AC503" s="51">
        <v>1</v>
      </c>
      <c r="AD503" s="51">
        <v>0</v>
      </c>
      <c r="AE503" s="51">
        <v>0</v>
      </c>
      <c r="AF503" s="51">
        <v>0</v>
      </c>
      <c r="AG503" s="51">
        <v>0</v>
      </c>
      <c r="AH503" s="51">
        <v>0</v>
      </c>
      <c r="AI503" s="51">
        <v>20</v>
      </c>
      <c r="AJ503" s="51">
        <v>0</v>
      </c>
      <c r="AK503" s="51">
        <v>26</v>
      </c>
      <c r="AL503" s="110">
        <v>6.1574074074074074E-3</v>
      </c>
      <c r="AM503">
        <v>50.715000000000003</v>
      </c>
    </row>
    <row r="504" spans="1:39" x14ac:dyDescent="0.3">
      <c r="A504" s="29" t="s">
        <v>159</v>
      </c>
      <c r="B504" s="29">
        <v>2019</v>
      </c>
      <c r="C504" s="52">
        <v>43484</v>
      </c>
      <c r="D504" s="29" t="s">
        <v>72</v>
      </c>
      <c r="E504" s="51" t="s">
        <v>307</v>
      </c>
      <c r="F504" s="51" t="s">
        <v>27</v>
      </c>
      <c r="G504" s="13">
        <f>(C504-VLOOKUP(E504,Riders!$A$2:$C$3501,2,FALSE))/365</f>
        <v>25.652054794520549</v>
      </c>
      <c r="H504" s="29">
        <v>2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1</v>
      </c>
      <c r="P504" s="51">
        <v>1</v>
      </c>
      <c r="Q504" s="51">
        <v>1</v>
      </c>
      <c r="R504" s="51">
        <v>1</v>
      </c>
      <c r="S504" s="51">
        <v>1</v>
      </c>
      <c r="T504" s="51">
        <v>1</v>
      </c>
      <c r="U504" s="51">
        <v>1</v>
      </c>
      <c r="V504" s="51">
        <v>1</v>
      </c>
      <c r="W504" s="51">
        <v>1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0</v>
      </c>
      <c r="AJ504" s="51">
        <v>0</v>
      </c>
      <c r="AK504" s="51">
        <v>9</v>
      </c>
      <c r="AL504" s="110">
        <v>6.1574074074074074E-3</v>
      </c>
      <c r="AM504">
        <v>50.715000000000003</v>
      </c>
    </row>
    <row r="505" spans="1:39" x14ac:dyDescent="0.3">
      <c r="A505" s="29" t="s">
        <v>159</v>
      </c>
      <c r="B505" s="29">
        <v>2019</v>
      </c>
      <c r="C505" s="52">
        <v>43484</v>
      </c>
      <c r="D505" s="29" t="s">
        <v>72</v>
      </c>
      <c r="E505" s="51" t="s">
        <v>334</v>
      </c>
      <c r="F505" s="51" t="s">
        <v>118</v>
      </c>
      <c r="G505" s="13">
        <f>(C505-VLOOKUP(E505,Riders!$A$2:$C$3501,2,FALSE))/365</f>
        <v>26.24931506849315</v>
      </c>
      <c r="H505" s="29">
        <v>3</v>
      </c>
      <c r="I505" s="51">
        <v>0</v>
      </c>
      <c r="J505" s="51">
        <v>0</v>
      </c>
      <c r="K505" s="51">
        <v>0</v>
      </c>
      <c r="L505" s="51">
        <v>0</v>
      </c>
      <c r="M505" s="51">
        <v>0</v>
      </c>
      <c r="N505" s="51">
        <v>0</v>
      </c>
      <c r="O505" s="51">
        <v>0</v>
      </c>
      <c r="P505" s="51">
        <v>0</v>
      </c>
      <c r="Q505" s="51">
        <v>0</v>
      </c>
      <c r="R505" s="51">
        <v>0</v>
      </c>
      <c r="S505" s="51">
        <v>0</v>
      </c>
      <c r="T505" s="51">
        <v>0</v>
      </c>
      <c r="U505" s="51">
        <v>0</v>
      </c>
      <c r="V505" s="51">
        <v>0</v>
      </c>
      <c r="W505" s="51">
        <v>0</v>
      </c>
      <c r="X505" s="51">
        <v>0</v>
      </c>
      <c r="Y505" s="51">
        <v>0</v>
      </c>
      <c r="Z505" s="51">
        <v>0</v>
      </c>
      <c r="AA505" s="51">
        <v>0</v>
      </c>
      <c r="AB505" s="51">
        <v>0</v>
      </c>
      <c r="AC505" s="51">
        <v>0</v>
      </c>
      <c r="AD505" s="51">
        <v>1</v>
      </c>
      <c r="AE505" s="51">
        <v>1</v>
      </c>
      <c r="AF505" s="51">
        <v>1</v>
      </c>
      <c r="AG505" s="51">
        <v>1</v>
      </c>
      <c r="AH505" s="51">
        <v>0</v>
      </c>
      <c r="AI505" s="51">
        <v>0</v>
      </c>
      <c r="AJ505" s="51">
        <v>0</v>
      </c>
      <c r="AK505" s="51">
        <v>4</v>
      </c>
      <c r="AL505" s="110">
        <v>6.15740740740741E-3</v>
      </c>
      <c r="AM505">
        <v>50.715000000000003</v>
      </c>
    </row>
    <row r="506" spans="1:39" x14ac:dyDescent="0.3">
      <c r="A506" s="29" t="s">
        <v>159</v>
      </c>
      <c r="B506" s="29">
        <v>2019</v>
      </c>
      <c r="C506" s="52">
        <v>43484</v>
      </c>
      <c r="D506" s="29" t="s">
        <v>72</v>
      </c>
      <c r="E506" s="51" t="s">
        <v>341</v>
      </c>
      <c r="F506" s="51" t="s">
        <v>36</v>
      </c>
      <c r="G506" s="13" t="e">
        <f>(C506-VLOOKUP(E506,Riders!$A$2:$C$3501,2,FALSE))/365</f>
        <v>#N/A</v>
      </c>
      <c r="H506" s="29">
        <v>4</v>
      </c>
      <c r="I506" s="51">
        <v>0</v>
      </c>
      <c r="J506" s="51">
        <v>0</v>
      </c>
      <c r="K506" s="51">
        <v>0</v>
      </c>
      <c r="L506" s="51">
        <v>0</v>
      </c>
      <c r="M506" s="51">
        <v>0</v>
      </c>
      <c r="N506" s="51">
        <v>1</v>
      </c>
      <c r="O506" s="51">
        <v>0</v>
      </c>
      <c r="P506" s="51">
        <v>0</v>
      </c>
      <c r="Q506" s="51">
        <v>0</v>
      </c>
      <c r="R506" s="51">
        <v>0</v>
      </c>
      <c r="S506" s="51">
        <v>0</v>
      </c>
      <c r="T506" s="51">
        <v>0</v>
      </c>
      <c r="U506" s="51">
        <v>0</v>
      </c>
      <c r="V506" s="51">
        <v>0</v>
      </c>
      <c r="W506" s="51">
        <v>0</v>
      </c>
      <c r="X506" s="51">
        <v>0</v>
      </c>
      <c r="Y506" s="51">
        <v>0</v>
      </c>
      <c r="Z506" s="51">
        <v>0</v>
      </c>
      <c r="AA506" s="51">
        <v>0</v>
      </c>
      <c r="AB506" s="51">
        <v>0</v>
      </c>
      <c r="AC506" s="51">
        <v>0</v>
      </c>
      <c r="AD506" s="51">
        <v>0</v>
      </c>
      <c r="AE506" s="51">
        <v>0</v>
      </c>
      <c r="AF506" s="51">
        <v>0</v>
      </c>
      <c r="AG506" s="51">
        <v>0</v>
      </c>
      <c r="AH506" s="51">
        <v>1</v>
      </c>
      <c r="AI506" s="51">
        <v>0</v>
      </c>
      <c r="AJ506" s="51">
        <v>0</v>
      </c>
      <c r="AK506" s="51">
        <v>2</v>
      </c>
      <c r="AL506" s="110">
        <v>6.15740740740741E-3</v>
      </c>
      <c r="AM506">
        <v>50.715000000000003</v>
      </c>
    </row>
    <row r="507" spans="1:39" x14ac:dyDescent="0.3">
      <c r="A507" s="29" t="s">
        <v>159</v>
      </c>
      <c r="B507" s="29">
        <v>2019</v>
      </c>
      <c r="C507" s="52">
        <v>43484</v>
      </c>
      <c r="D507" s="29" t="s">
        <v>72</v>
      </c>
      <c r="E507" s="51" t="s">
        <v>268</v>
      </c>
      <c r="F507" s="51" t="s">
        <v>47</v>
      </c>
      <c r="G507" s="13">
        <f>(C507-VLOOKUP(E507,Riders!$A$2:$C$3501,2,FALSE))/365</f>
        <v>22.049315068493151</v>
      </c>
      <c r="H507" s="29">
        <v>5</v>
      </c>
      <c r="I507" s="51">
        <v>1</v>
      </c>
      <c r="J507" s="51">
        <v>0</v>
      </c>
      <c r="K507" s="51">
        <v>1</v>
      </c>
      <c r="L507" s="51">
        <v>0</v>
      </c>
      <c r="M507" s="51">
        <v>0</v>
      </c>
      <c r="N507" s="51">
        <v>0</v>
      </c>
      <c r="O507" s="51">
        <v>0</v>
      </c>
      <c r="P507" s="51">
        <v>0</v>
      </c>
      <c r="Q507" s="51">
        <v>0</v>
      </c>
      <c r="R507" s="51">
        <v>0</v>
      </c>
      <c r="S507" s="51">
        <v>0</v>
      </c>
      <c r="T507" s="51">
        <v>0</v>
      </c>
      <c r="U507" s="51">
        <v>0</v>
      </c>
      <c r="V507" s="51">
        <v>0</v>
      </c>
      <c r="W507" s="51">
        <v>0</v>
      </c>
      <c r="X507" s="51">
        <v>0</v>
      </c>
      <c r="Y507" s="51">
        <v>0</v>
      </c>
      <c r="Z507" s="51">
        <v>0</v>
      </c>
      <c r="AA507" s="51">
        <v>0</v>
      </c>
      <c r="AB507" s="51">
        <v>0</v>
      </c>
      <c r="AC507" s="51">
        <v>0</v>
      </c>
      <c r="AD507" s="51">
        <v>0</v>
      </c>
      <c r="AE507" s="51">
        <v>0</v>
      </c>
      <c r="AF507" s="51">
        <v>0</v>
      </c>
      <c r="AG507" s="51">
        <v>0</v>
      </c>
      <c r="AH507" s="51">
        <v>0</v>
      </c>
      <c r="AI507" s="51">
        <v>0</v>
      </c>
      <c r="AJ507" s="51">
        <v>0</v>
      </c>
      <c r="AK507" s="51">
        <v>2</v>
      </c>
      <c r="AL507" s="110">
        <v>6.15740740740741E-3</v>
      </c>
      <c r="AM507">
        <v>50.715000000000003</v>
      </c>
    </row>
    <row r="508" spans="1:39" x14ac:dyDescent="0.3">
      <c r="A508" s="29" t="s">
        <v>159</v>
      </c>
      <c r="B508" s="29">
        <v>2019</v>
      </c>
      <c r="C508" s="52">
        <v>43484</v>
      </c>
      <c r="D508" s="29" t="s">
        <v>72</v>
      </c>
      <c r="E508" s="51" t="s">
        <v>227</v>
      </c>
      <c r="F508" s="51" t="s">
        <v>53</v>
      </c>
      <c r="G508" s="13">
        <f>(C508-VLOOKUP(E508,Riders!$A$2:$C$3501,2,FALSE))/365</f>
        <v>20.906849315068492</v>
      </c>
      <c r="H508" s="29">
        <v>6</v>
      </c>
      <c r="I508" s="51">
        <v>0</v>
      </c>
      <c r="J508" s="51">
        <v>0</v>
      </c>
      <c r="K508" s="51">
        <v>0</v>
      </c>
      <c r="L508" s="51">
        <v>0</v>
      </c>
      <c r="M508" s="51">
        <v>1</v>
      </c>
      <c r="N508" s="51">
        <v>0</v>
      </c>
      <c r="O508" s="51">
        <v>0</v>
      </c>
      <c r="P508" s="51">
        <v>0</v>
      </c>
      <c r="Q508" s="51">
        <v>0</v>
      </c>
      <c r="R508" s="51">
        <v>0</v>
      </c>
      <c r="S508" s="51">
        <v>0</v>
      </c>
      <c r="T508" s="51">
        <v>0</v>
      </c>
      <c r="U508" s="51">
        <v>0</v>
      </c>
      <c r="V508" s="51">
        <v>0</v>
      </c>
      <c r="W508" s="51">
        <v>0</v>
      </c>
      <c r="X508" s="51">
        <v>0</v>
      </c>
      <c r="Y508" s="51">
        <v>0</v>
      </c>
      <c r="Z508" s="51">
        <v>0</v>
      </c>
      <c r="AA508" s="51">
        <v>0</v>
      </c>
      <c r="AB508" s="51">
        <v>0</v>
      </c>
      <c r="AC508" s="51">
        <v>0</v>
      </c>
      <c r="AD508" s="51">
        <v>0</v>
      </c>
      <c r="AE508" s="51">
        <v>0</v>
      </c>
      <c r="AF508" s="51">
        <v>0</v>
      </c>
      <c r="AG508" s="51">
        <v>0</v>
      </c>
      <c r="AH508" s="51">
        <v>0</v>
      </c>
      <c r="AI508" s="51">
        <v>0</v>
      </c>
      <c r="AJ508" s="51">
        <v>0</v>
      </c>
      <c r="AK508" s="51">
        <v>1</v>
      </c>
      <c r="AL508" s="110">
        <v>6.15740740740741E-3</v>
      </c>
      <c r="AM508">
        <v>50.715000000000003</v>
      </c>
    </row>
    <row r="509" spans="1:39" x14ac:dyDescent="0.3">
      <c r="A509" s="29" t="s">
        <v>159</v>
      </c>
      <c r="B509" s="29">
        <v>2019</v>
      </c>
      <c r="C509" s="52">
        <v>43484</v>
      </c>
      <c r="D509" s="29" t="s">
        <v>72</v>
      </c>
      <c r="E509" s="51" t="s">
        <v>276</v>
      </c>
      <c r="F509" s="51" t="s">
        <v>120</v>
      </c>
      <c r="G509" s="13" t="e">
        <f>(C509-VLOOKUP(E509,Riders!$A$2:$C$3501,2,FALSE))/365</f>
        <v>#N/A</v>
      </c>
      <c r="H509" s="29">
        <v>7</v>
      </c>
      <c r="I509" s="51">
        <v>0</v>
      </c>
      <c r="J509" s="51">
        <v>1</v>
      </c>
      <c r="K509" s="51">
        <v>0</v>
      </c>
      <c r="L509" s="51">
        <v>0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R509" s="51">
        <v>0</v>
      </c>
      <c r="S509" s="51">
        <v>0</v>
      </c>
      <c r="T509" s="51">
        <v>0</v>
      </c>
      <c r="U509" s="51">
        <v>0</v>
      </c>
      <c r="V509" s="51">
        <v>0</v>
      </c>
      <c r="W509" s="51">
        <v>0</v>
      </c>
      <c r="X509" s="51">
        <v>0</v>
      </c>
      <c r="Y509" s="51">
        <v>0</v>
      </c>
      <c r="Z509" s="51">
        <v>0</v>
      </c>
      <c r="AA509" s="51">
        <v>0</v>
      </c>
      <c r="AB509" s="51">
        <v>0</v>
      </c>
      <c r="AC509" s="51">
        <v>0</v>
      </c>
      <c r="AD509" s="51">
        <v>0</v>
      </c>
      <c r="AE509" s="51">
        <v>0</v>
      </c>
      <c r="AF509" s="51">
        <v>0</v>
      </c>
      <c r="AG509" s="51">
        <v>0</v>
      </c>
      <c r="AH509" s="51">
        <v>0</v>
      </c>
      <c r="AI509" s="51">
        <v>0</v>
      </c>
      <c r="AJ509" s="51">
        <v>0</v>
      </c>
      <c r="AK509" s="51">
        <v>1</v>
      </c>
      <c r="AL509" s="110">
        <v>6.15740740740741E-3</v>
      </c>
      <c r="AM509">
        <v>50.715000000000003</v>
      </c>
    </row>
    <row r="510" spans="1:39" x14ac:dyDescent="0.3">
      <c r="A510" s="29" t="s">
        <v>159</v>
      </c>
      <c r="B510" s="29">
        <v>2019</v>
      </c>
      <c r="C510" s="52">
        <v>43484</v>
      </c>
      <c r="D510" s="29" t="s">
        <v>72</v>
      </c>
      <c r="E510" s="51" t="s">
        <v>242</v>
      </c>
      <c r="F510" s="51" t="s">
        <v>243</v>
      </c>
      <c r="G510" s="13">
        <f>(C510-VLOOKUP(E510,Riders!$A$2:$C$3501,2,FALSE))/365</f>
        <v>24.136986301369863</v>
      </c>
      <c r="H510" s="29">
        <v>8</v>
      </c>
      <c r="I510" s="51">
        <v>0</v>
      </c>
      <c r="J510" s="51">
        <v>0</v>
      </c>
      <c r="K510" s="51">
        <v>0</v>
      </c>
      <c r="L510" s="51">
        <v>1</v>
      </c>
      <c r="M510" s="51">
        <v>0</v>
      </c>
      <c r="N510" s="51">
        <v>0</v>
      </c>
      <c r="O510" s="51">
        <v>0</v>
      </c>
      <c r="P510" s="51">
        <v>0</v>
      </c>
      <c r="Q510" s="51">
        <v>0</v>
      </c>
      <c r="R510" s="51">
        <v>0</v>
      </c>
      <c r="S510" s="51">
        <v>0</v>
      </c>
      <c r="T510" s="51">
        <v>0</v>
      </c>
      <c r="U510" s="51">
        <v>0</v>
      </c>
      <c r="V510" s="51">
        <v>0</v>
      </c>
      <c r="W510" s="51">
        <v>0</v>
      </c>
      <c r="X510" s="51">
        <v>0</v>
      </c>
      <c r="Y510" s="51">
        <v>0</v>
      </c>
      <c r="Z510" s="51">
        <v>0</v>
      </c>
      <c r="AA510" s="51">
        <v>0</v>
      </c>
      <c r="AB510" s="51">
        <v>0</v>
      </c>
      <c r="AC510" s="51">
        <v>0</v>
      </c>
      <c r="AD510" s="51">
        <v>0</v>
      </c>
      <c r="AE510" s="51">
        <v>0</v>
      </c>
      <c r="AF510" s="51">
        <v>0</v>
      </c>
      <c r="AG510" s="51">
        <v>0</v>
      </c>
      <c r="AH510" s="51">
        <v>0</v>
      </c>
      <c r="AI510" s="51">
        <v>0</v>
      </c>
      <c r="AJ510" s="51">
        <v>0</v>
      </c>
      <c r="AK510" s="51">
        <v>1</v>
      </c>
      <c r="AL510" s="110">
        <v>6.15740740740741E-3</v>
      </c>
      <c r="AM510">
        <v>50.715000000000003</v>
      </c>
    </row>
    <row r="511" spans="1:39" x14ac:dyDescent="0.3">
      <c r="A511" s="29" t="s">
        <v>159</v>
      </c>
      <c r="B511" s="29">
        <v>2019</v>
      </c>
      <c r="C511" s="52">
        <v>43484</v>
      </c>
      <c r="D511" s="29" t="s">
        <v>72</v>
      </c>
      <c r="E511" s="51" t="s">
        <v>221</v>
      </c>
      <c r="F511" s="51" t="s">
        <v>40</v>
      </c>
      <c r="G511" s="13">
        <f>(C511-VLOOKUP(E511,Riders!$A$2:$C$3501,2,FALSE))/365</f>
        <v>21.791780821917808</v>
      </c>
      <c r="H511" s="29">
        <v>9</v>
      </c>
      <c r="I511" s="51">
        <v>0</v>
      </c>
      <c r="J511" s="51">
        <v>0</v>
      </c>
      <c r="K511" s="51">
        <v>0</v>
      </c>
      <c r="L511" s="51">
        <v>0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  <c r="R511" s="51">
        <v>0</v>
      </c>
      <c r="S511" s="51">
        <v>0</v>
      </c>
      <c r="T511" s="51">
        <v>0</v>
      </c>
      <c r="U511" s="51">
        <v>0</v>
      </c>
      <c r="V511" s="51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  <c r="AG511" s="51">
        <v>0</v>
      </c>
      <c r="AH511" s="51">
        <v>0</v>
      </c>
      <c r="AI511" s="51">
        <v>0</v>
      </c>
      <c r="AJ511" s="51">
        <v>0</v>
      </c>
      <c r="AK511" s="51">
        <v>0</v>
      </c>
      <c r="AL511" s="110">
        <v>6.15740740740741E-3</v>
      </c>
      <c r="AM511">
        <v>50.715000000000003</v>
      </c>
    </row>
    <row r="512" spans="1:39" x14ac:dyDescent="0.3">
      <c r="A512" s="29" t="s">
        <v>159</v>
      </c>
      <c r="B512" s="29">
        <v>2019</v>
      </c>
      <c r="C512" s="52">
        <v>43484</v>
      </c>
      <c r="D512" s="29" t="s">
        <v>72</v>
      </c>
      <c r="E512" s="51" t="s">
        <v>324</v>
      </c>
      <c r="F512" s="51" t="s">
        <v>61</v>
      </c>
      <c r="G512" s="13">
        <f>(C512-VLOOKUP(E512,Riders!$A$2:$C$3501,2,FALSE))/365</f>
        <v>25.342465753424658</v>
      </c>
      <c r="H512" s="29">
        <v>10</v>
      </c>
      <c r="I512" s="51">
        <v>0</v>
      </c>
      <c r="J512" s="51">
        <v>0</v>
      </c>
      <c r="K512" s="51">
        <v>0</v>
      </c>
      <c r="L512" s="51">
        <v>0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1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  <c r="AG512" s="51">
        <v>0</v>
      </c>
      <c r="AH512" s="51">
        <v>0</v>
      </c>
      <c r="AI512" s="51">
        <v>0</v>
      </c>
      <c r="AJ512" s="51">
        <v>0</v>
      </c>
      <c r="AK512" s="51">
        <v>0</v>
      </c>
      <c r="AL512" s="110">
        <v>6.15740740740741E-3</v>
      </c>
      <c r="AM512">
        <v>50.715000000000003</v>
      </c>
    </row>
    <row r="513" spans="1:39" x14ac:dyDescent="0.3">
      <c r="A513" s="29" t="s">
        <v>159</v>
      </c>
      <c r="B513" s="29">
        <v>2019</v>
      </c>
      <c r="C513" s="52">
        <v>43484</v>
      </c>
      <c r="D513" s="29" t="s">
        <v>72</v>
      </c>
      <c r="E513" s="51" t="s">
        <v>283</v>
      </c>
      <c r="F513" s="51" t="s">
        <v>31</v>
      </c>
      <c r="G513" s="13">
        <f>(C513-VLOOKUP(E513,Riders!$A$2:$C$3501,2,FALSE))/365</f>
        <v>24.717808219178082</v>
      </c>
      <c r="H513" s="29">
        <v>11</v>
      </c>
      <c r="I513" s="51">
        <v>0</v>
      </c>
      <c r="J513" s="51">
        <v>0</v>
      </c>
      <c r="K513" s="51">
        <v>0</v>
      </c>
      <c r="L513" s="51">
        <v>0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1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  <c r="AG513" s="51">
        <v>0</v>
      </c>
      <c r="AH513" s="51">
        <v>0</v>
      </c>
      <c r="AI513" s="51">
        <v>0</v>
      </c>
      <c r="AJ513" s="51">
        <v>0</v>
      </c>
      <c r="AK513" s="51">
        <v>0</v>
      </c>
      <c r="AL513" s="110">
        <v>6.15740740740741E-3</v>
      </c>
      <c r="AM513">
        <v>50.715000000000003</v>
      </c>
    </row>
    <row r="514" spans="1:39" x14ac:dyDescent="0.3">
      <c r="A514" s="29" t="s">
        <v>159</v>
      </c>
      <c r="B514" s="29">
        <v>2019</v>
      </c>
      <c r="C514" s="52">
        <v>43484</v>
      </c>
      <c r="D514" s="29" t="s">
        <v>72</v>
      </c>
      <c r="E514" s="51" t="s">
        <v>280</v>
      </c>
      <c r="F514" s="51" t="s">
        <v>172</v>
      </c>
      <c r="G514" s="13">
        <f>(C514-VLOOKUP(E514,Riders!$A$2:$C$3501,2,FALSE))/365</f>
        <v>20.38082191780822</v>
      </c>
      <c r="H514" s="29">
        <v>12</v>
      </c>
      <c r="I514" s="51">
        <v>0</v>
      </c>
      <c r="J514" s="51">
        <v>0</v>
      </c>
      <c r="K514" s="51">
        <v>0</v>
      </c>
      <c r="L514" s="51">
        <v>0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  <c r="AG514" s="51">
        <v>0</v>
      </c>
      <c r="AH514" s="51">
        <v>0</v>
      </c>
      <c r="AI514" s="51">
        <v>0</v>
      </c>
      <c r="AJ514" s="51">
        <v>0</v>
      </c>
      <c r="AK514" s="51">
        <v>0</v>
      </c>
      <c r="AL514" s="110">
        <v>6.15740740740741E-3</v>
      </c>
      <c r="AM514">
        <v>50.715000000000003</v>
      </c>
    </row>
    <row r="515" spans="1:39" x14ac:dyDescent="0.3">
      <c r="A515" s="29" t="s">
        <v>159</v>
      </c>
      <c r="B515" s="29">
        <v>2019</v>
      </c>
      <c r="C515" s="52">
        <v>43484</v>
      </c>
      <c r="D515" s="29" t="s">
        <v>72</v>
      </c>
      <c r="E515" s="51" t="s">
        <v>236</v>
      </c>
      <c r="F515" s="51" t="s">
        <v>51</v>
      </c>
      <c r="G515" s="13">
        <f>(C515-VLOOKUP(E515,Riders!$A$2:$C$3501,2,FALSE))/365</f>
        <v>23.208219178082192</v>
      </c>
      <c r="H515" s="29">
        <v>13</v>
      </c>
      <c r="I515" s="51">
        <v>0</v>
      </c>
      <c r="J515" s="51">
        <v>0</v>
      </c>
      <c r="K515" s="51">
        <v>0</v>
      </c>
      <c r="L515" s="51">
        <v>0</v>
      </c>
      <c r="M515" s="51">
        <v>0</v>
      </c>
      <c r="N515" s="51">
        <v>0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0</v>
      </c>
      <c r="X515" s="51">
        <v>0</v>
      </c>
      <c r="Y515" s="51">
        <v>0</v>
      </c>
      <c r="Z515" s="51">
        <v>0</v>
      </c>
      <c r="AA515" s="51">
        <v>0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  <c r="AG515" s="51">
        <v>0</v>
      </c>
      <c r="AH515" s="51">
        <v>0</v>
      </c>
      <c r="AI515" s="51">
        <v>0</v>
      </c>
      <c r="AJ515" s="51">
        <v>0</v>
      </c>
      <c r="AK515" s="51">
        <v>0</v>
      </c>
      <c r="AL515" s="110">
        <v>6.15740740740741E-3</v>
      </c>
      <c r="AM515">
        <v>50.715000000000003</v>
      </c>
    </row>
    <row r="516" spans="1:39" x14ac:dyDescent="0.3">
      <c r="A516" s="29" t="s">
        <v>159</v>
      </c>
      <c r="B516" s="29">
        <v>2019</v>
      </c>
      <c r="C516" s="52">
        <v>43484</v>
      </c>
      <c r="D516" s="29" t="s">
        <v>72</v>
      </c>
      <c r="E516" s="51" t="s">
        <v>299</v>
      </c>
      <c r="F516" s="51" t="s">
        <v>38</v>
      </c>
      <c r="G516" s="13">
        <f>(C516-VLOOKUP(E516,Riders!$A$2:$C$3501,2,FALSE))/365</f>
        <v>26.402739726027399</v>
      </c>
      <c r="H516" s="29">
        <v>14</v>
      </c>
      <c r="I516" s="51">
        <v>0</v>
      </c>
      <c r="J516" s="51">
        <v>0</v>
      </c>
      <c r="K516" s="51">
        <v>0</v>
      </c>
      <c r="L516" s="51">
        <v>0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0</v>
      </c>
      <c r="X516" s="51">
        <v>0</v>
      </c>
      <c r="Y516" s="51">
        <v>0</v>
      </c>
      <c r="Z516" s="51">
        <v>0</v>
      </c>
      <c r="AA516" s="51">
        <v>0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  <c r="AG516" s="51">
        <v>0</v>
      </c>
      <c r="AH516" s="51">
        <v>0</v>
      </c>
      <c r="AI516" s="51">
        <v>0</v>
      </c>
      <c r="AJ516" s="51">
        <v>0</v>
      </c>
      <c r="AK516" s="51">
        <v>0</v>
      </c>
      <c r="AL516" s="110">
        <v>6.15740740740741E-3</v>
      </c>
      <c r="AM516">
        <v>50.715000000000003</v>
      </c>
    </row>
    <row r="517" spans="1:39" x14ac:dyDescent="0.3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222</v>
      </c>
      <c r="F517" s="51" t="s">
        <v>223</v>
      </c>
      <c r="G517" s="13">
        <f>(C517-VLOOKUP(E517,Riders!$A$2:$C$3501,2,FALSE))/365</f>
        <v>19.545205479452054</v>
      </c>
      <c r="H517" s="29">
        <v>15</v>
      </c>
      <c r="I517" s="51">
        <v>0</v>
      </c>
      <c r="J517" s="51">
        <v>0</v>
      </c>
      <c r="K517" s="51">
        <v>0</v>
      </c>
      <c r="L517" s="51">
        <v>0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0</v>
      </c>
      <c r="X517" s="51">
        <v>0</v>
      </c>
      <c r="Y517" s="51">
        <v>0</v>
      </c>
      <c r="Z517" s="51">
        <v>0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  <c r="AG517" s="51">
        <v>0</v>
      </c>
      <c r="AH517" s="51">
        <v>0</v>
      </c>
      <c r="AI517" s="51">
        <v>0</v>
      </c>
      <c r="AJ517" s="51">
        <v>0</v>
      </c>
      <c r="AK517" s="51">
        <v>0</v>
      </c>
      <c r="AL517" s="110">
        <v>6.15740740740741E-3</v>
      </c>
      <c r="AM517">
        <v>50.715000000000003</v>
      </c>
    </row>
    <row r="518" spans="1:39" x14ac:dyDescent="0.3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342</v>
      </c>
      <c r="F518" s="51" t="s">
        <v>15</v>
      </c>
      <c r="G518" s="13" t="e">
        <f>(C518-VLOOKUP(E518,Riders!$A$2:$C$3501,2,FALSE))/365</f>
        <v>#N/A</v>
      </c>
      <c r="H518" s="29">
        <v>16</v>
      </c>
      <c r="I518" s="51">
        <v>0</v>
      </c>
      <c r="J518" s="51">
        <v>0</v>
      </c>
      <c r="K518" s="51">
        <v>0</v>
      </c>
      <c r="L518" s="51">
        <v>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0</v>
      </c>
      <c r="X518" s="51">
        <v>0</v>
      </c>
      <c r="Y518" s="51">
        <v>0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  <c r="AG518" s="51">
        <v>0</v>
      </c>
      <c r="AH518" s="51">
        <v>0</v>
      </c>
      <c r="AI518" s="51">
        <v>0</v>
      </c>
      <c r="AJ518" s="51">
        <v>0</v>
      </c>
      <c r="AK518" s="51">
        <v>0</v>
      </c>
      <c r="AL518" s="110">
        <v>6.15740740740741E-3</v>
      </c>
      <c r="AM518">
        <v>50.715000000000003</v>
      </c>
    </row>
    <row r="519" spans="1:39" x14ac:dyDescent="0.3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326</v>
      </c>
      <c r="F519" s="51" t="s">
        <v>49</v>
      </c>
      <c r="G519" s="13" t="e">
        <f>(C519-VLOOKUP(E519,Riders!$A$2:$C$3501,2,FALSE))/365</f>
        <v>#N/A</v>
      </c>
      <c r="H519" s="29">
        <v>17</v>
      </c>
      <c r="I519" s="51">
        <v>0</v>
      </c>
      <c r="J519" s="51">
        <v>0</v>
      </c>
      <c r="K519" s="51">
        <v>0</v>
      </c>
      <c r="L519" s="51">
        <v>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0</v>
      </c>
      <c r="X519" s="51">
        <v>0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  <c r="AG519" s="51">
        <v>0</v>
      </c>
      <c r="AH519" s="51">
        <v>0</v>
      </c>
      <c r="AI519" s="51">
        <v>0</v>
      </c>
      <c r="AJ519" s="51">
        <v>0</v>
      </c>
      <c r="AK519" s="51">
        <v>0</v>
      </c>
      <c r="AL519" s="110">
        <v>6.15740740740741E-3</v>
      </c>
      <c r="AM519">
        <v>50.715000000000003</v>
      </c>
    </row>
    <row r="520" spans="1:39" x14ac:dyDescent="0.3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340</v>
      </c>
      <c r="F520" s="51" t="s">
        <v>65</v>
      </c>
      <c r="G520" s="13">
        <f>(C520-VLOOKUP(E520,Riders!$A$2:$C$3501,2,FALSE))/365</f>
        <v>23.665753424657535</v>
      </c>
      <c r="H520" s="29">
        <v>18</v>
      </c>
      <c r="I520" s="51">
        <v>0</v>
      </c>
      <c r="J520" s="51">
        <v>0</v>
      </c>
      <c r="K520" s="51">
        <v>0</v>
      </c>
      <c r="L520" s="51">
        <v>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0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  <c r="AG520" s="51">
        <v>0</v>
      </c>
      <c r="AH520" s="51">
        <v>0</v>
      </c>
      <c r="AI520" s="51">
        <v>0</v>
      </c>
      <c r="AJ520" s="51">
        <v>0</v>
      </c>
      <c r="AK520" s="51">
        <v>0</v>
      </c>
      <c r="AL520" s="110">
        <v>6.15740740740741E-3</v>
      </c>
      <c r="AM520">
        <v>50.715000000000003</v>
      </c>
    </row>
    <row r="521" spans="1:39" x14ac:dyDescent="0.3">
      <c r="A521" s="29" t="s">
        <v>159</v>
      </c>
      <c r="B521" s="29">
        <v>2019</v>
      </c>
      <c r="C521" s="52">
        <v>43484</v>
      </c>
      <c r="D521" s="29" t="s">
        <v>72</v>
      </c>
      <c r="E521" s="51" t="s">
        <v>219</v>
      </c>
      <c r="F521" s="51" t="s">
        <v>220</v>
      </c>
      <c r="G521" s="13">
        <f>(C521-VLOOKUP(E521,Riders!$A$2:$C$3501,2,FALSE))/365</f>
        <v>26.410958904109588</v>
      </c>
      <c r="H521" s="29">
        <v>19</v>
      </c>
      <c r="I521" s="51">
        <v>0</v>
      </c>
      <c r="J521" s="51">
        <v>0</v>
      </c>
      <c r="K521" s="51">
        <v>0</v>
      </c>
      <c r="L521" s="51">
        <v>0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  <c r="AG521" s="51">
        <v>0</v>
      </c>
      <c r="AH521" s="51">
        <v>0</v>
      </c>
      <c r="AI521" s="51">
        <v>0</v>
      </c>
      <c r="AJ521" s="51">
        <v>0</v>
      </c>
      <c r="AK521" s="51">
        <v>0</v>
      </c>
      <c r="AL521" s="110">
        <v>6.15740740740741E-3</v>
      </c>
      <c r="AM521">
        <v>50.715000000000003</v>
      </c>
    </row>
    <row r="522" spans="1:39" x14ac:dyDescent="0.3">
      <c r="A522" s="29" t="s">
        <v>159</v>
      </c>
      <c r="B522" s="29">
        <v>2019</v>
      </c>
      <c r="C522" s="52">
        <v>43484</v>
      </c>
      <c r="D522" s="29" t="s">
        <v>72</v>
      </c>
      <c r="E522" s="51" t="s">
        <v>310</v>
      </c>
      <c r="F522" s="51" t="s">
        <v>158</v>
      </c>
      <c r="G522" s="13">
        <f>(C522-VLOOKUP(E522,Riders!$A$2:$C$3501,2,FALSE))/365</f>
        <v>28.663013698630138</v>
      </c>
      <c r="H522" s="29">
        <v>20</v>
      </c>
      <c r="I522" s="51">
        <v>0</v>
      </c>
      <c r="J522" s="51">
        <v>0</v>
      </c>
      <c r="K522" s="51">
        <v>0</v>
      </c>
      <c r="L522" s="51">
        <v>0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  <c r="AG522" s="51">
        <v>0</v>
      </c>
      <c r="AH522" s="51">
        <v>0</v>
      </c>
      <c r="AI522" s="51">
        <v>0</v>
      </c>
      <c r="AJ522" s="51">
        <v>0</v>
      </c>
      <c r="AK522" s="51">
        <v>0</v>
      </c>
      <c r="AL522" s="110">
        <v>6.15740740740741E-3</v>
      </c>
      <c r="AM522">
        <v>50.715000000000003</v>
      </c>
    </row>
    <row r="523" spans="1:39" x14ac:dyDescent="0.3">
      <c r="A523" s="29" t="s">
        <v>159</v>
      </c>
      <c r="B523" s="29">
        <v>2019</v>
      </c>
      <c r="C523" s="52">
        <v>43484</v>
      </c>
      <c r="D523" s="29" t="s">
        <v>72</v>
      </c>
      <c r="E523" s="51" t="s">
        <v>338</v>
      </c>
      <c r="F523" s="51" t="s">
        <v>339</v>
      </c>
      <c r="G523" s="13">
        <f>(C523-VLOOKUP(E523,Riders!$A$2:$C$3501,2,FALSE))/365</f>
        <v>29.021917808219179</v>
      </c>
      <c r="H523" s="29">
        <v>21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1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0</v>
      </c>
      <c r="AJ523" s="51">
        <v>0</v>
      </c>
      <c r="AK523" s="51">
        <v>0</v>
      </c>
      <c r="AL523" s="110">
        <v>6.15740740740741E-3</v>
      </c>
      <c r="AM523">
        <v>50.715000000000003</v>
      </c>
    </row>
    <row r="524" spans="1:39" x14ac:dyDescent="0.3">
      <c r="A524" s="29" t="s">
        <v>159</v>
      </c>
      <c r="B524" s="29">
        <v>2019</v>
      </c>
      <c r="C524" s="52">
        <v>43484</v>
      </c>
      <c r="D524" s="29" t="s">
        <v>72</v>
      </c>
      <c r="E524" s="51" t="s">
        <v>224</v>
      </c>
      <c r="F524" s="51" t="s">
        <v>225</v>
      </c>
      <c r="G524" s="13">
        <f>(C524-VLOOKUP(E524,Riders!$A$2:$C$3501,2,FALSE))/365</f>
        <v>19.109589041095891</v>
      </c>
      <c r="H524" s="29">
        <v>22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0</v>
      </c>
      <c r="AJ524" s="51">
        <v>40</v>
      </c>
      <c r="AK524" s="51">
        <v>-40</v>
      </c>
      <c r="AL524" s="110">
        <v>6.15740740740741E-3</v>
      </c>
      <c r="AM524">
        <v>50.715000000000003</v>
      </c>
    </row>
    <row r="525" spans="1:39" x14ac:dyDescent="0.3">
      <c r="A525" s="30" t="s">
        <v>181</v>
      </c>
      <c r="B525" s="30">
        <v>2018</v>
      </c>
      <c r="C525" s="49">
        <v>43449</v>
      </c>
      <c r="D525" s="30" t="s">
        <v>72</v>
      </c>
      <c r="E525" s="47" t="s">
        <v>355</v>
      </c>
      <c r="F525" s="47" t="s">
        <v>44</v>
      </c>
      <c r="G525" s="13" t="e">
        <f>(C525-VLOOKUP(E525,Riders!$A$2:$C$3501,2,FALSE))/365</f>
        <v>#N/A</v>
      </c>
      <c r="H525" s="30">
        <v>1</v>
      </c>
      <c r="I525" s="47">
        <v>0</v>
      </c>
      <c r="J525" s="47">
        <v>1</v>
      </c>
      <c r="K525" s="47">
        <v>0</v>
      </c>
      <c r="L525" s="47">
        <v>1</v>
      </c>
      <c r="M525" s="47">
        <v>1</v>
      </c>
      <c r="N525" s="47">
        <v>1</v>
      </c>
      <c r="O525" s="47">
        <v>1</v>
      </c>
      <c r="P525" s="47">
        <v>1</v>
      </c>
      <c r="Q525" s="47">
        <v>1</v>
      </c>
      <c r="R525" s="47">
        <v>1</v>
      </c>
      <c r="S525" s="47">
        <v>1</v>
      </c>
      <c r="T525" s="47">
        <v>1</v>
      </c>
      <c r="U525" s="47">
        <v>0</v>
      </c>
      <c r="V525" s="47">
        <v>0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20</v>
      </c>
      <c r="AJ525" s="47">
        <v>0</v>
      </c>
      <c r="AK525" s="47">
        <v>30</v>
      </c>
      <c r="AL525" s="110">
        <v>6.030092592592593E-3</v>
      </c>
      <c r="AM525">
        <v>51.765999999999998</v>
      </c>
    </row>
    <row r="526" spans="1:39" x14ac:dyDescent="0.3">
      <c r="A526" s="30" t="s">
        <v>181</v>
      </c>
      <c r="B526" s="30">
        <v>2018</v>
      </c>
      <c r="C526" s="49">
        <v>43449</v>
      </c>
      <c r="D526" s="30" t="s">
        <v>72</v>
      </c>
      <c r="E526" s="47" t="s">
        <v>214</v>
      </c>
      <c r="F526" s="47" t="s">
        <v>67</v>
      </c>
      <c r="G526" s="13">
        <f>(C526-VLOOKUP(E526,Riders!$A$2:$C$3501,2,FALSE))/365</f>
        <v>23.991780821917807</v>
      </c>
      <c r="H526" s="30">
        <v>2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0</v>
      </c>
      <c r="X526" s="47">
        <v>0</v>
      </c>
      <c r="Y526" s="47">
        <v>0</v>
      </c>
      <c r="Z526" s="47">
        <v>0</v>
      </c>
      <c r="AA526" s="47">
        <v>0</v>
      </c>
      <c r="AB526" s="47">
        <v>1</v>
      </c>
      <c r="AC526" s="47">
        <v>0</v>
      </c>
      <c r="AD526" s="47">
        <v>1</v>
      </c>
      <c r="AE526" s="47">
        <v>0</v>
      </c>
      <c r="AF526" s="47">
        <v>1</v>
      </c>
      <c r="AG526" s="47">
        <v>0</v>
      </c>
      <c r="AH526" s="47">
        <v>0</v>
      </c>
      <c r="AI526" s="47">
        <v>0</v>
      </c>
      <c r="AJ526" s="47">
        <v>0</v>
      </c>
      <c r="AK526" s="47">
        <v>3</v>
      </c>
      <c r="AL526" s="110">
        <v>6.030092592592593E-3</v>
      </c>
      <c r="AM526">
        <v>51.765999999999998</v>
      </c>
    </row>
    <row r="527" spans="1:39" x14ac:dyDescent="0.3">
      <c r="A527" s="30" t="s">
        <v>181</v>
      </c>
      <c r="B527" s="30">
        <v>2018</v>
      </c>
      <c r="C527" s="49">
        <v>43449</v>
      </c>
      <c r="D527" s="30" t="s">
        <v>72</v>
      </c>
      <c r="E527" s="47" t="s">
        <v>306</v>
      </c>
      <c r="F527" s="47" t="s">
        <v>19</v>
      </c>
      <c r="G527" s="13">
        <f>(C527-VLOOKUP(E527,Riders!$A$2:$C$3501,2,FALSE))/365</f>
        <v>36.19178082191781</v>
      </c>
      <c r="H527" s="30">
        <v>3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1</v>
      </c>
      <c r="X527" s="47">
        <v>0</v>
      </c>
      <c r="Y527" s="47">
        <v>1</v>
      </c>
      <c r="Z527" s="47">
        <v>1</v>
      </c>
      <c r="AA527" s="47">
        <v>0</v>
      </c>
      <c r="AB527" s="47">
        <v>0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3</v>
      </c>
      <c r="AL527" s="110">
        <v>6.0300925925925904E-3</v>
      </c>
      <c r="AM527">
        <v>51.765999999999998</v>
      </c>
    </row>
    <row r="528" spans="1:39" x14ac:dyDescent="0.3">
      <c r="A528" s="30" t="s">
        <v>181</v>
      </c>
      <c r="B528" s="30">
        <v>2018</v>
      </c>
      <c r="C528" s="49">
        <v>43449</v>
      </c>
      <c r="D528" s="30" t="s">
        <v>72</v>
      </c>
      <c r="E528" s="47" t="s">
        <v>307</v>
      </c>
      <c r="F528" s="47" t="s">
        <v>27</v>
      </c>
      <c r="G528" s="13">
        <f>(C528-VLOOKUP(E528,Riders!$A$2:$C$3501,2,FALSE))/365</f>
        <v>25.556164383561644</v>
      </c>
      <c r="H528" s="30">
        <v>4</v>
      </c>
      <c r="I528" s="47">
        <v>0</v>
      </c>
      <c r="J528" s="47">
        <v>0</v>
      </c>
      <c r="K528" s="47">
        <v>0</v>
      </c>
      <c r="L528" s="47">
        <v>0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0</v>
      </c>
      <c r="X528" s="47">
        <v>0</v>
      </c>
      <c r="Y528" s="47">
        <v>0</v>
      </c>
      <c r="Z528" s="47">
        <v>0</v>
      </c>
      <c r="AA528" s="47">
        <v>0</v>
      </c>
      <c r="AB528" s="47">
        <v>0</v>
      </c>
      <c r="AC528" s="47">
        <v>1</v>
      </c>
      <c r="AD528" s="47">
        <v>0</v>
      </c>
      <c r="AE528" s="47">
        <v>1</v>
      </c>
      <c r="AF528" s="47">
        <v>0</v>
      </c>
      <c r="AG528" s="47">
        <v>0</v>
      </c>
      <c r="AH528" s="47">
        <v>0</v>
      </c>
      <c r="AI528" s="47">
        <v>0</v>
      </c>
      <c r="AJ528" s="47">
        <v>0</v>
      </c>
      <c r="AK528" s="47">
        <v>2</v>
      </c>
      <c r="AL528" s="110">
        <v>6.0300925925925904E-3</v>
      </c>
      <c r="AM528">
        <v>51.765999999999998</v>
      </c>
    </row>
    <row r="529" spans="1:39" x14ac:dyDescent="0.3">
      <c r="A529" s="30" t="s">
        <v>181</v>
      </c>
      <c r="B529" s="30">
        <v>2018</v>
      </c>
      <c r="C529" s="49">
        <v>43449</v>
      </c>
      <c r="D529" s="30" t="s">
        <v>72</v>
      </c>
      <c r="E529" s="47" t="s">
        <v>276</v>
      </c>
      <c r="F529" s="47" t="s">
        <v>120</v>
      </c>
      <c r="G529" s="13" t="e">
        <f>(C529-VLOOKUP(E529,Riders!$A$2:$C$3501,2,FALSE))/365</f>
        <v>#N/A</v>
      </c>
      <c r="H529" s="30">
        <v>5</v>
      </c>
      <c r="I529" s="47">
        <v>1</v>
      </c>
      <c r="J529" s="47">
        <v>0</v>
      </c>
      <c r="K529" s="47">
        <v>1</v>
      </c>
      <c r="L529" s="47">
        <v>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0</v>
      </c>
      <c r="X529" s="47">
        <v>0</v>
      </c>
      <c r="Y529" s="47">
        <v>0</v>
      </c>
      <c r="Z529" s="47">
        <v>0</v>
      </c>
      <c r="AA529" s="47">
        <v>0</v>
      </c>
      <c r="AB529" s="47">
        <v>0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20</v>
      </c>
      <c r="AJ529" s="47">
        <v>20</v>
      </c>
      <c r="AK529" s="47">
        <v>2</v>
      </c>
      <c r="AL529" s="110">
        <v>6.0300925925925904E-3</v>
      </c>
      <c r="AM529">
        <v>51.765999999999998</v>
      </c>
    </row>
    <row r="530" spans="1:39" x14ac:dyDescent="0.3">
      <c r="A530" s="30" t="s">
        <v>181</v>
      </c>
      <c r="B530" s="30">
        <v>2018</v>
      </c>
      <c r="C530" s="49">
        <v>43449</v>
      </c>
      <c r="D530" s="30" t="s">
        <v>72</v>
      </c>
      <c r="E530" s="47" t="s">
        <v>221</v>
      </c>
      <c r="F530" s="47" t="s">
        <v>40</v>
      </c>
      <c r="G530" s="13">
        <f>(C530-VLOOKUP(E530,Riders!$A$2:$C$3501,2,FALSE))/365</f>
        <v>21.695890410958903</v>
      </c>
      <c r="H530" s="30">
        <v>6</v>
      </c>
      <c r="I530" s="47">
        <v>0</v>
      </c>
      <c r="J530" s="47">
        <v>0</v>
      </c>
      <c r="K530" s="47">
        <v>0</v>
      </c>
      <c r="L530" s="47">
        <v>0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47">
        <v>0</v>
      </c>
      <c r="V530" s="47">
        <v>0</v>
      </c>
      <c r="W530" s="47">
        <v>0</v>
      </c>
      <c r="X530" s="47">
        <v>0</v>
      </c>
      <c r="Y530" s="47">
        <v>0</v>
      </c>
      <c r="Z530" s="47">
        <v>0</v>
      </c>
      <c r="AA530" s="47">
        <v>0</v>
      </c>
      <c r="AB530" s="47">
        <v>0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1</v>
      </c>
      <c r="AI530" s="47">
        <v>0</v>
      </c>
      <c r="AJ530" s="47">
        <v>0</v>
      </c>
      <c r="AK530" s="47">
        <v>1</v>
      </c>
      <c r="AL530" s="110">
        <v>6.0300925925925904E-3</v>
      </c>
      <c r="AM530">
        <v>51.765999999999998</v>
      </c>
    </row>
    <row r="531" spans="1:39" x14ac:dyDescent="0.3">
      <c r="A531" s="1" t="s">
        <v>181</v>
      </c>
      <c r="B531" s="1">
        <v>2018</v>
      </c>
      <c r="C531" s="2">
        <v>43449</v>
      </c>
      <c r="D531" s="1" t="s">
        <v>72</v>
      </c>
      <c r="E531" s="47" t="s">
        <v>343</v>
      </c>
      <c r="F531" s="47" t="s">
        <v>25</v>
      </c>
      <c r="G531" s="13">
        <f>(C531-VLOOKUP(E531,Riders!$A$2:$C$3501,2,FALSE))/365</f>
        <v>24.287671232876711</v>
      </c>
      <c r="H531" s="30">
        <v>7</v>
      </c>
      <c r="I531" s="47">
        <v>0</v>
      </c>
      <c r="J531" s="47">
        <v>0</v>
      </c>
      <c r="K531" s="47">
        <v>0</v>
      </c>
      <c r="L531" s="47">
        <v>0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1</v>
      </c>
      <c r="V531" s="47">
        <v>0</v>
      </c>
      <c r="W531" s="47">
        <v>0</v>
      </c>
      <c r="X531" s="47">
        <v>0</v>
      </c>
      <c r="Y531" s="47">
        <v>0</v>
      </c>
      <c r="Z531" s="47">
        <v>0</v>
      </c>
      <c r="AA531" s="47">
        <v>0</v>
      </c>
      <c r="AB531" s="47">
        <v>0</v>
      </c>
      <c r="AC531" s="47">
        <v>0</v>
      </c>
      <c r="AD531" s="47">
        <v>0</v>
      </c>
      <c r="AE531" s="47">
        <v>0</v>
      </c>
      <c r="AF531" s="47">
        <v>0</v>
      </c>
      <c r="AG531" s="47">
        <v>0</v>
      </c>
      <c r="AH531" s="47">
        <v>0</v>
      </c>
      <c r="AI531" s="47">
        <v>0</v>
      </c>
      <c r="AJ531" s="47">
        <v>0</v>
      </c>
      <c r="AK531" s="47">
        <v>1</v>
      </c>
      <c r="AL531" s="110">
        <v>6.0300925925925904E-3</v>
      </c>
      <c r="AM531">
        <v>51.765999999999998</v>
      </c>
    </row>
    <row r="532" spans="1:39" x14ac:dyDescent="0.3">
      <c r="A532" s="1" t="s">
        <v>181</v>
      </c>
      <c r="B532" s="1">
        <v>2018</v>
      </c>
      <c r="C532" s="2">
        <v>43449</v>
      </c>
      <c r="D532" s="1" t="s">
        <v>72</v>
      </c>
      <c r="E532" s="47" t="s">
        <v>332</v>
      </c>
      <c r="F532" s="47" t="s">
        <v>17</v>
      </c>
      <c r="G532" s="13">
        <f>(C532-VLOOKUP(E532,Riders!$A$2:$C$3501,2,FALSE))/365</f>
        <v>27.323287671232876</v>
      </c>
      <c r="H532" s="30">
        <v>8</v>
      </c>
      <c r="I532" s="47">
        <v>0</v>
      </c>
      <c r="J532" s="47">
        <v>0</v>
      </c>
      <c r="K532" s="47">
        <v>0</v>
      </c>
      <c r="L532" s="47">
        <v>0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0</v>
      </c>
      <c r="X532" s="47">
        <v>0</v>
      </c>
      <c r="Y532" s="47">
        <v>0</v>
      </c>
      <c r="Z532" s="47">
        <v>0</v>
      </c>
      <c r="AA532" s="47">
        <v>1</v>
      </c>
      <c r="AB532" s="47">
        <v>0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1</v>
      </c>
      <c r="AL532" s="110">
        <v>6.0300925925925904E-3</v>
      </c>
      <c r="AM532">
        <v>51.765999999999998</v>
      </c>
    </row>
    <row r="533" spans="1:39" x14ac:dyDescent="0.3">
      <c r="A533" s="1" t="s">
        <v>181</v>
      </c>
      <c r="B533" s="1">
        <v>2018</v>
      </c>
      <c r="C533" s="2">
        <v>43449</v>
      </c>
      <c r="D533" s="1" t="s">
        <v>72</v>
      </c>
      <c r="E533" s="47" t="s">
        <v>236</v>
      </c>
      <c r="F533" s="47" t="s">
        <v>51</v>
      </c>
      <c r="G533" s="13">
        <f>(C533-VLOOKUP(E533,Riders!$A$2:$C$3501,2,FALSE))/365</f>
        <v>23.112328767123287</v>
      </c>
      <c r="H533" s="30">
        <v>9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1</v>
      </c>
      <c r="W533" s="47">
        <v>0</v>
      </c>
      <c r="X533" s="47">
        <v>0</v>
      </c>
      <c r="Y533" s="47">
        <v>0</v>
      </c>
      <c r="Z533" s="47">
        <v>0</v>
      </c>
      <c r="AA533" s="47">
        <v>0</v>
      </c>
      <c r="AB533" s="47">
        <v>0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1</v>
      </c>
      <c r="AL533" s="110">
        <v>6.0300925925925904E-3</v>
      </c>
      <c r="AM533">
        <v>51.765999999999998</v>
      </c>
    </row>
    <row r="534" spans="1:39" x14ac:dyDescent="0.3">
      <c r="A534" s="1" t="s">
        <v>181</v>
      </c>
      <c r="B534" s="1">
        <v>2018</v>
      </c>
      <c r="C534" s="2">
        <v>43449</v>
      </c>
      <c r="D534" s="1" t="s">
        <v>72</v>
      </c>
      <c r="E534" s="47" t="s">
        <v>331</v>
      </c>
      <c r="F534" s="47" t="s">
        <v>56</v>
      </c>
      <c r="G534" s="13">
        <f>(C534-VLOOKUP(E534,Riders!$A$2:$C$3501,2,FALSE))/365</f>
        <v>26.654794520547945</v>
      </c>
      <c r="H534" s="30">
        <v>10</v>
      </c>
      <c r="I534" s="47">
        <v>0</v>
      </c>
      <c r="J534" s="47">
        <v>0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47">
        <v>0</v>
      </c>
      <c r="V534" s="47">
        <v>0</v>
      </c>
      <c r="W534" s="47">
        <v>0</v>
      </c>
      <c r="X534" s="47">
        <v>1</v>
      </c>
      <c r="Y534" s="47">
        <v>0</v>
      </c>
      <c r="Z534" s="47">
        <v>0</v>
      </c>
      <c r="AA534" s="47">
        <v>0</v>
      </c>
      <c r="AB534" s="47">
        <v>0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1</v>
      </c>
      <c r="AL534" s="110">
        <v>6.0300925925925904E-3</v>
      </c>
      <c r="AM534">
        <v>51.765999999999998</v>
      </c>
    </row>
    <row r="535" spans="1:39" x14ac:dyDescent="0.3">
      <c r="A535" s="1" t="s">
        <v>181</v>
      </c>
      <c r="B535" s="1">
        <v>2018</v>
      </c>
      <c r="C535" s="2">
        <v>43449</v>
      </c>
      <c r="D535" s="1" t="s">
        <v>72</v>
      </c>
      <c r="E535" s="47" t="s">
        <v>299</v>
      </c>
      <c r="F535" s="47" t="s">
        <v>38</v>
      </c>
      <c r="G535" s="13">
        <f>(C535-VLOOKUP(E535,Riders!$A$2:$C$3501,2,FALSE))/365</f>
        <v>26.306849315068494</v>
      </c>
      <c r="H535" s="30">
        <v>11</v>
      </c>
      <c r="I535" s="47">
        <v>0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47">
        <v>0</v>
      </c>
      <c r="V535" s="47">
        <v>0</v>
      </c>
      <c r="W535" s="47">
        <v>0</v>
      </c>
      <c r="X535" s="47">
        <v>0</v>
      </c>
      <c r="Y535" s="47">
        <v>0</v>
      </c>
      <c r="Z535" s="47">
        <v>0</v>
      </c>
      <c r="AA535" s="47">
        <v>0</v>
      </c>
      <c r="AB535" s="47">
        <v>0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110">
        <v>6.0300925925925904E-3</v>
      </c>
      <c r="AM535">
        <v>51.765999999999998</v>
      </c>
    </row>
    <row r="536" spans="1:39" x14ac:dyDescent="0.3">
      <c r="A536" s="1" t="s">
        <v>181</v>
      </c>
      <c r="B536" s="1">
        <v>2018</v>
      </c>
      <c r="C536" s="2">
        <v>43449</v>
      </c>
      <c r="D536" s="1" t="s">
        <v>72</v>
      </c>
      <c r="E536" s="47" t="s">
        <v>346</v>
      </c>
      <c r="F536" s="47" t="s">
        <v>36</v>
      </c>
      <c r="G536" s="13">
        <f>(C536-VLOOKUP(E536,Riders!$A$2:$C$3501,2,FALSE))/365</f>
        <v>25.972602739726028</v>
      </c>
      <c r="H536" s="30">
        <v>12</v>
      </c>
      <c r="I536" s="47">
        <v>0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0</v>
      </c>
      <c r="X536" s="47">
        <v>0</v>
      </c>
      <c r="Y536" s="47">
        <v>0</v>
      </c>
      <c r="Z536" s="47">
        <v>0</v>
      </c>
      <c r="AA536" s="47">
        <v>0</v>
      </c>
      <c r="AB536" s="47">
        <v>0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110">
        <v>6.0300925925925904E-3</v>
      </c>
      <c r="AM536">
        <v>51.765999999999998</v>
      </c>
    </row>
    <row r="537" spans="1:39" x14ac:dyDescent="0.3">
      <c r="A537" s="1" t="s">
        <v>181</v>
      </c>
      <c r="B537" s="1">
        <v>2018</v>
      </c>
      <c r="C537" s="2">
        <v>43449</v>
      </c>
      <c r="D537" s="1" t="s">
        <v>72</v>
      </c>
      <c r="E537" s="47" t="s">
        <v>222</v>
      </c>
      <c r="F537" s="47" t="s">
        <v>223</v>
      </c>
      <c r="G537" s="13">
        <f>(C537-VLOOKUP(E537,Riders!$A$2:$C$3501,2,FALSE))/365</f>
        <v>19.449315068493149</v>
      </c>
      <c r="H537" s="30">
        <v>13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0</v>
      </c>
      <c r="X537" s="47">
        <v>0</v>
      </c>
      <c r="Y537" s="47">
        <v>0</v>
      </c>
      <c r="Z537" s="47">
        <v>0</v>
      </c>
      <c r="AA537" s="47">
        <v>0</v>
      </c>
      <c r="AB537" s="47">
        <v>0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110">
        <v>6.0300925925925904E-3</v>
      </c>
      <c r="AM537">
        <v>51.765999999999998</v>
      </c>
    </row>
    <row r="538" spans="1:39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344</v>
      </c>
      <c r="F538" s="47" t="s">
        <v>118</v>
      </c>
      <c r="G538" s="13" t="e">
        <f>(C538-VLOOKUP(E538,Riders!$A$2:$C$3501,2,FALSE))/365</f>
        <v>#N/A</v>
      </c>
      <c r="H538" s="30">
        <v>14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0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110">
        <v>6.0300925925925904E-3</v>
      </c>
      <c r="AM538">
        <v>51.765999999999998</v>
      </c>
    </row>
    <row r="539" spans="1:39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345</v>
      </c>
      <c r="F539" s="47" t="s">
        <v>53</v>
      </c>
      <c r="G539" s="13">
        <f>(C539-VLOOKUP(E539,Riders!$A$2:$C$3501,2,FALSE))/365</f>
        <v>25.728767123287671</v>
      </c>
      <c r="H539" s="30">
        <v>15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47">
        <v>0</v>
      </c>
      <c r="V539" s="47">
        <v>0</v>
      </c>
      <c r="W539" s="47">
        <v>0</v>
      </c>
      <c r="X539" s="47">
        <v>0</v>
      </c>
      <c r="Y539" s="47">
        <v>0</v>
      </c>
      <c r="Z539" s="47">
        <v>0</v>
      </c>
      <c r="AA539" s="47">
        <v>0</v>
      </c>
      <c r="AB539" s="47">
        <v>0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110">
        <v>6.0300925925925904E-3</v>
      </c>
      <c r="AM539">
        <v>51.765999999999998</v>
      </c>
    </row>
    <row r="540" spans="1:39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347</v>
      </c>
      <c r="F540" s="47" t="s">
        <v>31</v>
      </c>
      <c r="G540" s="13">
        <f>(C540-VLOOKUP(E540,Riders!$A$2:$C$3501,2,FALSE))/365</f>
        <v>30.227397260273971</v>
      </c>
      <c r="H540" s="30">
        <v>16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0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110">
        <v>6.0300925925925904E-3</v>
      </c>
      <c r="AM540">
        <v>51.765999999999998</v>
      </c>
    </row>
    <row r="541" spans="1:39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303</v>
      </c>
      <c r="F541" s="47" t="s">
        <v>232</v>
      </c>
      <c r="G541" s="13">
        <f>(C541-VLOOKUP(E541,Riders!$A$2:$C$3501,2,FALSE))/365</f>
        <v>24.523287671232875</v>
      </c>
      <c r="H541" s="30">
        <v>17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0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110">
        <v>6.0300925925925904E-3</v>
      </c>
      <c r="AM541">
        <v>51.765999999999998</v>
      </c>
    </row>
    <row r="542" spans="1:39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324</v>
      </c>
      <c r="F542" s="47" t="s">
        <v>61</v>
      </c>
      <c r="G542" s="13">
        <f>(C542-VLOOKUP(E542,Riders!$A$2:$C$3501,2,FALSE))/365</f>
        <v>25.246575342465754</v>
      </c>
      <c r="H542" s="30">
        <v>18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47">
        <v>0</v>
      </c>
      <c r="V542" s="47">
        <v>0</v>
      </c>
      <c r="W542" s="47">
        <v>0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110">
        <v>6.0300925925925904E-3</v>
      </c>
      <c r="AM542">
        <v>51.765999999999998</v>
      </c>
    </row>
    <row r="543" spans="1:39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219</v>
      </c>
      <c r="F543" s="47" t="s">
        <v>220</v>
      </c>
      <c r="G543" s="13">
        <f>(C543-VLOOKUP(E543,Riders!$A$2:$C$3501,2,FALSE))/365</f>
        <v>26.315068493150687</v>
      </c>
      <c r="H543" s="30">
        <v>19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0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110">
        <v>6.0300925925925904E-3</v>
      </c>
      <c r="AM543">
        <v>51.765999999999998</v>
      </c>
    </row>
    <row r="544" spans="1:39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296</v>
      </c>
      <c r="F544" s="47" t="s">
        <v>49</v>
      </c>
      <c r="G544" s="13" t="e">
        <f>(C544-VLOOKUP(E544,Riders!$A$2:$C$3501,2,FALSE))/365</f>
        <v>#N/A</v>
      </c>
      <c r="H544" s="30">
        <v>20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0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110">
        <v>6.0300925925925904E-3</v>
      </c>
      <c r="AM544">
        <v>51.765999999999998</v>
      </c>
    </row>
    <row r="545" spans="1:39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47" t="s">
        <v>348</v>
      </c>
      <c r="F545" s="47" t="s">
        <v>65</v>
      </c>
      <c r="G545" s="13">
        <f>(C545-VLOOKUP(E545,Riders!$A$2:$C$3501,2,FALSE))/365</f>
        <v>25.791780821917808</v>
      </c>
      <c r="H545" s="30">
        <v>21</v>
      </c>
      <c r="I545" s="47">
        <v>0</v>
      </c>
      <c r="J545" s="47">
        <v>0</v>
      </c>
      <c r="K545" s="47">
        <v>0</v>
      </c>
      <c r="L545" s="47">
        <v>0</v>
      </c>
      <c r="M545" s="47">
        <v>0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0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110">
        <v>6.0300925925925904E-3</v>
      </c>
      <c r="AM545">
        <v>51.765999999999998</v>
      </c>
    </row>
    <row r="546" spans="1:39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47" t="s">
        <v>228</v>
      </c>
      <c r="F546" s="47" t="s">
        <v>15</v>
      </c>
      <c r="G546" s="13">
        <f>(C546-VLOOKUP(E546,Riders!$A$2:$C$3501,2,FALSE))/365</f>
        <v>19.468493150684932</v>
      </c>
      <c r="H546" s="30">
        <v>22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0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110">
        <v>6.0300925925925904E-3</v>
      </c>
      <c r="AM546">
        <v>51.765999999999998</v>
      </c>
    </row>
    <row r="547" spans="1:39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47" t="s">
        <v>317</v>
      </c>
      <c r="F547" s="47" t="s">
        <v>230</v>
      </c>
      <c r="G547" s="13" t="e">
        <f>(C547-VLOOKUP(E547,Riders!$A$2:$C$3501,2,FALSE))/365</f>
        <v>#N/A</v>
      </c>
      <c r="H547" s="30">
        <v>23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110">
        <v>6.0300925925925904E-3</v>
      </c>
      <c r="AM547">
        <v>51.765999999999998</v>
      </c>
    </row>
    <row r="548" spans="1:39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242</v>
      </c>
      <c r="F548" s="47" t="s">
        <v>243</v>
      </c>
      <c r="G548" s="13">
        <f>(C548-VLOOKUP(E548,Riders!$A$2:$C$3501,2,FALSE))/365</f>
        <v>24.041095890410958</v>
      </c>
      <c r="H548" s="30">
        <v>24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20</v>
      </c>
      <c r="AK548" s="47">
        <v>-20</v>
      </c>
      <c r="AL548" s="110">
        <v>6.0300925925925904E-3</v>
      </c>
      <c r="AM548">
        <v>51.765999999999998</v>
      </c>
    </row>
    <row r="549" spans="1:39" x14ac:dyDescent="0.3">
      <c r="A549" s="4" t="s">
        <v>131</v>
      </c>
      <c r="B549" s="4">
        <v>2018</v>
      </c>
      <c r="C549" s="5">
        <v>43435</v>
      </c>
      <c r="D549" s="4" t="s">
        <v>72</v>
      </c>
      <c r="E549" s="51" t="s">
        <v>269</v>
      </c>
      <c r="F549" s="51" t="s">
        <v>25</v>
      </c>
      <c r="G549" s="13">
        <f>(C549-VLOOKUP(E549,Riders!$A$2:$C$3501,2,FALSE))/365</f>
        <v>24.739726027397261</v>
      </c>
      <c r="H549" s="29">
        <v>1</v>
      </c>
      <c r="I549" s="51">
        <v>0</v>
      </c>
      <c r="J549" s="51">
        <v>0</v>
      </c>
      <c r="K549" s="51">
        <v>0</v>
      </c>
      <c r="L549" s="51">
        <v>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1</v>
      </c>
      <c r="S549" s="51">
        <v>1</v>
      </c>
      <c r="T549" s="51">
        <v>1</v>
      </c>
      <c r="U549" s="51">
        <v>1</v>
      </c>
      <c r="V549" s="51">
        <v>0</v>
      </c>
      <c r="W549" s="51">
        <v>0</v>
      </c>
      <c r="X549" s="51">
        <v>0</v>
      </c>
      <c r="Y549" s="51">
        <v>0</v>
      </c>
      <c r="Z549" s="51">
        <v>0</v>
      </c>
      <c r="AA549" s="51">
        <v>0</v>
      </c>
      <c r="AB549" s="51">
        <v>0</v>
      </c>
      <c r="AC549" s="51">
        <v>0</v>
      </c>
      <c r="AD549" s="51">
        <v>0</v>
      </c>
      <c r="AE549" s="51">
        <v>0</v>
      </c>
      <c r="AF549" s="51">
        <v>0</v>
      </c>
      <c r="AG549" s="51">
        <v>0</v>
      </c>
      <c r="AH549" s="51">
        <v>0</v>
      </c>
      <c r="AI549" s="51">
        <v>0</v>
      </c>
      <c r="AJ549" s="51">
        <v>0</v>
      </c>
      <c r="AK549" s="51">
        <v>4</v>
      </c>
      <c r="AL549" s="110">
        <v>6.0069444444444441E-3</v>
      </c>
      <c r="AM549">
        <v>51.98</v>
      </c>
    </row>
    <row r="550" spans="1:39" x14ac:dyDescent="0.3">
      <c r="A550" s="4" t="s">
        <v>131</v>
      </c>
      <c r="B550" s="4">
        <v>2018</v>
      </c>
      <c r="C550" s="5">
        <v>43435</v>
      </c>
      <c r="D550" s="4" t="s">
        <v>72</v>
      </c>
      <c r="E550" s="51" t="s">
        <v>325</v>
      </c>
      <c r="F550" s="51" t="s">
        <v>238</v>
      </c>
      <c r="G550" s="13">
        <f>(C550-VLOOKUP(E550,Riders!$A$2:$C$3501,2,FALSE))/365</f>
        <v>26.402739726027399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0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1</v>
      </c>
      <c r="AE550" s="51">
        <v>1</v>
      </c>
      <c r="AF550" s="51">
        <v>1</v>
      </c>
      <c r="AG550" s="51">
        <v>0</v>
      </c>
      <c r="AH550" s="51">
        <v>0</v>
      </c>
      <c r="AI550" s="51">
        <v>0</v>
      </c>
      <c r="AJ550" s="51">
        <v>0</v>
      </c>
      <c r="AK550" s="51">
        <v>3</v>
      </c>
      <c r="AL550" s="110">
        <v>6.0069444444444441E-3</v>
      </c>
      <c r="AM550">
        <v>51.98</v>
      </c>
    </row>
    <row r="551" spans="1:39" x14ac:dyDescent="0.3">
      <c r="A551" s="4" t="s">
        <v>131</v>
      </c>
      <c r="B551" s="4">
        <v>2018</v>
      </c>
      <c r="C551" s="5">
        <v>43435</v>
      </c>
      <c r="D551" s="4" t="s">
        <v>72</v>
      </c>
      <c r="E551" s="51" t="s">
        <v>298</v>
      </c>
      <c r="F551" s="51" t="s">
        <v>53</v>
      </c>
      <c r="G551" s="13">
        <f>(C551-VLOOKUP(E551,Riders!$A$2:$C$3501,2,FALSE))/365</f>
        <v>19.375342465753423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1</v>
      </c>
      <c r="Y551" s="51">
        <v>1</v>
      </c>
      <c r="Z551" s="51">
        <v>1</v>
      </c>
      <c r="AA551" s="51">
        <v>0</v>
      </c>
      <c r="AB551" s="51">
        <v>0</v>
      </c>
      <c r="AC551" s="51">
        <v>0</v>
      </c>
      <c r="AD551" s="51">
        <v>0</v>
      </c>
      <c r="AE551" s="51">
        <v>0</v>
      </c>
      <c r="AF551" s="51">
        <v>0</v>
      </c>
      <c r="AG551" s="51">
        <v>0</v>
      </c>
      <c r="AH551" s="51">
        <v>0</v>
      </c>
      <c r="AI551" s="51">
        <v>0</v>
      </c>
      <c r="AJ551" s="51">
        <v>0</v>
      </c>
      <c r="AK551" s="51">
        <v>3</v>
      </c>
      <c r="AL551" s="110">
        <v>6.0069444444444398E-3</v>
      </c>
      <c r="AM551">
        <v>51.98</v>
      </c>
    </row>
    <row r="552" spans="1:39" x14ac:dyDescent="0.3">
      <c r="A552" s="4" t="s">
        <v>131</v>
      </c>
      <c r="B552" s="4">
        <v>2018</v>
      </c>
      <c r="C552" s="5">
        <v>43435</v>
      </c>
      <c r="D552" s="4" t="s">
        <v>72</v>
      </c>
      <c r="E552" s="51" t="s">
        <v>214</v>
      </c>
      <c r="F552" s="51" t="s">
        <v>67</v>
      </c>
      <c r="G552" s="13">
        <f>(C552-VLOOKUP(E552,Riders!$A$2:$C$3501,2,FALSE))/365</f>
        <v>23.953424657534246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1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10">
        <v>6.0069444444444398E-3</v>
      </c>
      <c r="AM552">
        <v>51.98</v>
      </c>
    </row>
    <row r="553" spans="1:39" x14ac:dyDescent="0.3">
      <c r="A553" s="4" t="s">
        <v>131</v>
      </c>
      <c r="B553" s="4">
        <v>2018</v>
      </c>
      <c r="C553" s="5">
        <v>43435</v>
      </c>
      <c r="D553" s="4" t="s">
        <v>72</v>
      </c>
      <c r="E553" s="51" t="s">
        <v>333</v>
      </c>
      <c r="F553" s="51" t="s">
        <v>172</v>
      </c>
      <c r="G553" s="13">
        <f>(C553-VLOOKUP(E553,Riders!$A$2:$C$3501,2,FALSE))/365</f>
        <v>24.339726027397262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20</v>
      </c>
      <c r="AJ553" s="51">
        <v>20</v>
      </c>
      <c r="AK553" s="51">
        <v>2</v>
      </c>
      <c r="AL553" s="110">
        <v>6.0069444444444398E-3</v>
      </c>
      <c r="AM553">
        <v>51.98</v>
      </c>
    </row>
    <row r="554" spans="1:39" x14ac:dyDescent="0.3">
      <c r="A554" s="4" t="s">
        <v>131</v>
      </c>
      <c r="B554" s="4">
        <v>2018</v>
      </c>
      <c r="C554" s="5">
        <v>43435</v>
      </c>
      <c r="D554" s="4" t="s">
        <v>72</v>
      </c>
      <c r="E554" s="51" t="s">
        <v>242</v>
      </c>
      <c r="F554" s="51" t="s">
        <v>243</v>
      </c>
      <c r="G554" s="13">
        <f>(C554-VLOOKUP(E554,Riders!$A$2:$C$3501,2,FALSE))/365</f>
        <v>24.002739726027396</v>
      </c>
      <c r="H554" s="29">
        <v>6</v>
      </c>
      <c r="I554" s="51">
        <v>0</v>
      </c>
      <c r="J554" s="51">
        <v>1</v>
      </c>
      <c r="K554" s="51">
        <v>0</v>
      </c>
      <c r="L554" s="51">
        <v>1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20</v>
      </c>
      <c r="AJ554" s="51">
        <v>20</v>
      </c>
      <c r="AK554" s="51">
        <v>2</v>
      </c>
      <c r="AL554" s="110">
        <v>6.0069444444444398E-3</v>
      </c>
      <c r="AM554">
        <v>51.98</v>
      </c>
    </row>
    <row r="555" spans="1:39" x14ac:dyDescent="0.3">
      <c r="A555" s="29" t="s">
        <v>131</v>
      </c>
      <c r="B555" s="29">
        <v>2018</v>
      </c>
      <c r="C555" s="52">
        <v>43435</v>
      </c>
      <c r="D555" s="29" t="s">
        <v>72</v>
      </c>
      <c r="E555" s="51" t="s">
        <v>236</v>
      </c>
      <c r="F555" s="51" t="s">
        <v>51</v>
      </c>
      <c r="G555" s="13">
        <f>(C555-VLOOKUP(E555,Riders!$A$2:$C$3501,2,FALSE))/365</f>
        <v>23.073972602739726</v>
      </c>
      <c r="H555" s="29">
        <v>7</v>
      </c>
      <c r="I555" s="51">
        <v>0</v>
      </c>
      <c r="J555" s="51">
        <v>0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1</v>
      </c>
      <c r="AH555" s="51">
        <v>0</v>
      </c>
      <c r="AI555" s="51">
        <v>0</v>
      </c>
      <c r="AJ555" s="51">
        <v>0</v>
      </c>
      <c r="AK555" s="51">
        <v>1</v>
      </c>
      <c r="AL555" s="110">
        <v>6.0069444444444398E-3</v>
      </c>
      <c r="AM555">
        <v>51.98</v>
      </c>
    </row>
    <row r="556" spans="1:39" x14ac:dyDescent="0.3">
      <c r="A556" s="29" t="s">
        <v>131</v>
      </c>
      <c r="B556" s="29">
        <v>2018</v>
      </c>
      <c r="C556" s="52">
        <v>43435</v>
      </c>
      <c r="D556" s="29" t="s">
        <v>72</v>
      </c>
      <c r="E556" s="51" t="s">
        <v>315</v>
      </c>
      <c r="F556" s="51" t="s">
        <v>36</v>
      </c>
      <c r="G556" s="13">
        <f>(C556-VLOOKUP(E556,Riders!$A$2:$C$3501,2,FALSE))/365</f>
        <v>26.989041095890411</v>
      </c>
      <c r="H556" s="29">
        <v>8</v>
      </c>
      <c r="I556" s="51">
        <v>0</v>
      </c>
      <c r="J556" s="51">
        <v>0</v>
      </c>
      <c r="K556" s="51">
        <v>0</v>
      </c>
      <c r="L556" s="51">
        <v>0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1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10">
        <v>6.0069444444444398E-3</v>
      </c>
      <c r="AM556">
        <v>51.98</v>
      </c>
    </row>
    <row r="557" spans="1:39" x14ac:dyDescent="0.3">
      <c r="A557" s="29" t="s">
        <v>131</v>
      </c>
      <c r="B557" s="29">
        <v>2018</v>
      </c>
      <c r="C557" s="52">
        <v>43435</v>
      </c>
      <c r="D557" s="29" t="s">
        <v>72</v>
      </c>
      <c r="E557" s="51" t="s">
        <v>219</v>
      </c>
      <c r="F557" s="51" t="s">
        <v>220</v>
      </c>
      <c r="G557" s="13">
        <f>(C557-VLOOKUP(E557,Riders!$A$2:$C$3501,2,FALSE))/365</f>
        <v>26.276712328767122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1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1</v>
      </c>
      <c r="AL557" s="110">
        <v>6.0069444444444398E-3</v>
      </c>
      <c r="AM557">
        <v>51.98</v>
      </c>
    </row>
    <row r="558" spans="1:39" x14ac:dyDescent="0.3">
      <c r="A558" s="29" t="s">
        <v>131</v>
      </c>
      <c r="B558" s="29">
        <v>2018</v>
      </c>
      <c r="C558" s="52">
        <v>43435</v>
      </c>
      <c r="D558" s="29" t="s">
        <v>72</v>
      </c>
      <c r="E558" s="51" t="s">
        <v>355</v>
      </c>
      <c r="F558" s="51" t="s">
        <v>44</v>
      </c>
      <c r="G558" s="13" t="e">
        <f>(C558-VLOOKUP(E558,Riders!$A$2:$C$3501,2,FALSE))/365</f>
        <v>#N/A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1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1</v>
      </c>
      <c r="AL558" s="110">
        <v>6.0069444444444398E-3</v>
      </c>
      <c r="AM558">
        <v>51.98</v>
      </c>
    </row>
    <row r="559" spans="1:39" x14ac:dyDescent="0.3">
      <c r="A559" s="29" t="s">
        <v>131</v>
      </c>
      <c r="B559" s="29">
        <v>2018</v>
      </c>
      <c r="C559" s="52">
        <v>43435</v>
      </c>
      <c r="D559" s="29" t="s">
        <v>72</v>
      </c>
      <c r="E559" s="51" t="s">
        <v>336</v>
      </c>
      <c r="F559" s="51" t="s">
        <v>118</v>
      </c>
      <c r="G559" s="13" t="e">
        <f>(C559-VLOOKUP(E559,Riders!$A$2:$C$3501,2,FALSE))/365</f>
        <v>#N/A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1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1</v>
      </c>
      <c r="AL559" s="110">
        <v>6.0069444444444398E-3</v>
      </c>
      <c r="AM559">
        <v>51.98</v>
      </c>
    </row>
    <row r="560" spans="1:39" x14ac:dyDescent="0.3">
      <c r="A560" s="29" t="s">
        <v>131</v>
      </c>
      <c r="B560" s="29">
        <v>2018</v>
      </c>
      <c r="C560" s="52">
        <v>43435</v>
      </c>
      <c r="D560" s="29" t="s">
        <v>72</v>
      </c>
      <c r="E560" s="51" t="s">
        <v>276</v>
      </c>
      <c r="F560" s="51" t="s">
        <v>120</v>
      </c>
      <c r="G560" s="13" t="e">
        <f>(C560-VLOOKUP(E560,Riders!$A$2:$C$3501,2,FALSE))/365</f>
        <v>#N/A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10">
        <v>6.0069444444444398E-3</v>
      </c>
      <c r="AM560">
        <v>51.98</v>
      </c>
    </row>
    <row r="561" spans="1:39" x14ac:dyDescent="0.3">
      <c r="A561" s="29" t="s">
        <v>131</v>
      </c>
      <c r="B561" s="29">
        <v>2018</v>
      </c>
      <c r="C561" s="52">
        <v>43435</v>
      </c>
      <c r="D561" s="29" t="s">
        <v>72</v>
      </c>
      <c r="E561" s="51" t="s">
        <v>349</v>
      </c>
      <c r="F561" s="51" t="s">
        <v>19</v>
      </c>
      <c r="G561" s="13">
        <f>(C561-VLOOKUP(E561,Riders!$A$2:$C$3501,2,FALSE))/365</f>
        <v>27.520547945205479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10">
        <v>6.0069444444444398E-3</v>
      </c>
      <c r="AM561">
        <v>51.98</v>
      </c>
    </row>
    <row r="562" spans="1:39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300</v>
      </c>
      <c r="F562" s="51" t="s">
        <v>56</v>
      </c>
      <c r="G562" s="13">
        <f>(C562-VLOOKUP(E562,Riders!$A$2:$C$3501,2,FALSE))/365</f>
        <v>31.391780821917809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10">
        <v>6.0069444444444398E-3</v>
      </c>
      <c r="AM562">
        <v>51.98</v>
      </c>
    </row>
    <row r="563" spans="1:39" x14ac:dyDescent="0.3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299</v>
      </c>
      <c r="F563" s="51" t="s">
        <v>38</v>
      </c>
      <c r="G563" s="13">
        <f>(C563-VLOOKUP(E563,Riders!$A$2:$C$3501,2,FALSE))/365</f>
        <v>26.268493150684932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10">
        <v>6.0069444444444398E-3</v>
      </c>
      <c r="AM563">
        <v>51.98</v>
      </c>
    </row>
    <row r="564" spans="1:39" x14ac:dyDescent="0.3">
      <c r="A564" s="29" t="s">
        <v>131</v>
      </c>
      <c r="B564" s="29">
        <v>2018</v>
      </c>
      <c r="C564" s="52">
        <v>43435</v>
      </c>
      <c r="D564" s="29" t="s">
        <v>72</v>
      </c>
      <c r="E564" s="51" t="s">
        <v>307</v>
      </c>
      <c r="F564" s="51" t="s">
        <v>27</v>
      </c>
      <c r="G564" s="13">
        <f>(C564-VLOOKUP(E564,Riders!$A$2:$C$3501,2,FALSE))/365</f>
        <v>25.517808219178082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10">
        <v>6.0069444444444398E-3</v>
      </c>
      <c r="AM564">
        <v>51.98</v>
      </c>
    </row>
    <row r="565" spans="1:39" x14ac:dyDescent="0.3">
      <c r="A565" s="29" t="s">
        <v>131</v>
      </c>
      <c r="B565" s="29">
        <v>2018</v>
      </c>
      <c r="C565" s="52">
        <v>43435</v>
      </c>
      <c r="D565" s="29" t="s">
        <v>72</v>
      </c>
      <c r="E565" s="51" t="s">
        <v>311</v>
      </c>
      <c r="F565" s="51" t="s">
        <v>61</v>
      </c>
      <c r="G565" s="13">
        <f>(C565-VLOOKUP(E565,Riders!$A$2:$C$3501,2,FALSE))/365</f>
        <v>28.884931506849316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10">
        <v>6.0069444444444398E-3</v>
      </c>
      <c r="AM565">
        <v>51.98</v>
      </c>
    </row>
    <row r="566" spans="1:39" x14ac:dyDescent="0.3">
      <c r="A566" s="29" t="s">
        <v>131</v>
      </c>
      <c r="B566" s="29">
        <v>2018</v>
      </c>
      <c r="C566" s="52">
        <v>43435</v>
      </c>
      <c r="D566" s="29" t="s">
        <v>72</v>
      </c>
      <c r="E566" s="51" t="s">
        <v>326</v>
      </c>
      <c r="F566" s="51" t="s">
        <v>49</v>
      </c>
      <c r="G566" s="13" t="e">
        <f>(C566-VLOOKUP(E566,Riders!$A$2:$C$3501,2,FALSE))/365</f>
        <v>#N/A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10">
        <v>6.0069444444444398E-3</v>
      </c>
      <c r="AM566">
        <v>51.98</v>
      </c>
    </row>
    <row r="567" spans="1:39" x14ac:dyDescent="0.3">
      <c r="A567" s="29" t="s">
        <v>131</v>
      </c>
      <c r="B567" s="29">
        <v>2018</v>
      </c>
      <c r="C567" s="52">
        <v>43435</v>
      </c>
      <c r="D567" s="29" t="s">
        <v>72</v>
      </c>
      <c r="E567" s="51" t="s">
        <v>347</v>
      </c>
      <c r="F567" s="51" t="s">
        <v>31</v>
      </c>
      <c r="G567" s="13">
        <f>(C567-VLOOKUP(E567,Riders!$A$2:$C$3501,2,FALSE))/365</f>
        <v>30.18904109589041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10">
        <v>6.0069444444444398E-3</v>
      </c>
      <c r="AM567">
        <v>51.98</v>
      </c>
    </row>
    <row r="568" spans="1:39" x14ac:dyDescent="0.3">
      <c r="A568" s="29" t="s">
        <v>131</v>
      </c>
      <c r="B568" s="29">
        <v>2018</v>
      </c>
      <c r="C568" s="52">
        <v>43435</v>
      </c>
      <c r="D568" s="29" t="s">
        <v>72</v>
      </c>
      <c r="E568" s="51" t="s">
        <v>303</v>
      </c>
      <c r="F568" s="51" t="s">
        <v>232</v>
      </c>
      <c r="G568" s="13">
        <f>(C568-VLOOKUP(E568,Riders!$A$2:$C$3501,2,FALSE))/365</f>
        <v>24.484931506849314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1</v>
      </c>
      <c r="N568" s="51">
        <v>1</v>
      </c>
      <c r="O568" s="51">
        <v>0</v>
      </c>
      <c r="P568" s="51">
        <v>1</v>
      </c>
      <c r="Q568" s="51">
        <v>1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20</v>
      </c>
      <c r="AK568" s="51">
        <v>-16</v>
      </c>
      <c r="AL568" s="110">
        <v>6.0069444444444398E-3</v>
      </c>
      <c r="AM568">
        <v>51.98</v>
      </c>
    </row>
    <row r="569" spans="1:39" x14ac:dyDescent="0.3">
      <c r="A569" s="29" t="s">
        <v>131</v>
      </c>
      <c r="B569" s="29">
        <v>2018</v>
      </c>
      <c r="C569" s="52">
        <v>43435</v>
      </c>
      <c r="D569" s="29" t="s">
        <v>72</v>
      </c>
      <c r="E569" s="51" t="s">
        <v>320</v>
      </c>
      <c r="F569" s="51" t="s">
        <v>40</v>
      </c>
      <c r="G569" s="13">
        <f>(C569-VLOOKUP(E569,Riders!$A$2:$C$3501,2,FALSE))/365</f>
        <v>21.378082191780823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1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20</v>
      </c>
      <c r="AK569" s="51">
        <v>-19</v>
      </c>
      <c r="AL569" s="110">
        <v>6.0069444444444398E-3</v>
      </c>
      <c r="AM569">
        <v>51.98</v>
      </c>
    </row>
    <row r="570" spans="1:39" x14ac:dyDescent="0.3">
      <c r="A570" s="29" t="s">
        <v>131</v>
      </c>
      <c r="B570" s="29">
        <v>2018</v>
      </c>
      <c r="C570" s="52">
        <v>43435</v>
      </c>
      <c r="D570" s="29" t="s">
        <v>72</v>
      </c>
      <c r="E570" s="51" t="s">
        <v>340</v>
      </c>
      <c r="F570" s="51" t="s">
        <v>65</v>
      </c>
      <c r="G570" s="13">
        <f>(C570-VLOOKUP(E570,Riders!$A$2:$C$3501,2,FALSE))/365</f>
        <v>23.531506849315068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20</v>
      </c>
      <c r="AK570" s="51">
        <v>-20</v>
      </c>
      <c r="AL570" s="110">
        <v>6.0069444444444398E-3</v>
      </c>
      <c r="AM570">
        <v>51.98</v>
      </c>
    </row>
    <row r="571" spans="1:39" x14ac:dyDescent="0.3">
      <c r="A571" s="29" t="s">
        <v>131</v>
      </c>
      <c r="B571" s="29">
        <v>2018</v>
      </c>
      <c r="C571" s="52">
        <v>43435</v>
      </c>
      <c r="D571" s="29" t="s">
        <v>72</v>
      </c>
      <c r="E571" s="51" t="s">
        <v>350</v>
      </c>
      <c r="F571" s="51" t="s">
        <v>15</v>
      </c>
      <c r="G571" s="13">
        <f>(C571-VLOOKUP(E571,Riders!$A$2:$C$3501,2,FALSE))/365</f>
        <v>23.24931506849315</v>
      </c>
      <c r="H571" s="29">
        <v>23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0</v>
      </c>
      <c r="Y571" s="51">
        <v>0</v>
      </c>
      <c r="Z571" s="51">
        <v>0</v>
      </c>
      <c r="AA571" s="51">
        <v>0</v>
      </c>
      <c r="AB571" s="51">
        <v>0</v>
      </c>
      <c r="AC571" s="51">
        <v>0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0</v>
      </c>
      <c r="AJ571" s="51">
        <v>20</v>
      </c>
      <c r="AK571" s="51">
        <v>-20</v>
      </c>
      <c r="AL571" s="110">
        <v>6.0069444444444398E-3</v>
      </c>
      <c r="AM571">
        <v>51.98</v>
      </c>
    </row>
    <row r="572" spans="1:39" x14ac:dyDescent="0.3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1415</v>
      </c>
      <c r="F572" s="51" t="s">
        <v>230</v>
      </c>
      <c r="G572" s="13">
        <f>(C572-VLOOKUP(E572,Riders!$A$2:$C$3501,2,FALSE))/365</f>
        <v>28.835616438356166</v>
      </c>
      <c r="H572" s="29">
        <v>24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0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20</v>
      </c>
      <c r="AK572" s="51">
        <v>-20</v>
      </c>
      <c r="AL572" s="110">
        <v>6.0069444444444398E-3</v>
      </c>
      <c r="AM572">
        <v>51.98</v>
      </c>
    </row>
    <row r="573" spans="1:39" x14ac:dyDescent="0.3">
      <c r="A573" s="30" t="s">
        <v>93</v>
      </c>
      <c r="B573" s="30">
        <v>2018</v>
      </c>
      <c r="C573" s="49">
        <v>43401</v>
      </c>
      <c r="D573" s="30" t="s">
        <v>72</v>
      </c>
      <c r="E573" s="47" t="s">
        <v>300</v>
      </c>
      <c r="F573" s="47" t="s">
        <v>56</v>
      </c>
      <c r="G573" s="13">
        <f>(C573-VLOOKUP(E573,Riders!$A$2:$C$3501,2,FALSE))/365</f>
        <v>31.298630136986301</v>
      </c>
      <c r="H573" s="30">
        <v>1</v>
      </c>
      <c r="I573" s="47">
        <v>0</v>
      </c>
      <c r="J573" s="47">
        <v>0</v>
      </c>
      <c r="K573" s="47">
        <v>0</v>
      </c>
      <c r="L573" s="47">
        <v>0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0</v>
      </c>
      <c r="X573" s="47">
        <v>0</v>
      </c>
      <c r="Y573" s="47">
        <v>0</v>
      </c>
      <c r="Z573" s="47">
        <v>0</v>
      </c>
      <c r="AA573" s="47">
        <v>1</v>
      </c>
      <c r="AB573" s="47">
        <v>1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20</v>
      </c>
      <c r="AJ573" s="47">
        <v>0</v>
      </c>
      <c r="AK573" s="47">
        <v>22</v>
      </c>
      <c r="AL573" s="110">
        <v>6.0648148148148145E-3</v>
      </c>
      <c r="AM573">
        <v>51.512</v>
      </c>
    </row>
    <row r="574" spans="1:39" x14ac:dyDescent="0.3">
      <c r="A574" s="47" t="s">
        <v>93</v>
      </c>
      <c r="B574" s="47">
        <v>2018</v>
      </c>
      <c r="C574" s="49">
        <v>43401</v>
      </c>
      <c r="D574" s="47" t="s">
        <v>72</v>
      </c>
      <c r="E574" s="47" t="s">
        <v>840</v>
      </c>
      <c r="F574" s="47" t="s">
        <v>44</v>
      </c>
      <c r="G574" s="13" t="e">
        <f>(C574-VLOOKUP(E574,Riders!$A$2:$C$3501,2,FALSE))/365</f>
        <v>#N/A</v>
      </c>
      <c r="H574" s="30">
        <v>2</v>
      </c>
      <c r="I574" s="47">
        <v>0</v>
      </c>
      <c r="J574" s="47">
        <v>0</v>
      </c>
      <c r="K574" s="47">
        <v>0</v>
      </c>
      <c r="L574" s="47">
        <v>0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0</v>
      </c>
      <c r="X574" s="47">
        <v>1</v>
      </c>
      <c r="Y574" s="47">
        <v>1</v>
      </c>
      <c r="Z574" s="47">
        <v>1</v>
      </c>
      <c r="AA574" s="47">
        <v>0</v>
      </c>
      <c r="AB574" s="47">
        <v>0</v>
      </c>
      <c r="AC574" s="47">
        <v>1</v>
      </c>
      <c r="AD574" s="47">
        <v>1</v>
      </c>
      <c r="AE574" s="47">
        <v>1</v>
      </c>
      <c r="AF574" s="47">
        <v>1</v>
      </c>
      <c r="AG574" s="47">
        <v>1</v>
      </c>
      <c r="AH574" s="47">
        <v>1</v>
      </c>
      <c r="AI574" s="47">
        <v>0</v>
      </c>
      <c r="AJ574" s="47">
        <v>0</v>
      </c>
      <c r="AK574" s="47">
        <v>9</v>
      </c>
      <c r="AL574" s="110">
        <v>6.0648148148148145E-3</v>
      </c>
      <c r="AM574">
        <v>51.512</v>
      </c>
    </row>
    <row r="575" spans="1:39" x14ac:dyDescent="0.3">
      <c r="A575" s="47" t="s">
        <v>93</v>
      </c>
      <c r="B575" s="47">
        <v>2018</v>
      </c>
      <c r="C575" s="49">
        <v>43401</v>
      </c>
      <c r="D575" s="47" t="s">
        <v>72</v>
      </c>
      <c r="E575" s="47" t="s">
        <v>309</v>
      </c>
      <c r="F575" s="47" t="s">
        <v>25</v>
      </c>
      <c r="G575" s="13">
        <f>(C575-VLOOKUP(E575,Riders!$A$2:$C$3501,2,FALSE))/365</f>
        <v>26.528767123287672</v>
      </c>
      <c r="H575" s="30">
        <v>3</v>
      </c>
      <c r="I575" s="47">
        <v>1</v>
      </c>
      <c r="J575" s="47">
        <v>0</v>
      </c>
      <c r="K575" s="47">
        <v>0</v>
      </c>
      <c r="L575" s="47">
        <v>0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1</v>
      </c>
      <c r="S575" s="47">
        <v>1</v>
      </c>
      <c r="T575" s="47">
        <v>0</v>
      </c>
      <c r="U575" s="47">
        <v>0</v>
      </c>
      <c r="V575" s="47">
        <v>0</v>
      </c>
      <c r="W575" s="47">
        <v>0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0</v>
      </c>
      <c r="AJ575" s="47">
        <v>0</v>
      </c>
      <c r="AK575" s="47">
        <v>3</v>
      </c>
      <c r="AL575" s="110">
        <v>6.0648148148148102E-3</v>
      </c>
      <c r="AM575">
        <v>51.512</v>
      </c>
    </row>
    <row r="576" spans="1:39" x14ac:dyDescent="0.3">
      <c r="A576" s="47" t="s">
        <v>93</v>
      </c>
      <c r="B576" s="47">
        <v>2018</v>
      </c>
      <c r="C576" s="49">
        <v>43401</v>
      </c>
      <c r="D576" s="47" t="s">
        <v>72</v>
      </c>
      <c r="E576" s="47" t="s">
        <v>237</v>
      </c>
      <c r="F576" s="47" t="s">
        <v>238</v>
      </c>
      <c r="G576" s="13">
        <f>(C576-VLOOKUP(E576,Riders!$A$2:$C$3501,2,FALSE))/365</f>
        <v>22.443835616438356</v>
      </c>
      <c r="H576" s="30">
        <v>4</v>
      </c>
      <c r="I576" s="47">
        <v>0</v>
      </c>
      <c r="J576" s="47">
        <v>0</v>
      </c>
      <c r="K576" s="47">
        <v>0</v>
      </c>
      <c r="L576" s="47">
        <v>0</v>
      </c>
      <c r="M576" s="47">
        <v>1</v>
      </c>
      <c r="N576" s="47">
        <v>0</v>
      </c>
      <c r="O576" s="47">
        <v>0</v>
      </c>
      <c r="P576" s="47">
        <v>1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0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0</v>
      </c>
      <c r="AI576" s="47">
        <v>0</v>
      </c>
      <c r="AJ576" s="47">
        <v>0</v>
      </c>
      <c r="AK576" s="47">
        <v>2</v>
      </c>
      <c r="AL576" s="110">
        <v>6.0648148148148102E-3</v>
      </c>
      <c r="AM576">
        <v>51.512</v>
      </c>
    </row>
    <row r="577" spans="1:39" x14ac:dyDescent="0.3">
      <c r="A577" s="47" t="s">
        <v>93</v>
      </c>
      <c r="B577" s="47">
        <v>2018</v>
      </c>
      <c r="C577" s="49">
        <v>43401</v>
      </c>
      <c r="D577" s="47" t="s">
        <v>72</v>
      </c>
      <c r="E577" s="47" t="s">
        <v>322</v>
      </c>
      <c r="F577" s="47" t="s">
        <v>29</v>
      </c>
      <c r="G577" s="13">
        <f>(C577-VLOOKUP(E577,Riders!$A$2:$C$3501,2,FALSE))/365</f>
        <v>30.791780821917808</v>
      </c>
      <c r="H577" s="30">
        <v>5</v>
      </c>
      <c r="I577" s="47">
        <v>0</v>
      </c>
      <c r="J577" s="47">
        <v>0</v>
      </c>
      <c r="K577" s="47">
        <v>0</v>
      </c>
      <c r="L577" s="47">
        <v>0</v>
      </c>
      <c r="M577" s="47">
        <v>0</v>
      </c>
      <c r="N577" s="47">
        <v>0</v>
      </c>
      <c r="O577" s="47">
        <v>0</v>
      </c>
      <c r="P577" s="47">
        <v>0</v>
      </c>
      <c r="Q577" s="47">
        <v>1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1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2</v>
      </c>
      <c r="AL577" s="110">
        <v>6.0648148148148102E-3</v>
      </c>
      <c r="AM577">
        <v>51.512</v>
      </c>
    </row>
    <row r="578" spans="1:39" x14ac:dyDescent="0.3">
      <c r="A578" s="47" t="s">
        <v>93</v>
      </c>
      <c r="B578" s="47">
        <v>2018</v>
      </c>
      <c r="C578" s="49">
        <v>43401</v>
      </c>
      <c r="D578" s="47" t="s">
        <v>72</v>
      </c>
      <c r="E578" s="47" t="s">
        <v>221</v>
      </c>
      <c r="F578" s="47" t="s">
        <v>40</v>
      </c>
      <c r="G578" s="13">
        <f>(C578-VLOOKUP(E578,Riders!$A$2:$C$3501,2,FALSE))/365</f>
        <v>21.564383561643837</v>
      </c>
      <c r="H578" s="30">
        <v>6</v>
      </c>
      <c r="I578" s="47">
        <v>0</v>
      </c>
      <c r="J578" s="47">
        <v>0</v>
      </c>
      <c r="K578" s="47">
        <v>0</v>
      </c>
      <c r="L578" s="47">
        <v>0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1</v>
      </c>
      <c r="U578" s="47">
        <v>0</v>
      </c>
      <c r="V578" s="47">
        <v>1</v>
      </c>
      <c r="W578" s="47">
        <v>0</v>
      </c>
      <c r="X578" s="47">
        <v>0</v>
      </c>
      <c r="Y578" s="47">
        <v>0</v>
      </c>
      <c r="Z578" s="47">
        <v>0</v>
      </c>
      <c r="AA578" s="47">
        <v>0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2</v>
      </c>
      <c r="AL578" s="110">
        <v>6.0648148148148102E-3</v>
      </c>
      <c r="AM578">
        <v>51.512</v>
      </c>
    </row>
    <row r="579" spans="1:39" x14ac:dyDescent="0.3">
      <c r="A579" s="47" t="s">
        <v>93</v>
      </c>
      <c r="B579" s="47">
        <v>2018</v>
      </c>
      <c r="C579" s="49">
        <v>43401</v>
      </c>
      <c r="D579" s="47" t="s">
        <v>72</v>
      </c>
      <c r="E579" s="47" t="s">
        <v>214</v>
      </c>
      <c r="F579" s="47" t="s">
        <v>67</v>
      </c>
      <c r="G579" s="13">
        <f>(C579-VLOOKUP(E579,Riders!$A$2:$C$3501,2,FALSE))/365</f>
        <v>23.860273972602741</v>
      </c>
      <c r="H579" s="30">
        <v>7</v>
      </c>
      <c r="I579" s="47">
        <v>0</v>
      </c>
      <c r="J579" s="47">
        <v>0</v>
      </c>
      <c r="K579" s="47">
        <v>1</v>
      </c>
      <c r="L579" s="47">
        <v>0</v>
      </c>
      <c r="M579" s="47">
        <v>0</v>
      </c>
      <c r="N579" s="47">
        <v>1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47">
        <v>0</v>
      </c>
      <c r="V579" s="47">
        <v>0</v>
      </c>
      <c r="W579" s="47">
        <v>0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2</v>
      </c>
      <c r="AL579" s="110">
        <v>6.0648148148148102E-3</v>
      </c>
      <c r="AM579">
        <v>51.512</v>
      </c>
    </row>
    <row r="580" spans="1:39" x14ac:dyDescent="0.3">
      <c r="A580" s="47" t="s">
        <v>93</v>
      </c>
      <c r="B580" s="47">
        <v>2018</v>
      </c>
      <c r="C580" s="49">
        <v>43401</v>
      </c>
      <c r="D580" s="47" t="s">
        <v>72</v>
      </c>
      <c r="E580" s="47" t="s">
        <v>332</v>
      </c>
      <c r="F580" s="47" t="s">
        <v>17</v>
      </c>
      <c r="G580" s="13">
        <f>(C580-VLOOKUP(E580,Riders!$A$2:$C$3501,2,FALSE))/365</f>
        <v>27.19178082191781</v>
      </c>
      <c r="H580" s="30">
        <v>8</v>
      </c>
      <c r="I580" s="47">
        <v>0</v>
      </c>
      <c r="J580" s="47">
        <v>0</v>
      </c>
      <c r="K580" s="47">
        <v>0</v>
      </c>
      <c r="L580" s="47">
        <v>1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47">
        <v>0</v>
      </c>
      <c r="V580" s="47">
        <v>0</v>
      </c>
      <c r="W580" s="47">
        <v>0</v>
      </c>
      <c r="X580" s="47">
        <v>0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1</v>
      </c>
      <c r="AL580" s="110">
        <v>6.0648148148148102E-3</v>
      </c>
      <c r="AM580">
        <v>51.512</v>
      </c>
    </row>
    <row r="581" spans="1:39" x14ac:dyDescent="0.3">
      <c r="A581" s="47" t="s">
        <v>93</v>
      </c>
      <c r="B581" s="47">
        <v>2018</v>
      </c>
      <c r="C581" s="49">
        <v>43401</v>
      </c>
      <c r="D581" s="47" t="s">
        <v>72</v>
      </c>
      <c r="E581" s="47" t="s">
        <v>307</v>
      </c>
      <c r="F581" s="47" t="s">
        <v>27</v>
      </c>
      <c r="G581" s="13">
        <f>(C581-VLOOKUP(E581,Riders!$A$2:$C$3501,2,FALSE))/365</f>
        <v>25.424657534246574</v>
      </c>
      <c r="H581" s="30">
        <v>9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1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0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1</v>
      </c>
      <c r="AL581" s="110">
        <v>6.0648148148148102E-3</v>
      </c>
      <c r="AM581">
        <v>51.512</v>
      </c>
    </row>
    <row r="582" spans="1:39" x14ac:dyDescent="0.3">
      <c r="A582" s="47" t="s">
        <v>93</v>
      </c>
      <c r="B582" s="47">
        <v>2018</v>
      </c>
      <c r="C582" s="49">
        <v>43401</v>
      </c>
      <c r="D582" s="47" t="s">
        <v>72</v>
      </c>
      <c r="E582" s="47" t="s">
        <v>227</v>
      </c>
      <c r="F582" s="47" t="s">
        <v>53</v>
      </c>
      <c r="G582" s="13">
        <f>(C582-VLOOKUP(E582,Riders!$A$2:$C$3501,2,FALSE))/365</f>
        <v>20.67945205479452</v>
      </c>
      <c r="H582" s="30">
        <v>10</v>
      </c>
      <c r="I582" s="47">
        <v>0</v>
      </c>
      <c r="J582" s="47">
        <v>1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0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1</v>
      </c>
      <c r="AL582" s="110">
        <v>6.0648148148148102E-3</v>
      </c>
      <c r="AM582">
        <v>51.512</v>
      </c>
    </row>
    <row r="583" spans="1:39" x14ac:dyDescent="0.3">
      <c r="A583" s="47" t="s">
        <v>93</v>
      </c>
      <c r="B583" s="47">
        <v>2018</v>
      </c>
      <c r="C583" s="49">
        <v>43401</v>
      </c>
      <c r="D583" s="47" t="s">
        <v>72</v>
      </c>
      <c r="E583" s="47" t="s">
        <v>334</v>
      </c>
      <c r="F583" s="47" t="s">
        <v>118</v>
      </c>
      <c r="G583" s="13">
        <f>(C583-VLOOKUP(E583,Riders!$A$2:$C$3501,2,FALSE))/365</f>
        <v>26.021917808219179</v>
      </c>
      <c r="H583" s="30">
        <v>11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47">
        <v>1</v>
      </c>
      <c r="V583" s="47">
        <v>0</v>
      </c>
      <c r="W583" s="47">
        <v>0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1</v>
      </c>
      <c r="AL583" s="110">
        <v>6.0648148148148102E-3</v>
      </c>
      <c r="AM583">
        <v>51.512</v>
      </c>
    </row>
    <row r="584" spans="1:39" x14ac:dyDescent="0.3">
      <c r="A584" s="47" t="s">
        <v>93</v>
      </c>
      <c r="B584" s="47">
        <v>2018</v>
      </c>
      <c r="C584" s="49">
        <v>43401</v>
      </c>
      <c r="D584" s="47" t="s">
        <v>72</v>
      </c>
      <c r="E584" s="47" t="s">
        <v>348</v>
      </c>
      <c r="F584" s="47" t="s">
        <v>65</v>
      </c>
      <c r="G584" s="13">
        <f>(C584-VLOOKUP(E584,Riders!$A$2:$C$3501,2,FALSE))/365</f>
        <v>25.660273972602738</v>
      </c>
      <c r="H584" s="30">
        <v>12</v>
      </c>
      <c r="I584" s="47">
        <v>0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47">
        <v>0</v>
      </c>
      <c r="V584" s="47">
        <v>0</v>
      </c>
      <c r="W584" s="47">
        <v>0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110">
        <v>6.0648148148148102E-3</v>
      </c>
      <c r="AM584">
        <v>51.512</v>
      </c>
    </row>
    <row r="585" spans="1:39" x14ac:dyDescent="0.3">
      <c r="A585" s="47" t="s">
        <v>93</v>
      </c>
      <c r="B585" s="47">
        <v>2018</v>
      </c>
      <c r="C585" s="49">
        <v>43401</v>
      </c>
      <c r="D585" s="47" t="s">
        <v>72</v>
      </c>
      <c r="E585" s="47" t="s">
        <v>231</v>
      </c>
      <c r="F585" s="47" t="s">
        <v>232</v>
      </c>
      <c r="G585" s="13">
        <f>(C585-VLOOKUP(E585,Riders!$A$2:$C$3501,2,FALSE))/365</f>
        <v>21.706849315068492</v>
      </c>
      <c r="H585" s="30">
        <v>13</v>
      </c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110">
        <v>6.0648148148148102E-3</v>
      </c>
      <c r="AM585">
        <v>51.512</v>
      </c>
    </row>
    <row r="586" spans="1:39" x14ac:dyDescent="0.3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311</v>
      </c>
      <c r="F586" s="47" t="s">
        <v>61</v>
      </c>
      <c r="G586" s="13">
        <f>(C586-VLOOKUP(E586,Riders!$A$2:$C$3501,2,FALSE))/365</f>
        <v>28.791780821917808</v>
      </c>
      <c r="H586" s="30">
        <v>14</v>
      </c>
      <c r="I586" s="47">
        <v>0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0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110">
        <v>6.0648148148148102E-3</v>
      </c>
      <c r="AM586">
        <v>51.512</v>
      </c>
    </row>
    <row r="587" spans="1:39" x14ac:dyDescent="0.3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586</v>
      </c>
      <c r="F587" s="47" t="s">
        <v>172</v>
      </c>
      <c r="G587" s="13" t="e">
        <f>(C587-VLOOKUP(E587,Riders!$A$2:$C$3501,2,FALSE))/365</f>
        <v>#N/A</v>
      </c>
      <c r="H587" s="30">
        <v>15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0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110">
        <v>6.0648148148148102E-3</v>
      </c>
      <c r="AM587">
        <v>51.512</v>
      </c>
    </row>
    <row r="588" spans="1:39" x14ac:dyDescent="0.3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338</v>
      </c>
      <c r="F588" s="47" t="s">
        <v>339</v>
      </c>
      <c r="G588" s="13">
        <f>(C588-VLOOKUP(E588,Riders!$A$2:$C$3501,2,FALSE))/365</f>
        <v>28.794520547945204</v>
      </c>
      <c r="H588" s="30">
        <v>16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0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110">
        <v>6.0648148148148102E-3</v>
      </c>
      <c r="AM588">
        <v>51.512</v>
      </c>
    </row>
    <row r="589" spans="1:39" x14ac:dyDescent="0.3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276</v>
      </c>
      <c r="F589" s="47" t="s">
        <v>120</v>
      </c>
      <c r="G589" s="13" t="e">
        <f>(C589-VLOOKUP(E589,Riders!$A$2:$C$3501,2,FALSE))/365</f>
        <v>#N/A</v>
      </c>
      <c r="H589" s="30">
        <v>17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0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110">
        <v>6.0648148148148102E-3</v>
      </c>
      <c r="AM589">
        <v>51.512</v>
      </c>
    </row>
    <row r="590" spans="1:39" x14ac:dyDescent="0.3">
      <c r="A590" s="47" t="s">
        <v>93</v>
      </c>
      <c r="B590" s="47">
        <v>2018</v>
      </c>
      <c r="C590" s="49">
        <v>43401</v>
      </c>
      <c r="D590" s="47" t="s">
        <v>72</v>
      </c>
      <c r="E590" s="47" t="s">
        <v>299</v>
      </c>
      <c r="F590" s="47" t="s">
        <v>38</v>
      </c>
      <c r="G590" s="13">
        <f>(C590-VLOOKUP(E590,Riders!$A$2:$C$3501,2,FALSE))/365</f>
        <v>26.175342465753424</v>
      </c>
      <c r="H590" s="30">
        <v>18</v>
      </c>
      <c r="I590" s="47">
        <v>0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0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110">
        <v>6.0648148148148102E-3</v>
      </c>
      <c r="AM590">
        <v>51.512</v>
      </c>
    </row>
    <row r="591" spans="1:39" x14ac:dyDescent="0.3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562</v>
      </c>
      <c r="F591" s="47" t="s">
        <v>47</v>
      </c>
      <c r="G591" s="13">
        <f>(C591-VLOOKUP(E591,Riders!$A$2:$C$3501,2,FALSE))/365</f>
        <v>21.07123287671233</v>
      </c>
      <c r="H591" s="30">
        <v>19</v>
      </c>
      <c r="I591" s="47">
        <v>0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0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110">
        <v>6.0648148148148102E-3</v>
      </c>
      <c r="AM591">
        <v>51.512</v>
      </c>
    </row>
    <row r="592" spans="1:39" x14ac:dyDescent="0.3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1415</v>
      </c>
      <c r="F592" s="47" t="s">
        <v>230</v>
      </c>
      <c r="G592" s="13">
        <f>(C592-VLOOKUP(E592,Riders!$A$2:$C$3501,2,FALSE))/365</f>
        <v>28.742465753424657</v>
      </c>
      <c r="H592" s="30">
        <v>20</v>
      </c>
      <c r="I592" s="47">
        <v>0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0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110">
        <v>6.0648148148148102E-3</v>
      </c>
      <c r="AM592">
        <v>51.512</v>
      </c>
    </row>
    <row r="593" spans="1:39" x14ac:dyDescent="0.3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459</v>
      </c>
      <c r="F593" s="47" t="s">
        <v>15</v>
      </c>
      <c r="G593" s="13">
        <f>(C593-VLOOKUP(E593,Riders!$A$2:$C$3501,2,FALSE))/365</f>
        <v>19.950684931506849</v>
      </c>
      <c r="H593" s="30">
        <v>21</v>
      </c>
      <c r="I593" s="47">
        <v>0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110">
        <v>6.0648148148148102E-3</v>
      </c>
      <c r="AM593">
        <v>51.512</v>
      </c>
    </row>
    <row r="594" spans="1:39" x14ac:dyDescent="0.3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219</v>
      </c>
      <c r="F594" s="47" t="s">
        <v>220</v>
      </c>
      <c r="G594" s="13">
        <f>(C594-VLOOKUP(E594,Riders!$A$2:$C$3501,2,FALSE))/365</f>
        <v>26.183561643835617</v>
      </c>
      <c r="H594" s="30">
        <v>22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0</v>
      </c>
      <c r="AK594" s="47">
        <v>0</v>
      </c>
      <c r="AL594" s="110">
        <v>6.0648148148148102E-3</v>
      </c>
      <c r="AM594">
        <v>51.512</v>
      </c>
    </row>
    <row r="595" spans="1:39" x14ac:dyDescent="0.3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224</v>
      </c>
      <c r="F595" s="47" t="s">
        <v>225</v>
      </c>
      <c r="G595" s="13">
        <f>(C595-VLOOKUP(E595,Riders!$A$2:$C$3501,2,FALSE))/365</f>
        <v>18.882191780821916</v>
      </c>
      <c r="H595" s="30">
        <v>23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0</v>
      </c>
      <c r="X595" s="47">
        <v>0</v>
      </c>
      <c r="Y595" s="47">
        <v>0</v>
      </c>
      <c r="Z595" s="47">
        <v>0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0</v>
      </c>
      <c r="AL595" s="110">
        <v>6.0648148148148102E-3</v>
      </c>
      <c r="AM595">
        <v>51.512</v>
      </c>
    </row>
    <row r="596" spans="1:39" x14ac:dyDescent="0.3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326</v>
      </c>
      <c r="F596" s="47" t="s">
        <v>49</v>
      </c>
      <c r="G596" s="13" t="e">
        <f>(C596-VLOOKUP(E596,Riders!$A$2:$C$3501,2,FALSE))/365</f>
        <v>#N/A</v>
      </c>
      <c r="H596" s="30">
        <v>24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0</v>
      </c>
      <c r="AD596" s="47">
        <v>0</v>
      </c>
      <c r="AE596" s="47">
        <v>0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0</v>
      </c>
      <c r="AL596" s="110">
        <v>6.0648148148148102E-3</v>
      </c>
      <c r="AM596">
        <v>51.512</v>
      </c>
    </row>
  </sheetData>
  <autoFilter ref="A1:AM506" xr:uid="{BE93CFBC-57A1-4321-B672-F6E88CDB8B0A}">
    <sortState xmlns:xlrd2="http://schemas.microsoft.com/office/spreadsheetml/2017/richdata2" ref="A2:AM596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351" priority="74" operator="between">
      <formula>1</formula>
      <formula>1</formula>
    </cfRule>
  </conditionalFormatting>
  <conditionalFormatting sqref="D89:D112">
    <cfRule type="expression" dxfId="350" priority="64">
      <formula>$E89="F"</formula>
    </cfRule>
    <cfRule type="expression" dxfId="349" priority="65">
      <formula>$E89="SF"</formula>
    </cfRule>
    <cfRule type="expression" dxfId="348" priority="66">
      <formula>$E89="QF"</formula>
    </cfRule>
    <cfRule type="expression" dxfId="347" priority="67">
      <formula>$E89="R16"</formula>
    </cfRule>
    <cfRule type="expression" dxfId="346" priority="68">
      <formula>$E89="R8"</formula>
    </cfRule>
  </conditionalFormatting>
  <conditionalFormatting sqref="I129">
    <cfRule type="cellIs" dxfId="345" priority="63" operator="between">
      <formula>1</formula>
      <formula>1</formula>
    </cfRule>
  </conditionalFormatting>
  <conditionalFormatting sqref="J129">
    <cfRule type="cellIs" dxfId="344" priority="62" operator="between">
      <formula>1</formula>
      <formula>1</formula>
    </cfRule>
  </conditionalFormatting>
  <conditionalFormatting sqref="C145:C165">
    <cfRule type="expression" dxfId="343" priority="60">
      <formula>$E145="F"</formula>
    </cfRule>
    <cfRule type="expression" dxfId="342" priority="61">
      <formula>$E145="Q"</formula>
    </cfRule>
  </conditionalFormatting>
  <conditionalFormatting sqref="A145:B165">
    <cfRule type="expression" dxfId="341" priority="57">
      <formula>$E145="Q"</formula>
    </cfRule>
    <cfRule type="expression" dxfId="340" priority="58">
      <formula>$E145="G"</formula>
    </cfRule>
    <cfRule type="expression" dxfId="339" priority="59">
      <formula>$E145="B"</formula>
    </cfRule>
  </conditionalFormatting>
  <conditionalFormatting sqref="D145:D165">
    <cfRule type="expression" dxfId="338" priority="54">
      <formula>$E145="Q"</formula>
    </cfRule>
    <cfRule type="expression" dxfId="337" priority="55">
      <formula>$E145="G"</formula>
    </cfRule>
    <cfRule type="expression" dxfId="336" priority="56">
      <formula>$E145="B"</formula>
    </cfRule>
  </conditionalFormatting>
  <conditionalFormatting sqref="I144:J145">
    <cfRule type="cellIs" dxfId="335" priority="53" operator="between">
      <formula>1</formula>
      <formula>1</formula>
    </cfRule>
  </conditionalFormatting>
  <conditionalFormatting sqref="A166:B187 D166:D187">
    <cfRule type="expression" dxfId="334" priority="51">
      <formula>#REF!="F"</formula>
    </cfRule>
    <cfRule type="expression" dxfId="333" priority="52">
      <formula>#REF!="Q"</formula>
    </cfRule>
  </conditionalFormatting>
  <conditionalFormatting sqref="A188:B205 D188:D205">
    <cfRule type="expression" dxfId="332" priority="49">
      <formula>#REF!="F"</formula>
    </cfRule>
    <cfRule type="expression" dxfId="331" priority="50">
      <formula>#REF!="Q"</formula>
    </cfRule>
  </conditionalFormatting>
  <conditionalFormatting sqref="A206:B226 D206:D226">
    <cfRule type="expression" dxfId="330" priority="47">
      <formula>#REF!="F"</formula>
    </cfRule>
    <cfRule type="expression" dxfId="329" priority="48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28" priority="45">
      <formula>#REF!="F"</formula>
    </cfRule>
    <cfRule type="expression" dxfId="327" priority="46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26" priority="43">
      <formula>#REF!="F"</formula>
    </cfRule>
    <cfRule type="expression" dxfId="325" priority="44">
      <formula>#REF!="Q"</formula>
    </cfRule>
  </conditionalFormatting>
  <conditionalFormatting sqref="A250:B272 D250:D272">
    <cfRule type="expression" dxfId="324" priority="41">
      <formula>#REF!="F"</formula>
    </cfRule>
    <cfRule type="expression" dxfId="323" priority="42">
      <formula>#REF!="Q"</formula>
    </cfRule>
  </conditionalFormatting>
  <conditionalFormatting sqref="A273:B296 D273:D296">
    <cfRule type="expression" dxfId="322" priority="39">
      <formula>#REF!="F"</formula>
    </cfRule>
    <cfRule type="expression" dxfId="321" priority="40">
      <formula>#REF!="Q"</formula>
    </cfRule>
  </conditionalFormatting>
  <conditionalFormatting sqref="A297:B320 D297:D320">
    <cfRule type="expression" dxfId="320" priority="37">
      <formula>#REF!="F"</formula>
    </cfRule>
    <cfRule type="expression" dxfId="319" priority="38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18" priority="35">
      <formula>#REF!="F"</formula>
    </cfRule>
    <cfRule type="expression" dxfId="317" priority="36">
      <formula>#REF!="Q"</formula>
    </cfRule>
  </conditionalFormatting>
  <conditionalFormatting sqref="A321:B321 A323:B323 A325:B325 A327:B327 A329:B329 A331:B331 A333:B333 A335:B335 A337:B337 A339:B339 A341:B341 A343:B343">
    <cfRule type="expression" dxfId="316" priority="33">
      <formula>#REF!="F"</formula>
    </cfRule>
    <cfRule type="expression" dxfId="315" priority="34">
      <formula>#REF!="Q"</formula>
    </cfRule>
  </conditionalFormatting>
  <conditionalFormatting sqref="D345:D366">
    <cfRule type="expression" dxfId="314" priority="31">
      <formula>#REF!="F"</formula>
    </cfRule>
    <cfRule type="expression" dxfId="313" priority="32">
      <formula>#REF!="Q"</formula>
    </cfRule>
  </conditionalFormatting>
  <conditionalFormatting sqref="A345:B345 A347:B347 A349:B349 A351:B351 A353:B353 A355:B355 A357:B357 A359:B359 A361:B361 A363:B363 A365:B365">
    <cfRule type="expression" dxfId="312" priority="29">
      <formula>#REF!="F"</formula>
    </cfRule>
    <cfRule type="expression" dxfId="311" priority="30">
      <formula>#REF!="Q"</formula>
    </cfRule>
  </conditionalFormatting>
  <conditionalFormatting sqref="A346:B346 A348:B348 A350:B350 A352:B352 A354:B354 A356:B356 A358:B358 A360:B360 A362:B362 A364:B364 A366:B366">
    <cfRule type="expression" dxfId="310" priority="27">
      <formula>#REF!="F"</formula>
    </cfRule>
    <cfRule type="expression" dxfId="309" priority="28">
      <formula>#REF!="Q"</formula>
    </cfRule>
  </conditionalFormatting>
  <conditionalFormatting sqref="D367:D390">
    <cfRule type="expression" dxfId="308" priority="25">
      <formula>#REF!="F"</formula>
    </cfRule>
    <cfRule type="expression" dxfId="307" priority="26">
      <formula>#REF!="Q"</formula>
    </cfRule>
  </conditionalFormatting>
  <conditionalFormatting sqref="A368:B368 A370:B370 A372:B372 A374:B374 A376:B376 A378:B378 A380:B380 A382:B382 A384:B384 A386:B386 A388:B388 A390:B390">
    <cfRule type="expression" dxfId="306" priority="23">
      <formula>#REF!="F"</formula>
    </cfRule>
    <cfRule type="expression" dxfId="305" priority="24">
      <formula>#REF!="Q"</formula>
    </cfRule>
  </conditionalFormatting>
  <conditionalFormatting sqref="A367:B367 A369:B369 A371:B371 A373:B373 A375:B375 A377:B377 A379:B379 A381:B381 A383:B383 A385:B385 A387:B387 A389:B389">
    <cfRule type="expression" dxfId="304" priority="21">
      <formula>#REF!="F"</formula>
    </cfRule>
    <cfRule type="expression" dxfId="303" priority="22">
      <formula>#REF!="Q"</formula>
    </cfRule>
  </conditionalFormatting>
  <conditionalFormatting sqref="D391:D414">
    <cfRule type="expression" dxfId="302" priority="19">
      <formula>#REF!="F"</formula>
    </cfRule>
    <cfRule type="expression" dxfId="301" priority="20">
      <formula>#REF!="Q"</formula>
    </cfRule>
  </conditionalFormatting>
  <conditionalFormatting sqref="A391:B391 A393:B393 A395:B395 A397:B397 A399:B399 A401:B401 A403:B403 A405:B405 A407:B407 A409:B409 A411:B411 A413:B413">
    <cfRule type="expression" dxfId="300" priority="17">
      <formula>#REF!="F"</formula>
    </cfRule>
    <cfRule type="expression" dxfId="299" priority="18">
      <formula>#REF!="Q"</formula>
    </cfRule>
  </conditionalFormatting>
  <conditionalFormatting sqref="A392:B392 A394:B394 A396:B396 A398:B398 A400:B400 A402:B402 A404:B404 A406:B406 A408:B408 A410:B410 A412:B412 A414:B414">
    <cfRule type="expression" dxfId="298" priority="15">
      <formula>#REF!="F"</formula>
    </cfRule>
    <cfRule type="expression" dxfId="297" priority="16">
      <formula>#REF!="Q"</formula>
    </cfRule>
  </conditionalFormatting>
  <conditionalFormatting sqref="D507:D530 A507:B530">
    <cfRule type="expression" dxfId="296" priority="13">
      <formula>#REF!="F"</formula>
    </cfRule>
    <cfRule type="expression" dxfId="295" priority="14">
      <formula>#REF!="Q"</formula>
    </cfRule>
  </conditionalFormatting>
  <conditionalFormatting sqref="A555:D573">
    <cfRule type="expression" dxfId="294" priority="10">
      <formula>$E555="Q"</formula>
    </cfRule>
    <cfRule type="expression" dxfId="293" priority="11">
      <formula>$E555="G"</formula>
    </cfRule>
    <cfRule type="expression" dxfId="292" priority="12">
      <formula>$E555="B"</formula>
    </cfRule>
  </conditionalFormatting>
  <conditionalFormatting sqref="A574:B596">
    <cfRule type="expression" dxfId="291" priority="7">
      <formula>#REF!="R1"</formula>
    </cfRule>
    <cfRule type="expression" dxfId="290" priority="8">
      <formula>#REF!="F"</formula>
    </cfRule>
    <cfRule type="expression" dxfId="289" priority="9">
      <formula>#REF!="Q"</formula>
    </cfRule>
  </conditionalFormatting>
  <conditionalFormatting sqref="D574:D596">
    <cfRule type="expression" dxfId="288" priority="4">
      <formula>#REF!="R1"</formula>
    </cfRule>
    <cfRule type="expression" dxfId="287" priority="5">
      <formula>#REF!="F"</formula>
    </cfRule>
    <cfRule type="expression" dxfId="286" priority="6">
      <formula>#REF!="Q"</formula>
    </cfRule>
  </conditionalFormatting>
  <conditionalFormatting sqref="C574:C596">
    <cfRule type="expression" dxfId="285" priority="1">
      <formula>$E574="R1"</formula>
    </cfRule>
    <cfRule type="expression" dxfId="284" priority="2">
      <formula>$E574="F"</formula>
    </cfRule>
    <cfRule type="expression" dxfId="283" priority="3">
      <formula>$E574="Q"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86"/>
  <sheetViews>
    <sheetView zoomScaleNormal="100" workbookViewId="0">
      <pane ySplit="1" topLeftCell="A2" activePane="bottomLeft" state="frozen"/>
      <selection pane="bottomLeft" activeCell="A564" sqref="A564:D5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111">
        <v>1.0787037037037038E-2</v>
      </c>
      <c r="J2" s="3">
        <v>47.317999999999998</v>
      </c>
    </row>
    <row r="3" spans="1:10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29.13150684931507</v>
      </c>
      <c r="H3" s="1">
        <v>2</v>
      </c>
      <c r="I3" s="110">
        <v>1.0787037037037038E-2</v>
      </c>
      <c r="J3" s="3">
        <v>47.317999999999998</v>
      </c>
    </row>
    <row r="4" spans="1:10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269</v>
      </c>
      <c r="F4" s="3" t="s">
        <v>25</v>
      </c>
      <c r="G4" s="13">
        <f>(C4-VLOOKUP(E4,Riders!$A$2:$C$3501,2,FALSE))/365</f>
        <v>29.917808219178081</v>
      </c>
      <c r="H4" s="1">
        <v>3</v>
      </c>
      <c r="I4" s="110">
        <v>1.0787037037037E-2</v>
      </c>
      <c r="J4" s="3">
        <v>47.317999999999998</v>
      </c>
    </row>
    <row r="5" spans="1:10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24.991780821917807</v>
      </c>
      <c r="H5" s="1">
        <v>4</v>
      </c>
      <c r="I5" s="110">
        <v>1.0787037037037E-2</v>
      </c>
      <c r="J5" s="3">
        <v>47.317999999999998</v>
      </c>
    </row>
    <row r="6" spans="1:10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270</v>
      </c>
      <c r="F6" s="3" t="s">
        <v>36</v>
      </c>
      <c r="G6" s="13">
        <f>(C6-VLOOKUP(E6,Riders!$A$2:$C$3501,2,FALSE))/365</f>
        <v>29.389041095890413</v>
      </c>
      <c r="H6" s="1">
        <v>5</v>
      </c>
      <c r="I6" s="110">
        <v>1.0787037037037E-2</v>
      </c>
      <c r="J6" s="3">
        <v>47.317999999999998</v>
      </c>
    </row>
    <row r="7" spans="1:10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29.849315068493151</v>
      </c>
      <c r="H7" s="1">
        <v>6</v>
      </c>
      <c r="I7" s="110">
        <v>1.0787037037037E-2</v>
      </c>
      <c r="J7" s="3">
        <v>47.317999999999998</v>
      </c>
    </row>
    <row r="8" spans="1:10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221</v>
      </c>
      <c r="F8" s="3" t="s">
        <v>40</v>
      </c>
      <c r="G8" s="13">
        <f>(C8-VLOOKUP(E8,Riders!$A$2:$C$3501,2,FALSE))/365</f>
        <v>26.835616438356166</v>
      </c>
      <c r="H8" s="1">
        <v>7</v>
      </c>
      <c r="I8" s="110">
        <v>1.0787037037037E-2</v>
      </c>
      <c r="J8" s="3">
        <v>47.317999999999998</v>
      </c>
    </row>
    <row r="9" spans="1:10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328</v>
      </c>
      <c r="F9" s="3" t="s">
        <v>151</v>
      </c>
      <c r="G9" s="13">
        <f>(C9-VLOOKUP(E9,Riders!$A$2:$C$3501,2,FALSE))/365</f>
        <v>33.531506849315072</v>
      </c>
      <c r="H9" s="1">
        <v>8</v>
      </c>
      <c r="I9" s="110">
        <v>1.0787037037037E-2</v>
      </c>
      <c r="J9" s="3">
        <v>47.317999999999998</v>
      </c>
    </row>
    <row r="10" spans="1:10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226</v>
      </c>
      <c r="F10" s="3" t="s">
        <v>120</v>
      </c>
      <c r="G10" s="13">
        <f>(C10-VLOOKUP(E10,Riders!$A$2:$C$3501,2,FALSE))/365</f>
        <v>25.435616438356163</v>
      </c>
      <c r="H10" s="1">
        <v>9</v>
      </c>
      <c r="I10" s="110">
        <v>1.0787037037037E-2</v>
      </c>
      <c r="J10" s="3">
        <v>47.317999999999998</v>
      </c>
    </row>
    <row r="11" spans="1:10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853</v>
      </c>
      <c r="F11" s="3" t="s">
        <v>232</v>
      </c>
      <c r="G11" s="13">
        <f>(C11-VLOOKUP(E11,Riders!$A$2:$C$3501,2,FALSE))/365</f>
        <v>21.334246575342465</v>
      </c>
      <c r="H11" s="1">
        <v>10</v>
      </c>
      <c r="I11" s="110">
        <v>1.0787037037037E-2</v>
      </c>
      <c r="J11" s="3">
        <v>47.317999999999998</v>
      </c>
    </row>
    <row r="12" spans="1:10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222</v>
      </c>
      <c r="F12" s="3" t="s">
        <v>223</v>
      </c>
      <c r="G12" s="13">
        <f>(C12-VLOOKUP(E12,Riders!$A$2:$C$3501,2,FALSE))/365</f>
        <v>24.589041095890412</v>
      </c>
      <c r="H12" s="1">
        <v>11</v>
      </c>
      <c r="I12" s="110">
        <v>1.0787037037037E-2</v>
      </c>
      <c r="J12" s="3">
        <v>47.317999999999998</v>
      </c>
    </row>
    <row r="13" spans="1:10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110">
        <v>1.0787037037037E-2</v>
      </c>
      <c r="J13" s="3">
        <v>47.317999999999998</v>
      </c>
    </row>
    <row r="14" spans="1:10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22.07123287671233</v>
      </c>
      <c r="H14" s="1">
        <v>13</v>
      </c>
      <c r="I14" s="110">
        <v>1.0787037037037E-2</v>
      </c>
      <c r="J14" s="3">
        <v>47.317999999999998</v>
      </c>
    </row>
    <row r="15" spans="1:10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23.438356164383563</v>
      </c>
      <c r="H15" s="1">
        <v>14</v>
      </c>
      <c r="I15" s="110">
        <v>1.0787037037037E-2</v>
      </c>
      <c r="J15" s="3">
        <v>47.317999999999998</v>
      </c>
    </row>
    <row r="16" spans="1:10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446</v>
      </c>
      <c r="F16" s="3" t="s">
        <v>44</v>
      </c>
      <c r="G16" s="13">
        <f>(C16-VLOOKUP(E16,Riders!$A$2:$C$3501,2,FALSE))/365</f>
        <v>22.531506849315068</v>
      </c>
      <c r="H16" s="1">
        <v>15</v>
      </c>
      <c r="I16" s="110">
        <v>1.0787037037037E-2</v>
      </c>
      <c r="J16" s="3">
        <v>47.317999999999998</v>
      </c>
    </row>
    <row r="17" spans="1:10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229</v>
      </c>
      <c r="F17" s="3" t="s">
        <v>61</v>
      </c>
      <c r="G17" s="13">
        <f>(C17-VLOOKUP(E17,Riders!$A$2:$C$3501,2,FALSE))/365</f>
        <v>25.408219178082192</v>
      </c>
      <c r="H17" s="1">
        <v>16</v>
      </c>
      <c r="I17" s="110">
        <v>1.0787037037037E-2</v>
      </c>
      <c r="J17" s="3">
        <v>47.317999999999998</v>
      </c>
    </row>
    <row r="18" spans="1:10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310</v>
      </c>
      <c r="F18" s="3" t="s">
        <v>158</v>
      </c>
      <c r="G18" s="13">
        <f>(C18-VLOOKUP(E18,Riders!$A$2:$C$3501,2,FALSE))/365</f>
        <v>33.706849315068496</v>
      </c>
      <c r="H18" s="1">
        <v>17</v>
      </c>
      <c r="I18" s="110">
        <v>1.0787037037037E-2</v>
      </c>
      <c r="J18" s="3">
        <v>47.317999999999998</v>
      </c>
    </row>
    <row r="19" spans="1:10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291</v>
      </c>
      <c r="F19" s="3" t="s">
        <v>56</v>
      </c>
      <c r="G19" s="13">
        <f>(C19-VLOOKUP(E19,Riders!$A$2:$C$3501,2,FALSE))/365</f>
        <v>22.802739726027397</v>
      </c>
      <c r="H19" s="1">
        <v>18</v>
      </c>
      <c r="I19" s="110">
        <v>1.0787037037037E-2</v>
      </c>
      <c r="J19" s="3">
        <v>47.317999999999998</v>
      </c>
    </row>
    <row r="20" spans="1:10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591</v>
      </c>
      <c r="F20" s="3" t="s">
        <v>47</v>
      </c>
      <c r="G20" s="13">
        <f>(C20-VLOOKUP(E20,Riders!$A$2:$C$3501,2,FALSE))/365</f>
        <v>20.652054794520549</v>
      </c>
      <c r="H20" s="1">
        <v>19</v>
      </c>
      <c r="I20" s="110">
        <v>1.0787037037037E-2</v>
      </c>
      <c r="J20" s="3">
        <v>47.317999999999998</v>
      </c>
    </row>
    <row r="21" spans="1:10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302</v>
      </c>
      <c r="F21" s="3" t="s">
        <v>264</v>
      </c>
      <c r="G21" s="13">
        <f>(C21-VLOOKUP(E21,Riders!$A$2:$C$3501,2,FALSE))/365</f>
        <v>43.764383561643832</v>
      </c>
      <c r="H21" s="1">
        <v>20</v>
      </c>
      <c r="I21" s="110">
        <v>1.0787037037037E-2</v>
      </c>
      <c r="J21" s="3">
        <v>47.317999999999998</v>
      </c>
    </row>
    <row r="22" spans="1:10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389</v>
      </c>
      <c r="F22" s="3" t="s">
        <v>53</v>
      </c>
      <c r="G22" s="13">
        <f>(C22-VLOOKUP(E22,Riders!$A$2:$C$3501,2,FALSE))/365</f>
        <v>24.263013698630136</v>
      </c>
      <c r="H22" s="1">
        <v>21</v>
      </c>
      <c r="I22" s="110">
        <v>1.0787037037037E-2</v>
      </c>
      <c r="J22" s="3">
        <v>47.317999999999998</v>
      </c>
    </row>
    <row r="23" spans="1:10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219</v>
      </c>
      <c r="F23" s="3" t="s">
        <v>220</v>
      </c>
      <c r="G23" s="13">
        <f>(C23-VLOOKUP(E23,Riders!$A$2:$C$3501,2,FALSE))/365</f>
        <v>31.454794520547946</v>
      </c>
      <c r="H23" s="1">
        <v>22</v>
      </c>
      <c r="I23" s="110">
        <v>1.0787037037037E-2</v>
      </c>
      <c r="J23" s="3">
        <v>47.317999999999998</v>
      </c>
    </row>
    <row r="24" spans="1:10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110">
        <v>1.0787037037037E-2</v>
      </c>
      <c r="J24" s="3">
        <v>47.317999999999998</v>
      </c>
    </row>
    <row r="25" spans="1:10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236</v>
      </c>
      <c r="F25" s="3" t="s">
        <v>51</v>
      </c>
      <c r="G25" s="13">
        <f>(C25-VLOOKUP(E25,Riders!$A$2:$C$3501,2,FALSE))/365</f>
        <v>28.18904109589041</v>
      </c>
      <c r="H25" s="1">
        <v>1</v>
      </c>
      <c r="I25" s="110">
        <v>7.7314814814814815E-3</v>
      </c>
      <c r="J25">
        <v>47.155999999999999</v>
      </c>
    </row>
    <row r="26" spans="1:10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298</v>
      </c>
      <c r="F26" s="3" t="s">
        <v>53</v>
      </c>
      <c r="G26" s="13">
        <f>(C26-VLOOKUP(E26,Riders!$A$2:$C$3501,2,FALSE))/365</f>
        <v>24.490410958904111</v>
      </c>
      <c r="H26" s="1">
        <v>2</v>
      </c>
      <c r="I26" s="110">
        <v>7.7314814814814815E-3</v>
      </c>
      <c r="J26">
        <v>47.155999999999999</v>
      </c>
    </row>
    <row r="27" spans="1:10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219</v>
      </c>
      <c r="F27" s="3" t="s">
        <v>220</v>
      </c>
      <c r="G27" s="13">
        <f>(C27-VLOOKUP(E27,Riders!$A$2:$C$3501,2,FALSE))/365</f>
        <v>31.391780821917809</v>
      </c>
      <c r="H27" s="1">
        <v>3</v>
      </c>
      <c r="I27" s="110">
        <v>7.7314814814814798E-3</v>
      </c>
      <c r="J27">
        <v>47.155999999999999</v>
      </c>
    </row>
    <row r="28" spans="1:10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110">
        <v>7.7314814814814798E-3</v>
      </c>
      <c r="J28">
        <v>47.155999999999999</v>
      </c>
    </row>
    <row r="29" spans="1:10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422</v>
      </c>
      <c r="F29" s="3" t="s">
        <v>17</v>
      </c>
      <c r="G29" s="13">
        <f>(C29-VLOOKUP(E29,Riders!$A$2:$C$3501,2,FALSE))/365</f>
        <v>24.734246575342464</v>
      </c>
      <c r="H29" s="1">
        <v>5</v>
      </c>
      <c r="I29" s="110">
        <v>7.7314814814814798E-3</v>
      </c>
      <c r="J29">
        <v>47.155999999999999</v>
      </c>
    </row>
    <row r="30" spans="1:10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222</v>
      </c>
      <c r="F30" s="3" t="s">
        <v>223</v>
      </c>
      <c r="G30" s="13">
        <f>(C30-VLOOKUP(E30,Riders!$A$2:$C$3501,2,FALSE))/365</f>
        <v>24.526027397260275</v>
      </c>
      <c r="H30" s="1">
        <v>6</v>
      </c>
      <c r="I30" s="110">
        <v>7.7314814814814798E-3</v>
      </c>
      <c r="J30">
        <v>47.155999999999999</v>
      </c>
    </row>
    <row r="31" spans="1:10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268</v>
      </c>
      <c r="F31" s="3" t="s">
        <v>47</v>
      </c>
      <c r="G31" s="13">
        <f>(C31-VLOOKUP(E31,Riders!$A$2:$C$3501,2,FALSE))/365</f>
        <v>27.030136986301368</v>
      </c>
      <c r="H31" s="1">
        <v>7</v>
      </c>
      <c r="I31" s="110">
        <v>7.7314814814814798E-3</v>
      </c>
      <c r="J31">
        <v>47.155999999999999</v>
      </c>
    </row>
    <row r="32" spans="1:10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226</v>
      </c>
      <c r="F32" s="3" t="s">
        <v>120</v>
      </c>
      <c r="G32" s="13">
        <f>(C32-VLOOKUP(E32,Riders!$A$2:$C$3501,2,FALSE))/365</f>
        <v>25.372602739726027</v>
      </c>
      <c r="H32" s="1">
        <v>8</v>
      </c>
      <c r="I32" s="110">
        <v>7.7314814814814798E-3</v>
      </c>
      <c r="J32">
        <v>47.155999999999999</v>
      </c>
    </row>
    <row r="33" spans="1:10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231</v>
      </c>
      <c r="F33" s="3" t="s">
        <v>232</v>
      </c>
      <c r="G33" s="13">
        <f>(C33-VLOOKUP(E33,Riders!$A$2:$C$3501,2,FALSE))/365</f>
        <v>26.915068493150685</v>
      </c>
      <c r="H33" s="1">
        <v>9</v>
      </c>
      <c r="I33" s="110">
        <v>7.7314814814814798E-3</v>
      </c>
      <c r="J33">
        <v>47.155999999999999</v>
      </c>
    </row>
    <row r="34" spans="1:10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426</v>
      </c>
      <c r="F34" s="3" t="s">
        <v>56</v>
      </c>
      <c r="G34" s="13">
        <f>(C34-VLOOKUP(E34,Riders!$A$2:$C$3501,2,FALSE))/365</f>
        <v>22.739726027397261</v>
      </c>
      <c r="H34" s="1">
        <v>10</v>
      </c>
      <c r="I34" s="110">
        <v>7.7314814814814798E-3</v>
      </c>
      <c r="J34">
        <v>47.155999999999999</v>
      </c>
    </row>
    <row r="35" spans="1:10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3833</v>
      </c>
      <c r="F35" s="3" t="s">
        <v>49</v>
      </c>
      <c r="G35" s="13" t="e">
        <f>(C35-VLOOKUP(E35,Riders!$A$2:$C$3501,2,FALSE))/365</f>
        <v>#N/A</v>
      </c>
      <c r="H35" s="1">
        <v>11</v>
      </c>
      <c r="I35" s="110">
        <v>7.7314814814814798E-3</v>
      </c>
      <c r="J35">
        <v>47.155999999999999</v>
      </c>
    </row>
    <row r="36" spans="1:10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1333</v>
      </c>
      <c r="F36" s="3" t="s">
        <v>238</v>
      </c>
      <c r="G36" s="13">
        <f>(C36-VLOOKUP(E36,Riders!$A$2:$C$3501,2,FALSE))/365</f>
        <v>23.043835616438358</v>
      </c>
      <c r="H36" s="1">
        <v>12</v>
      </c>
      <c r="I36" s="110">
        <v>7.7314814814814798E-3</v>
      </c>
      <c r="J36">
        <v>47.155999999999999</v>
      </c>
    </row>
    <row r="37" spans="1:10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3828</v>
      </c>
      <c r="F37" s="3" t="s">
        <v>230</v>
      </c>
      <c r="G37" s="13" t="e">
        <f>(C37-VLOOKUP(E37,Riders!$A$2:$C$3501,2,FALSE))/365</f>
        <v>#N/A</v>
      </c>
      <c r="H37" s="1">
        <v>13</v>
      </c>
      <c r="I37" s="110">
        <v>7.7314814814814798E-3</v>
      </c>
      <c r="J37">
        <v>47.155999999999999</v>
      </c>
    </row>
    <row r="38" spans="1:10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462</v>
      </c>
      <c r="F38" s="3" t="s">
        <v>19</v>
      </c>
      <c r="G38" s="13">
        <f>(C38-VLOOKUP(E38,Riders!$A$2:$C$3501,2,FALSE))/365</f>
        <v>24.627397260273973</v>
      </c>
      <c r="H38" s="1">
        <v>14</v>
      </c>
      <c r="I38" s="110">
        <v>7.7314814814814798E-3</v>
      </c>
      <c r="J38">
        <v>47.155999999999999</v>
      </c>
    </row>
    <row r="39" spans="1:10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228</v>
      </c>
      <c r="F39" s="3" t="s">
        <v>15</v>
      </c>
      <c r="G39" s="13">
        <f>(C39-VLOOKUP(E39,Riders!$A$2:$C$3501,2,FALSE))/365</f>
        <v>24.545205479452054</v>
      </c>
      <c r="H39" s="1">
        <v>15</v>
      </c>
      <c r="I39" s="110">
        <v>7.7314814814814798E-3</v>
      </c>
      <c r="J39">
        <v>47.155999999999999</v>
      </c>
    </row>
    <row r="40" spans="1:10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3829</v>
      </c>
      <c r="F40" s="3" t="s">
        <v>247</v>
      </c>
      <c r="G40" s="13" t="e">
        <f>(C40-VLOOKUP(E40,Riders!$A$2:$C$3501,2,FALSE))/365</f>
        <v>#N/A</v>
      </c>
      <c r="H40" s="1">
        <v>16</v>
      </c>
      <c r="I40" s="110">
        <v>7.7314814814814798E-3</v>
      </c>
      <c r="J40">
        <v>47.155999999999999</v>
      </c>
    </row>
    <row r="41" spans="1:10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229</v>
      </c>
      <c r="F41" s="3" t="s">
        <v>61</v>
      </c>
      <c r="G41" s="13">
        <f>(C41-VLOOKUP(E41,Riders!$A$2:$C$3501,2,FALSE))/365</f>
        <v>25.345205479452055</v>
      </c>
      <c r="H41" s="1">
        <v>17</v>
      </c>
      <c r="I41" s="110">
        <v>7.7314814814814798E-3</v>
      </c>
      <c r="J41">
        <v>47.155999999999999</v>
      </c>
    </row>
    <row r="42" spans="1:10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597</v>
      </c>
      <c r="F42" s="3" t="s">
        <v>243</v>
      </c>
      <c r="G42" s="13">
        <f>(C42-VLOOKUP(E42,Riders!$A$2:$C$3501,2,FALSE))/365</f>
        <v>20.232876712328768</v>
      </c>
      <c r="H42" s="1">
        <v>18</v>
      </c>
      <c r="I42" s="110">
        <v>7.7314814814814798E-3</v>
      </c>
      <c r="J42">
        <v>47.155999999999999</v>
      </c>
    </row>
    <row r="43" spans="1:10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110">
        <v>7.7314814814814798E-3</v>
      </c>
      <c r="J43">
        <v>47.155999999999999</v>
      </c>
    </row>
    <row r="44" spans="1:10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236</v>
      </c>
      <c r="F44" s="3" t="s">
        <v>51</v>
      </c>
      <c r="G44" s="13">
        <f>(C44-VLOOKUP(E44,Riders!$A$2:$C$3501,2,FALSE))/365</f>
        <v>27.764383561643836</v>
      </c>
      <c r="H44" s="1">
        <v>1</v>
      </c>
      <c r="I44" s="110">
        <v>1.0266203703703703E-2</v>
      </c>
      <c r="J44">
        <v>58.85</v>
      </c>
    </row>
    <row r="45" spans="1:10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214</v>
      </c>
      <c r="F45" s="3" t="s">
        <v>67</v>
      </c>
      <c r="G45" s="13">
        <f>(C45-VLOOKUP(E45,Riders!$A$2:$C$3501,2,FALSE))/365</f>
        <v>28.643835616438356</v>
      </c>
      <c r="H45" s="1">
        <v>2</v>
      </c>
      <c r="I45" s="110">
        <v>1.0266203703703703E-2</v>
      </c>
      <c r="J45">
        <v>58.85</v>
      </c>
    </row>
    <row r="46" spans="1:10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422</v>
      </c>
      <c r="F46" s="3" t="s">
        <v>17</v>
      </c>
      <c r="G46" s="13">
        <f>(C46-VLOOKUP(E46,Riders!$A$2:$C$3501,2,FALSE))/365</f>
        <v>24.30958904109589</v>
      </c>
      <c r="H46" s="1">
        <v>3</v>
      </c>
      <c r="I46" s="110">
        <v>1.0266203703703699E-2</v>
      </c>
      <c r="J46">
        <v>58.85</v>
      </c>
    </row>
    <row r="47" spans="1:10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298</v>
      </c>
      <c r="F47" s="3" t="s">
        <v>53</v>
      </c>
      <c r="G47" s="13">
        <f>(C47-VLOOKUP(E47,Riders!$A$2:$C$3501,2,FALSE))/365</f>
        <v>24.065753424657533</v>
      </c>
      <c r="H47" s="1">
        <v>4</v>
      </c>
      <c r="I47" s="110">
        <v>1.0266203703703699E-2</v>
      </c>
      <c r="J47">
        <v>58.85</v>
      </c>
    </row>
    <row r="48" spans="1:10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222</v>
      </c>
      <c r="F48" s="3" t="s">
        <v>223</v>
      </c>
      <c r="G48" s="13">
        <f>(C48-VLOOKUP(E48,Riders!$A$2:$C$3501,2,FALSE))/365</f>
        <v>24.101369863013698</v>
      </c>
      <c r="H48" s="1">
        <v>5</v>
      </c>
      <c r="I48" s="110">
        <v>1.0266203703703699E-2</v>
      </c>
      <c r="J48">
        <v>58.85</v>
      </c>
    </row>
    <row r="49" spans="1:10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237</v>
      </c>
      <c r="F49" s="3" t="s">
        <v>238</v>
      </c>
      <c r="G49" s="13">
        <f>(C49-VLOOKUP(E49,Riders!$A$2:$C$3501,2,FALSE))/365</f>
        <v>27.227397260273971</v>
      </c>
      <c r="H49" s="1">
        <v>6</v>
      </c>
      <c r="I49" s="110">
        <v>1.0266203703703699E-2</v>
      </c>
      <c r="J49">
        <v>58.85</v>
      </c>
    </row>
    <row r="50" spans="1:10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219</v>
      </c>
      <c r="F50" s="3" t="s">
        <v>220</v>
      </c>
      <c r="G50" s="13">
        <f>(C50-VLOOKUP(E50,Riders!$A$2:$C$3501,2,FALSE))/365</f>
        <v>30.967123287671232</v>
      </c>
      <c r="H50" s="1">
        <v>7</v>
      </c>
      <c r="I50" s="110">
        <v>1.0266203703703699E-2</v>
      </c>
      <c r="J50">
        <v>58.85</v>
      </c>
    </row>
    <row r="51" spans="1:10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462</v>
      </c>
      <c r="F51" s="3" t="s">
        <v>19</v>
      </c>
      <c r="G51" s="13">
        <f>(C51-VLOOKUP(E51,Riders!$A$2:$C$3501,2,FALSE))/365</f>
        <v>24.202739726027396</v>
      </c>
      <c r="H51" s="1">
        <v>8</v>
      </c>
      <c r="I51" s="110">
        <v>1.0266203703703699E-2</v>
      </c>
      <c r="J51">
        <v>58.85</v>
      </c>
    </row>
    <row r="52" spans="1:10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291</v>
      </c>
      <c r="F52" s="3" t="s">
        <v>56</v>
      </c>
      <c r="G52" s="13">
        <f>(C52-VLOOKUP(E52,Riders!$A$2:$C$3501,2,FALSE))/365</f>
        <v>22.315068493150687</v>
      </c>
      <c r="H52" s="1">
        <v>9</v>
      </c>
      <c r="I52" s="110">
        <v>1.0266203703703699E-2</v>
      </c>
      <c r="J52">
        <v>58.85</v>
      </c>
    </row>
    <row r="53" spans="1:10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226</v>
      </c>
      <c r="F53" s="3" t="s">
        <v>120</v>
      </c>
      <c r="G53" s="13">
        <f>(C53-VLOOKUP(E53,Riders!$A$2:$C$3501,2,FALSE))/365</f>
        <v>24.947945205479453</v>
      </c>
      <c r="H53" s="1">
        <v>10</v>
      </c>
      <c r="I53" s="110">
        <v>1.0266203703703699E-2</v>
      </c>
      <c r="J53">
        <v>58.85</v>
      </c>
    </row>
    <row r="54" spans="1:10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274</v>
      </c>
      <c r="F54" s="3" t="s">
        <v>29</v>
      </c>
      <c r="G54" s="13">
        <f>(C54-VLOOKUP(E54,Riders!$A$2:$C$3501,2,FALSE))/365</f>
        <v>22.608219178082191</v>
      </c>
      <c r="H54" s="1">
        <v>11</v>
      </c>
      <c r="I54" s="110">
        <v>1.0266203703703699E-2</v>
      </c>
      <c r="J54">
        <v>58.85</v>
      </c>
    </row>
    <row r="55" spans="1:10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221</v>
      </c>
      <c r="F55" s="3" t="s">
        <v>40</v>
      </c>
      <c r="G55" s="13">
        <f>(C55-VLOOKUP(E55,Riders!$A$2:$C$3501,2,FALSE))/365</f>
        <v>26.347945205479451</v>
      </c>
      <c r="H55" s="1">
        <v>12</v>
      </c>
      <c r="I55" s="110">
        <v>1.0266203703703699E-2</v>
      </c>
      <c r="J55">
        <v>58.85</v>
      </c>
    </row>
    <row r="56" spans="1:10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216</v>
      </c>
      <c r="F56" s="3" t="s">
        <v>27</v>
      </c>
      <c r="G56" s="13">
        <f>(C56-VLOOKUP(E56,Riders!$A$2:$C$3501,2,FALSE))/365</f>
        <v>24.504109589041096</v>
      </c>
      <c r="H56" s="1">
        <v>13</v>
      </c>
      <c r="I56" s="110">
        <v>1.0266203703703699E-2</v>
      </c>
      <c r="J56">
        <v>58.85</v>
      </c>
    </row>
    <row r="57" spans="1:10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269</v>
      </c>
      <c r="F57" s="3" t="s">
        <v>25</v>
      </c>
      <c r="G57" s="13">
        <f>(C57-VLOOKUP(E57,Riders!$A$2:$C$3501,2,FALSE))/365</f>
        <v>29.43013698630137</v>
      </c>
      <c r="H57" s="1">
        <v>14</v>
      </c>
      <c r="I57" s="110">
        <v>1.0266203703703699E-2</v>
      </c>
      <c r="J57">
        <v>58.85</v>
      </c>
    </row>
    <row r="58" spans="1:10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229</v>
      </c>
      <c r="F58" s="3" t="s">
        <v>61</v>
      </c>
      <c r="G58" s="13">
        <f>(C58-VLOOKUP(E58,Riders!$A$2:$C$3501,2,FALSE))/365</f>
        <v>24.920547945205481</v>
      </c>
      <c r="H58" s="1">
        <v>15</v>
      </c>
      <c r="I58" s="110">
        <v>1.0266203703703699E-2</v>
      </c>
      <c r="J58">
        <v>58.85</v>
      </c>
    </row>
    <row r="59" spans="1:10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251</v>
      </c>
      <c r="F59" s="3" t="s">
        <v>65</v>
      </c>
      <c r="G59" s="13">
        <f>(C59-VLOOKUP(E59,Riders!$A$2:$C$3501,2,FALSE))/365</f>
        <v>22.276712328767122</v>
      </c>
      <c r="H59" s="1">
        <v>16</v>
      </c>
      <c r="I59" s="110">
        <v>1.0266203703703699E-2</v>
      </c>
      <c r="J59">
        <v>58.85</v>
      </c>
    </row>
    <row r="60" spans="1:10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246</v>
      </c>
      <c r="F60" s="3" t="s">
        <v>247</v>
      </c>
      <c r="G60" s="13">
        <f>(C60-VLOOKUP(E60,Riders!$A$2:$C$3501,2,FALSE))/365</f>
        <v>31.12054794520548</v>
      </c>
      <c r="H60" s="1">
        <v>17</v>
      </c>
      <c r="I60" s="110">
        <v>1.0266203703703699E-2</v>
      </c>
      <c r="J60">
        <v>58.85</v>
      </c>
    </row>
    <row r="61" spans="1:10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2329</v>
      </c>
      <c r="F61" s="3" t="s">
        <v>49</v>
      </c>
      <c r="G61" s="13">
        <f>(C61-VLOOKUP(E61,Riders!$A$2:$C$3501,2,FALSE))/365</f>
        <v>22.950684931506849</v>
      </c>
      <c r="H61" s="1">
        <v>18</v>
      </c>
      <c r="I61" s="110">
        <v>1.0266203703703699E-2</v>
      </c>
      <c r="J61">
        <v>58.85</v>
      </c>
    </row>
    <row r="62" spans="1:10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268</v>
      </c>
      <c r="F62" s="3" t="s">
        <v>47</v>
      </c>
      <c r="G62" s="13">
        <f>(C62-VLOOKUP(E62,Riders!$A$2:$C$3501,2,FALSE))/365</f>
        <v>26.605479452054794</v>
      </c>
      <c r="H62" s="1">
        <v>19</v>
      </c>
      <c r="I62" s="110">
        <v>1.0266203703703699E-2</v>
      </c>
      <c r="J62">
        <v>58.85</v>
      </c>
    </row>
    <row r="63" spans="1:10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234</v>
      </c>
      <c r="F63" s="3" t="s">
        <v>235</v>
      </c>
      <c r="G63" s="13">
        <f>(C63-VLOOKUP(E63,Riders!$A$2:$C$3501,2,FALSE))/365</f>
        <v>26.887671232876713</v>
      </c>
      <c r="H63" s="1">
        <v>20</v>
      </c>
      <c r="I63" s="110">
        <v>1.0266203703703699E-2</v>
      </c>
      <c r="J63">
        <v>58.85</v>
      </c>
    </row>
    <row r="64" spans="1:10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231</v>
      </c>
      <c r="F64" s="3" t="s">
        <v>232</v>
      </c>
      <c r="G64" s="13">
        <f>(C64-VLOOKUP(E64,Riders!$A$2:$C$3501,2,FALSE))/365</f>
        <v>26.490410958904111</v>
      </c>
      <c r="H64" s="1">
        <v>21</v>
      </c>
      <c r="I64" s="110">
        <v>1.0266203703703699E-2</v>
      </c>
      <c r="J64">
        <v>58.85</v>
      </c>
    </row>
    <row r="65" spans="1:10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241</v>
      </c>
      <c r="F65" s="3" t="s">
        <v>44</v>
      </c>
      <c r="G65" s="13">
        <f>(C65-VLOOKUP(E65,Riders!$A$2:$C$3501,2,FALSE))/365</f>
        <v>21.024657534246575</v>
      </c>
      <c r="H65" s="1">
        <v>22</v>
      </c>
      <c r="I65" s="110">
        <v>1.0266203703703699E-2</v>
      </c>
      <c r="J65">
        <v>58.85</v>
      </c>
    </row>
    <row r="66" spans="1:10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224</v>
      </c>
      <c r="F66" s="3" t="s">
        <v>225</v>
      </c>
      <c r="G66" s="13">
        <f>(C66-VLOOKUP(E66,Riders!$A$2:$C$3501,2,FALSE))/365</f>
        <v>23.665753424657535</v>
      </c>
      <c r="H66" s="1">
        <v>23</v>
      </c>
      <c r="I66" s="110">
        <v>1.0266203703703699E-2</v>
      </c>
      <c r="J66">
        <v>58.85</v>
      </c>
    </row>
    <row r="67" spans="1:10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458</v>
      </c>
      <c r="F67" s="3" t="s">
        <v>36</v>
      </c>
      <c r="G67" s="13">
        <f>(C67-VLOOKUP(E67,Riders!$A$2:$C$3501,2,FALSE))/365</f>
        <v>24.745205479452054</v>
      </c>
      <c r="H67" s="1">
        <v>24</v>
      </c>
      <c r="I67" s="110">
        <v>1.0266203703703699E-2</v>
      </c>
      <c r="J67">
        <v>58.85</v>
      </c>
    </row>
    <row r="68" spans="1:10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1">
        <v>1</v>
      </c>
      <c r="I68" s="110">
        <v>9.7569444444444448E-3</v>
      </c>
      <c r="J68">
        <v>48.042999999999999</v>
      </c>
    </row>
    <row r="69" spans="1:10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236</v>
      </c>
      <c r="F69" s="3" t="s">
        <v>51</v>
      </c>
      <c r="G69" s="13">
        <f>(C69-VLOOKUP(E69,Riders!$A$2:$C$3501,2,FALSE))/365</f>
        <v>27.468493150684932</v>
      </c>
      <c r="H69" s="1">
        <v>2</v>
      </c>
      <c r="I69" s="110">
        <v>9.7569444444444448E-3</v>
      </c>
      <c r="J69">
        <v>48.042999999999999</v>
      </c>
    </row>
    <row r="70" spans="1:10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227</v>
      </c>
      <c r="F70" s="3" t="s">
        <v>53</v>
      </c>
      <c r="G70" s="13">
        <f>(C70-VLOOKUP(E70,Riders!$A$2:$C$3501,2,FALSE))/365</f>
        <v>25.167123287671235</v>
      </c>
      <c r="H70" s="1">
        <v>3</v>
      </c>
      <c r="I70" s="110">
        <v>9.7569444444444396E-3</v>
      </c>
      <c r="J70">
        <v>48.042999999999999</v>
      </c>
    </row>
    <row r="71" spans="1:10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214</v>
      </c>
      <c r="F71" s="3" t="s">
        <v>67</v>
      </c>
      <c r="G71" s="13">
        <f>(C71-VLOOKUP(E71,Riders!$A$2:$C$3501,2,FALSE))/365</f>
        <v>28.347945205479451</v>
      </c>
      <c r="H71" s="1">
        <v>4</v>
      </c>
      <c r="I71" s="110">
        <v>9.7569444444444396E-3</v>
      </c>
      <c r="J71">
        <v>48.042999999999999</v>
      </c>
    </row>
    <row r="72" spans="1:10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216</v>
      </c>
      <c r="F72" s="3" t="s">
        <v>3817</v>
      </c>
      <c r="G72" s="13">
        <f>(C72-VLOOKUP(E72,Riders!$A$2:$C$3501,2,FALSE))/365</f>
        <v>24.208219178082192</v>
      </c>
      <c r="H72" s="1">
        <v>5</v>
      </c>
      <c r="I72" s="110">
        <v>9.7569444444444396E-3</v>
      </c>
      <c r="J72">
        <v>48.042999999999999</v>
      </c>
    </row>
    <row r="73" spans="1:10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268</v>
      </c>
      <c r="F73" s="3" t="s">
        <v>47</v>
      </c>
      <c r="G73" s="13">
        <f>(C73-VLOOKUP(E73,Riders!$A$2:$C$3501,2,FALSE))/365</f>
        <v>26.30958904109589</v>
      </c>
      <c r="H73" s="1">
        <v>6</v>
      </c>
      <c r="I73" s="110">
        <v>9.7569444444444396E-3</v>
      </c>
      <c r="J73">
        <v>48.042999999999999</v>
      </c>
    </row>
    <row r="74" spans="1:10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463</v>
      </c>
      <c r="F74" s="3" t="s">
        <v>27</v>
      </c>
      <c r="G74" s="13">
        <f>(C74-VLOOKUP(E74,Riders!$A$2:$C$3501,2,FALSE))/365</f>
        <v>21.397260273972602</v>
      </c>
      <c r="H74" s="1">
        <v>7</v>
      </c>
      <c r="I74" s="110">
        <v>9.7569444444444396E-3</v>
      </c>
      <c r="J74">
        <v>48.042999999999999</v>
      </c>
    </row>
    <row r="75" spans="1:10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291</v>
      </c>
      <c r="F75" s="3" t="s">
        <v>56</v>
      </c>
      <c r="G75" s="13">
        <f>(C75-VLOOKUP(E75,Riders!$A$2:$C$3501,2,FALSE))/365</f>
        <v>22.019178082191782</v>
      </c>
      <c r="H75" s="1">
        <v>8</v>
      </c>
      <c r="I75" s="110">
        <v>9.7569444444444396E-3</v>
      </c>
      <c r="J75">
        <v>48.042999999999999</v>
      </c>
    </row>
    <row r="76" spans="1:10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218</v>
      </c>
      <c r="F76" s="3" t="s">
        <v>19</v>
      </c>
      <c r="G76" s="13">
        <f>(C76-VLOOKUP(E76,Riders!$A$2:$C$3501,2,FALSE))/365</f>
        <v>21.624657534246577</v>
      </c>
      <c r="H76" s="1">
        <v>9</v>
      </c>
      <c r="I76" s="110">
        <v>9.7569444444444396E-3</v>
      </c>
      <c r="J76">
        <v>48.042999999999999</v>
      </c>
    </row>
    <row r="77" spans="1:10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231</v>
      </c>
      <c r="F77" s="3" t="s">
        <v>232</v>
      </c>
      <c r="G77" s="13">
        <f>(C77-VLOOKUP(E77,Riders!$A$2:$C$3501,2,FALSE))/365</f>
        <v>26.194520547945206</v>
      </c>
      <c r="H77" s="1">
        <v>10</v>
      </c>
      <c r="I77" s="110">
        <v>9.7569444444444396E-3</v>
      </c>
      <c r="J77">
        <v>48.042999999999999</v>
      </c>
    </row>
    <row r="78" spans="1:10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251</v>
      </c>
      <c r="F78" s="3" t="s">
        <v>65</v>
      </c>
      <c r="G78" s="13">
        <f>(C78-VLOOKUP(E78,Riders!$A$2:$C$3501,2,FALSE))/365</f>
        <v>21.980821917808218</v>
      </c>
      <c r="H78" s="1">
        <v>11</v>
      </c>
      <c r="I78" s="110">
        <v>9.7569444444444396E-3</v>
      </c>
      <c r="J78">
        <v>48.042999999999999</v>
      </c>
    </row>
    <row r="79" spans="1:10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222</v>
      </c>
      <c r="F79" s="3" t="s">
        <v>223</v>
      </c>
      <c r="G79" s="13">
        <f>(C79-VLOOKUP(E79,Riders!$A$2:$C$3501,2,FALSE))/365</f>
        <v>23.805479452054794</v>
      </c>
      <c r="H79" s="1">
        <v>12</v>
      </c>
      <c r="I79" s="110">
        <v>9.7569444444444396E-3</v>
      </c>
      <c r="J79">
        <v>48.042999999999999</v>
      </c>
    </row>
    <row r="80" spans="1:10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229</v>
      </c>
      <c r="F80" s="3" t="s">
        <v>61</v>
      </c>
      <c r="G80" s="13">
        <f>(C80-VLOOKUP(E80,Riders!$A$2:$C$3501,2,FALSE))/365</f>
        <v>24.624657534246577</v>
      </c>
      <c r="H80" s="1">
        <v>13</v>
      </c>
      <c r="I80" s="110">
        <v>9.7569444444444396E-3</v>
      </c>
      <c r="J80">
        <v>48.042999999999999</v>
      </c>
    </row>
    <row r="81" spans="1:10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2329</v>
      </c>
      <c r="F81" s="3" t="s">
        <v>49</v>
      </c>
      <c r="G81" s="13">
        <f>(C81-VLOOKUP(E81,Riders!$A$2:$C$3501,2,FALSE))/365</f>
        <v>22.654794520547945</v>
      </c>
      <c r="H81" s="1">
        <v>14</v>
      </c>
      <c r="I81" s="110">
        <v>9.7569444444444396E-3</v>
      </c>
      <c r="J81">
        <v>48.042999999999999</v>
      </c>
    </row>
    <row r="82" spans="1:10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228</v>
      </c>
      <c r="F82" s="3" t="s">
        <v>15</v>
      </c>
      <c r="G82" s="13">
        <f>(C82-VLOOKUP(E82,Riders!$A$2:$C$3501,2,FALSE))/365</f>
        <v>23.824657534246576</v>
      </c>
      <c r="H82" s="1">
        <v>15</v>
      </c>
      <c r="I82" s="110">
        <v>9.7569444444444396E-3</v>
      </c>
      <c r="J82">
        <v>48.042999999999999</v>
      </c>
    </row>
    <row r="83" spans="1:10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217</v>
      </c>
      <c r="F83" s="3" t="s">
        <v>29</v>
      </c>
      <c r="G83" s="13">
        <f>(C83-VLOOKUP(E83,Riders!$A$2:$C$3501,2,FALSE))/365</f>
        <v>25.065753424657533</v>
      </c>
      <c r="H83" s="1">
        <v>16</v>
      </c>
      <c r="I83" s="110">
        <v>9.7569444444444396E-3</v>
      </c>
      <c r="J83">
        <v>48.042999999999999</v>
      </c>
    </row>
    <row r="84" spans="1:10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431</v>
      </c>
      <c r="F84" s="3" t="s">
        <v>97</v>
      </c>
      <c r="G84" s="13">
        <f>(C84-VLOOKUP(E84,Riders!$A$2:$C$3501,2,FALSE))/365</f>
        <v>18.367123287671234</v>
      </c>
      <c r="H84" s="1">
        <v>17</v>
      </c>
      <c r="I84" s="110">
        <v>9.7569444444444396E-3</v>
      </c>
      <c r="J84">
        <v>48.042999999999999</v>
      </c>
    </row>
    <row r="85" spans="1:10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246</v>
      </c>
      <c r="F85" s="3" t="s">
        <v>247</v>
      </c>
      <c r="G85" s="13">
        <f>(C85-VLOOKUP(E85,Riders!$A$2:$C$3501,2,FALSE))/365</f>
        <v>30.824657534246576</v>
      </c>
      <c r="H85" s="1">
        <v>18</v>
      </c>
      <c r="I85" s="110">
        <v>9.7569444444444396E-3</v>
      </c>
      <c r="J85">
        <v>48.042999999999999</v>
      </c>
    </row>
    <row r="86" spans="1:10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458</v>
      </c>
      <c r="F86" s="3" t="s">
        <v>36</v>
      </c>
      <c r="G86" s="13">
        <f>(C86-VLOOKUP(E86,Riders!$A$2:$C$3501,2,FALSE))/365</f>
        <v>24.449315068493149</v>
      </c>
      <c r="H86" s="1">
        <v>19</v>
      </c>
      <c r="I86" s="110">
        <v>9.7569444444444396E-3</v>
      </c>
      <c r="J86">
        <v>48.042999999999999</v>
      </c>
    </row>
    <row r="87" spans="1:10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244</v>
      </c>
      <c r="F87" s="3" t="s">
        <v>38</v>
      </c>
      <c r="G87" s="13">
        <f>(C87-VLOOKUP(E87,Riders!$A$2:$C$3501,2,FALSE))/365</f>
        <v>29.065753424657533</v>
      </c>
      <c r="H87" s="1">
        <v>20</v>
      </c>
      <c r="I87" s="110">
        <v>9.7569444444444396E-3</v>
      </c>
      <c r="J87">
        <v>48.042999999999999</v>
      </c>
    </row>
    <row r="88" spans="1:10" x14ac:dyDescent="0.3">
      <c r="A88" s="4" t="s">
        <v>93</v>
      </c>
      <c r="B88" s="4">
        <v>2023</v>
      </c>
      <c r="C88" s="5">
        <v>45039</v>
      </c>
      <c r="D88" s="4" t="s">
        <v>72</v>
      </c>
      <c r="E88" s="3" t="s">
        <v>224</v>
      </c>
      <c r="F88" s="3" t="s">
        <v>225</v>
      </c>
      <c r="G88" s="13">
        <f>(C88-VLOOKUP(E88,Riders!$A$2:$C$3501,2,FALSE))/365</f>
        <v>23.36986301369863</v>
      </c>
      <c r="H88" s="1">
        <v>21</v>
      </c>
      <c r="I88" s="110">
        <v>9.7569444444444396E-3</v>
      </c>
      <c r="J88">
        <v>48.042999999999999</v>
      </c>
    </row>
    <row r="89" spans="1:10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219</v>
      </c>
      <c r="F89" s="3" t="s">
        <v>220</v>
      </c>
      <c r="G89" s="13">
        <f>(C89-VLOOKUP(E89,Riders!$A$2:$C$3501,2,FALSE))/365</f>
        <v>30.671232876712327</v>
      </c>
      <c r="H89" s="1">
        <v>22</v>
      </c>
      <c r="I89" s="110">
        <v>9.7569444444444396E-3</v>
      </c>
      <c r="J89">
        <v>48.042999999999999</v>
      </c>
    </row>
    <row r="90" spans="1:10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221</v>
      </c>
      <c r="F90" s="3" t="s">
        <v>40</v>
      </c>
      <c r="G90" s="13">
        <f>(C90-VLOOKUP(E90,Riders!$A$2:$C$3501,2,FALSE))/365</f>
        <v>26.052054794520547</v>
      </c>
      <c r="H90" s="1">
        <v>23</v>
      </c>
      <c r="I90" s="110">
        <v>9.7569444444444396E-3</v>
      </c>
      <c r="J90">
        <v>48.042999999999999</v>
      </c>
    </row>
    <row r="91" spans="1:10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851</v>
      </c>
      <c r="F91" s="3" t="s">
        <v>142</v>
      </c>
      <c r="G91" s="13">
        <f>(C91-VLOOKUP(E91,Riders!$A$2:$C$3501,2,FALSE))/365</f>
        <v>26.93972602739726</v>
      </c>
      <c r="H91" s="1">
        <v>24</v>
      </c>
      <c r="I91" s="110">
        <v>9.7569444444444396E-3</v>
      </c>
      <c r="J91">
        <v>48.042999999999999</v>
      </c>
    </row>
    <row r="92" spans="1:10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421</v>
      </c>
      <c r="F92" s="4" t="s">
        <v>17</v>
      </c>
      <c r="G92" s="13">
        <f>(C92-VLOOKUP(E92,Riders!$A$2:$C$3501,2,FALSE))/365</f>
        <v>22.597260273972601</v>
      </c>
      <c r="H92" s="4">
        <v>1</v>
      </c>
      <c r="I92" s="110">
        <v>1.0092592592592592E-2</v>
      </c>
      <c r="J92">
        <v>50.573</v>
      </c>
    </row>
    <row r="93" spans="1:10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214</v>
      </c>
      <c r="F93" s="4" t="s">
        <v>67</v>
      </c>
      <c r="G93" s="13">
        <f>(C93-VLOOKUP(E93,Riders!$A$2:$C$3501,2,FALSE))/365</f>
        <v>28.246575342465754</v>
      </c>
      <c r="H93" s="4">
        <v>2</v>
      </c>
      <c r="I93" s="110">
        <v>1.0092592592592592E-2</v>
      </c>
      <c r="J93">
        <v>50.573</v>
      </c>
    </row>
    <row r="94" spans="1:10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219</v>
      </c>
      <c r="F94" s="4" t="s">
        <v>220</v>
      </c>
      <c r="G94" s="13">
        <f>(C94-VLOOKUP(E94,Riders!$A$2:$C$3501,2,FALSE))/365</f>
        <v>30.56986301369863</v>
      </c>
      <c r="H94" s="4">
        <v>3</v>
      </c>
      <c r="I94" s="110">
        <v>1.0092592592592599E-2</v>
      </c>
      <c r="J94">
        <v>50.573</v>
      </c>
    </row>
    <row r="95" spans="1:10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222</v>
      </c>
      <c r="F95" s="4" t="s">
        <v>223</v>
      </c>
      <c r="G95" s="13">
        <f>(C95-VLOOKUP(E95,Riders!$A$2:$C$3501,2,FALSE))/365</f>
        <v>23.704109589041096</v>
      </c>
      <c r="H95" s="4">
        <v>4</v>
      </c>
      <c r="I95" s="110">
        <v>1.0092592592592599E-2</v>
      </c>
      <c r="J95">
        <v>50.573</v>
      </c>
    </row>
    <row r="96" spans="1:10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237</v>
      </c>
      <c r="F96" s="4" t="s">
        <v>238</v>
      </c>
      <c r="G96" s="13">
        <f>(C96-VLOOKUP(E96,Riders!$A$2:$C$3501,2,FALSE))/365</f>
        <v>26.830136986301369</v>
      </c>
      <c r="H96" s="4">
        <v>5</v>
      </c>
      <c r="I96" s="110">
        <v>1.0092592592592599E-2</v>
      </c>
      <c r="J96">
        <v>50.573</v>
      </c>
    </row>
    <row r="97" spans="1:10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497</v>
      </c>
      <c r="F97" s="4" t="s">
        <v>25</v>
      </c>
      <c r="G97" s="13">
        <f>(C97-VLOOKUP(E97,Riders!$A$2:$C$3501,2,FALSE))/365</f>
        <v>19.882191780821916</v>
      </c>
      <c r="H97" s="4">
        <v>6</v>
      </c>
      <c r="I97" s="110">
        <v>1.0092592592592599E-2</v>
      </c>
      <c r="J97">
        <v>50.573</v>
      </c>
    </row>
    <row r="98" spans="1:10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228</v>
      </c>
      <c r="F98" s="4" t="s">
        <v>15</v>
      </c>
      <c r="G98" s="13">
        <f>(C98-VLOOKUP(E98,Riders!$A$2:$C$3501,2,FALSE))/365</f>
        <v>23.723287671232878</v>
      </c>
      <c r="H98" s="4">
        <v>7</v>
      </c>
      <c r="I98" s="110">
        <v>1.0092592592592599E-2</v>
      </c>
      <c r="J98">
        <v>50.573</v>
      </c>
    </row>
    <row r="99" spans="1:10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218</v>
      </c>
      <c r="F99" s="4" t="s">
        <v>19</v>
      </c>
      <c r="G99" s="13">
        <f>(C99-VLOOKUP(E99,Riders!$A$2:$C$3501,2,FALSE))/365</f>
        <v>21.523287671232875</v>
      </c>
      <c r="H99" s="4">
        <v>8</v>
      </c>
      <c r="I99" s="110">
        <v>1.0092592592592599E-2</v>
      </c>
      <c r="J99">
        <v>50.573</v>
      </c>
    </row>
    <row r="100" spans="1:10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2329</v>
      </c>
      <c r="F100" s="4" t="s">
        <v>49</v>
      </c>
      <c r="G100" s="13">
        <f>(C100-VLOOKUP(E100,Riders!$A$2:$C$3501,2,FALSE))/365</f>
        <v>22.553424657534247</v>
      </c>
      <c r="H100" s="4">
        <v>9</v>
      </c>
      <c r="I100" s="110">
        <v>1.0092592592592599E-2</v>
      </c>
      <c r="J100">
        <v>50.573</v>
      </c>
    </row>
    <row r="101" spans="1:10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258</v>
      </c>
      <c r="F101" s="4" t="s">
        <v>51</v>
      </c>
      <c r="G101" s="13">
        <f>(C101-VLOOKUP(E101,Riders!$A$2:$C$3501,2,FALSE))/365</f>
        <v>21.123287671232877</v>
      </c>
      <c r="H101" s="4">
        <v>10</v>
      </c>
      <c r="I101" s="110">
        <v>1.0092592592592599E-2</v>
      </c>
      <c r="J101">
        <v>50.573</v>
      </c>
    </row>
    <row r="102" spans="1:10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274</v>
      </c>
      <c r="F102" s="4" t="s">
        <v>29</v>
      </c>
      <c r="G102" s="13">
        <f>(C102-VLOOKUP(E102,Riders!$A$2:$C$3501,2,FALSE))/365</f>
        <v>22.210958904109589</v>
      </c>
      <c r="H102" s="4">
        <v>11</v>
      </c>
      <c r="I102" s="110">
        <v>1.0092592592592599E-2</v>
      </c>
      <c r="J102">
        <v>50.573</v>
      </c>
    </row>
    <row r="103" spans="1:10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244</v>
      </c>
      <c r="F103" s="4" t="s">
        <v>38</v>
      </c>
      <c r="G103" s="13">
        <f>(C103-VLOOKUP(E103,Riders!$A$2:$C$3501,2,FALSE))/365</f>
        <v>28.964383561643835</v>
      </c>
      <c r="H103" s="4">
        <v>12</v>
      </c>
      <c r="I103" s="110">
        <v>1.0092592592592599E-2</v>
      </c>
      <c r="J103">
        <v>50.573</v>
      </c>
    </row>
    <row r="104" spans="1:10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224</v>
      </c>
      <c r="F104" s="4" t="s">
        <v>225</v>
      </c>
      <c r="G104" s="13">
        <f>(C104-VLOOKUP(E104,Riders!$A$2:$C$3501,2,FALSE))/365</f>
        <v>23.268493150684932</v>
      </c>
      <c r="H104" s="4">
        <v>13</v>
      </c>
      <c r="I104" s="110">
        <v>1.0092592592592599E-2</v>
      </c>
      <c r="J104">
        <v>50.573</v>
      </c>
    </row>
    <row r="105" spans="1:10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231</v>
      </c>
      <c r="F105" s="4" t="s">
        <v>232</v>
      </c>
      <c r="G105" s="13">
        <f>(C105-VLOOKUP(E105,Riders!$A$2:$C$3501,2,FALSE))/365</f>
        <v>26.093150684931508</v>
      </c>
      <c r="H105" s="4">
        <v>14</v>
      </c>
      <c r="I105" s="110">
        <v>1.0092592592592599E-2</v>
      </c>
      <c r="J105">
        <v>50.573</v>
      </c>
    </row>
    <row r="106" spans="1:10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229</v>
      </c>
      <c r="F106" s="4" t="s">
        <v>61</v>
      </c>
      <c r="G106" s="13">
        <f>(C106-VLOOKUP(E106,Riders!$A$2:$C$3501,2,FALSE))/365</f>
        <v>24.523287671232875</v>
      </c>
      <c r="H106" s="4">
        <v>15</v>
      </c>
      <c r="I106" s="110">
        <v>1.0092592592592599E-2</v>
      </c>
      <c r="J106">
        <v>50.573</v>
      </c>
    </row>
    <row r="107" spans="1:10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431</v>
      </c>
      <c r="F107" s="4" t="s">
        <v>97</v>
      </c>
      <c r="G107" s="13">
        <f>(C107-VLOOKUP(E107,Riders!$A$2:$C$3501,2,FALSE))/365</f>
        <v>18.265753424657536</v>
      </c>
      <c r="H107" s="4">
        <v>16</v>
      </c>
      <c r="I107" s="110">
        <v>1.0092592592592599E-2</v>
      </c>
      <c r="J107">
        <v>50.573</v>
      </c>
    </row>
    <row r="108" spans="1:10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234</v>
      </c>
      <c r="F108" s="4" t="s">
        <v>235</v>
      </c>
      <c r="G108" s="13">
        <f>(C108-VLOOKUP(E108,Riders!$A$2:$C$3501,2,FALSE))/365</f>
        <v>26.490410958904111</v>
      </c>
      <c r="H108" s="4">
        <v>17</v>
      </c>
      <c r="I108" s="110">
        <v>1.0092592592592599E-2</v>
      </c>
      <c r="J108">
        <v>50.573</v>
      </c>
    </row>
    <row r="109" spans="1:10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246</v>
      </c>
      <c r="F109" s="4" t="s">
        <v>247</v>
      </c>
      <c r="G109" s="13">
        <f>(C109-VLOOKUP(E109,Riders!$A$2:$C$3501,2,FALSE))/365</f>
        <v>30.723287671232878</v>
      </c>
      <c r="H109" s="4">
        <v>18</v>
      </c>
      <c r="I109" s="110">
        <v>1.0092592592592599E-2</v>
      </c>
      <c r="J109">
        <v>50.573</v>
      </c>
    </row>
    <row r="110" spans="1:10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242</v>
      </c>
      <c r="F110" s="4" t="s">
        <v>243</v>
      </c>
      <c r="G110" s="13">
        <f>(C110-VLOOKUP(E110,Riders!$A$2:$C$3501,2,FALSE))/365</f>
        <v>28.295890410958904</v>
      </c>
      <c r="H110" s="4">
        <v>19</v>
      </c>
      <c r="I110" s="110">
        <v>1.0092592592592599E-2</v>
      </c>
      <c r="J110">
        <v>50.573</v>
      </c>
    </row>
    <row r="111" spans="1:10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267</v>
      </c>
      <c r="F111" s="4" t="s">
        <v>56</v>
      </c>
      <c r="G111" s="13">
        <f>(C111-VLOOKUP(E111,Riders!$A$2:$C$3501,2,FALSE))/365</f>
        <v>24.227397260273971</v>
      </c>
      <c r="H111" s="4">
        <v>20</v>
      </c>
      <c r="I111" s="110">
        <v>1.0092592592592599E-2</v>
      </c>
      <c r="J111">
        <v>50.573</v>
      </c>
    </row>
    <row r="112" spans="1:10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241</v>
      </c>
      <c r="F112" s="4" t="s">
        <v>44</v>
      </c>
      <c r="G112" s="13">
        <f>(C112-VLOOKUP(E112,Riders!$A$2:$C$3501,2,FALSE))/365</f>
        <v>20.627397260273973</v>
      </c>
      <c r="H112" s="4">
        <v>21</v>
      </c>
      <c r="I112" s="110">
        <v>1.0092592592592599E-2</v>
      </c>
      <c r="J112">
        <v>50.573</v>
      </c>
    </row>
    <row r="113" spans="1:10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851</v>
      </c>
      <c r="F113" s="4" t="s">
        <v>142</v>
      </c>
      <c r="G113" s="13">
        <f>(C113-VLOOKUP(E113,Riders!$A$2:$C$3501,2,FALSE))/365</f>
        <v>26.838356164383562</v>
      </c>
      <c r="H113" s="4">
        <v>22</v>
      </c>
      <c r="I113" s="110">
        <v>1.0092592592592599E-2</v>
      </c>
      <c r="J113">
        <v>50.573</v>
      </c>
    </row>
    <row r="114" spans="1:10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251</v>
      </c>
      <c r="F114" s="4" t="s">
        <v>153</v>
      </c>
      <c r="G114" s="13">
        <f>(C114-VLOOKUP(E114,Riders!$A$2:$C$3501,2,FALSE))/365</f>
        <v>21.87945205479452</v>
      </c>
      <c r="H114" s="4">
        <v>23</v>
      </c>
      <c r="I114" s="110">
        <v>1.0092592592592599E-2</v>
      </c>
      <c r="J114">
        <v>50.573</v>
      </c>
    </row>
    <row r="115" spans="1:10" x14ac:dyDescent="0.3">
      <c r="A115" s="1" t="s">
        <v>415</v>
      </c>
      <c r="B115" s="1">
        <v>2023</v>
      </c>
      <c r="C115" s="2">
        <v>44983</v>
      </c>
      <c r="D115" s="1" t="s">
        <v>72</v>
      </c>
      <c r="E115" s="1" t="s">
        <v>274</v>
      </c>
      <c r="F115" s="1" t="s">
        <v>29</v>
      </c>
      <c r="G115" s="13">
        <f>(C115-VLOOKUP(E115,Riders!$A$2:$C$3501,2,FALSE))/365</f>
        <v>22.158904109589042</v>
      </c>
      <c r="H115" s="1">
        <v>1</v>
      </c>
      <c r="I115" s="110">
        <v>9.2129629629629627E-3</v>
      </c>
      <c r="J115" s="109">
        <v>44.729008888888892</v>
      </c>
    </row>
    <row r="116" spans="1:10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215</v>
      </c>
      <c r="F116" s="1" t="s">
        <v>17</v>
      </c>
      <c r="G116" s="13">
        <f>(C116-VLOOKUP(E116,Riders!$A$2:$C$3501,2,FALSE))/365</f>
        <v>24.139726027397259</v>
      </c>
      <c r="H116" s="1">
        <v>2</v>
      </c>
      <c r="I116" s="110">
        <v>9.2129629629629627E-3</v>
      </c>
      <c r="J116" s="109">
        <v>44.729008888888892</v>
      </c>
    </row>
    <row r="117" spans="1:10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434</v>
      </c>
      <c r="F117" s="1" t="s">
        <v>53</v>
      </c>
      <c r="G117" s="13">
        <f>(C117-VLOOKUP(E117,Riders!$A$2:$C$3501,2,FALSE))/365</f>
        <v>23</v>
      </c>
      <c r="H117" s="1">
        <v>3</v>
      </c>
      <c r="I117" s="110">
        <v>9.2129629629629593E-3</v>
      </c>
      <c r="J117" s="109">
        <v>44.729008888888892</v>
      </c>
    </row>
    <row r="118" spans="1:10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256</v>
      </c>
      <c r="F118" s="1" t="s">
        <v>36</v>
      </c>
      <c r="G118" s="13">
        <f>(C118-VLOOKUP(E118,Riders!$A$2:$C$3501,2,FALSE))/365</f>
        <v>27.013698630136986</v>
      </c>
      <c r="H118" s="1">
        <v>4</v>
      </c>
      <c r="I118" s="110">
        <v>9.2129629629629593E-3</v>
      </c>
      <c r="J118" s="109">
        <v>44.729008888888892</v>
      </c>
    </row>
    <row r="119" spans="1:10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237</v>
      </c>
      <c r="F119" s="1" t="s">
        <v>238</v>
      </c>
      <c r="G119" s="13">
        <f>(C119-VLOOKUP(E119,Riders!$A$2:$C$3501,2,FALSE))/365</f>
        <v>26.778082191780822</v>
      </c>
      <c r="H119" s="1">
        <v>5</v>
      </c>
      <c r="I119" s="110">
        <v>9.2129629629629593E-3</v>
      </c>
      <c r="J119" s="109">
        <v>44.729008888888892</v>
      </c>
    </row>
    <row r="120" spans="1:10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328</v>
      </c>
      <c r="F120" s="1" t="s">
        <v>25</v>
      </c>
      <c r="G120" s="13">
        <f>(C120-VLOOKUP(E120,Riders!$A$2:$C$3501,2,FALSE))/365</f>
        <v>32.594520547945208</v>
      </c>
      <c r="H120" s="1">
        <v>6</v>
      </c>
      <c r="I120" s="110">
        <v>9.2129629629629593E-3</v>
      </c>
      <c r="J120" s="109">
        <v>44.729008888888892</v>
      </c>
    </row>
    <row r="121" spans="1:10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251</v>
      </c>
      <c r="F121" s="1" t="s">
        <v>65</v>
      </c>
      <c r="G121" s="13">
        <f>(C121-VLOOKUP(E121,Riders!$A$2:$C$3501,2,FALSE))/365</f>
        <v>21.827397260273973</v>
      </c>
      <c r="H121" s="1">
        <v>7</v>
      </c>
      <c r="I121" s="110">
        <v>9.2129629629629593E-3</v>
      </c>
      <c r="J121" s="109">
        <v>44.729008888888892</v>
      </c>
    </row>
    <row r="122" spans="1:10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312</v>
      </c>
      <c r="F122" s="1" t="s">
        <v>27</v>
      </c>
      <c r="G122" s="13">
        <f>(C122-VLOOKUP(E122,Riders!$A$2:$C$3501,2,FALSE))/365</f>
        <v>24.621917808219177</v>
      </c>
      <c r="H122" s="1">
        <v>8</v>
      </c>
      <c r="I122" s="110">
        <v>9.2129629629629593E-3</v>
      </c>
      <c r="J122" s="109">
        <v>44.729008888888892</v>
      </c>
    </row>
    <row r="123" spans="1:10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226</v>
      </c>
      <c r="F123" s="1" t="s">
        <v>120</v>
      </c>
      <c r="G123" s="13">
        <f>(C123-VLOOKUP(E123,Riders!$A$2:$C$3501,2,FALSE))/365</f>
        <v>24.4986301369863</v>
      </c>
      <c r="H123" s="1">
        <v>9</v>
      </c>
      <c r="I123" s="110">
        <v>9.2129629629629593E-3</v>
      </c>
      <c r="J123" s="109">
        <v>44.729008888888892</v>
      </c>
    </row>
    <row r="124" spans="1:10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231</v>
      </c>
      <c r="F124" s="1" t="s">
        <v>232</v>
      </c>
      <c r="G124" s="13">
        <f>(C124-VLOOKUP(E124,Riders!$A$2:$C$3501,2,FALSE))/365</f>
        <v>26.041095890410958</v>
      </c>
      <c r="H124" s="1">
        <v>10</v>
      </c>
      <c r="I124" s="110">
        <v>9.2129629629629593E-3</v>
      </c>
      <c r="J124" s="109">
        <v>44.729008888888892</v>
      </c>
    </row>
    <row r="125" spans="1:10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431</v>
      </c>
      <c r="F125" s="1" t="s">
        <v>97</v>
      </c>
      <c r="G125" s="13">
        <f>(C125-VLOOKUP(E125,Riders!$A$2:$C$3501,2,FALSE))/365</f>
        <v>18.213698630136985</v>
      </c>
      <c r="H125" s="1">
        <v>11</v>
      </c>
      <c r="I125" s="110">
        <v>9.2129629629629593E-3</v>
      </c>
      <c r="J125" s="109">
        <v>44.729008888888892</v>
      </c>
    </row>
    <row r="126" spans="1:10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1415</v>
      </c>
      <c r="F126" s="1" t="s">
        <v>230</v>
      </c>
      <c r="G126" s="13">
        <f>(C126-VLOOKUP(E126,Riders!$A$2:$C$3501,2,FALSE))/365</f>
        <v>33.076712328767123</v>
      </c>
      <c r="H126" s="1">
        <v>12</v>
      </c>
      <c r="I126" s="110">
        <v>9.2129629629629593E-3</v>
      </c>
      <c r="J126" s="109">
        <v>44.729008888888892</v>
      </c>
    </row>
    <row r="127" spans="1:10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234</v>
      </c>
      <c r="F127" s="1" t="s">
        <v>235</v>
      </c>
      <c r="G127" s="13">
        <f>(C127-VLOOKUP(E127,Riders!$A$2:$C$3501,2,FALSE))/365</f>
        <v>26.438356164383563</v>
      </c>
      <c r="H127" s="1">
        <v>13</v>
      </c>
      <c r="I127" s="110">
        <v>9.2129629629629593E-3</v>
      </c>
      <c r="J127" s="109">
        <v>44.729008888888892</v>
      </c>
    </row>
    <row r="128" spans="1:10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440</v>
      </c>
      <c r="F128" s="1" t="s">
        <v>15</v>
      </c>
      <c r="G128" s="13">
        <f>(C128-VLOOKUP(E128,Riders!$A$2:$C$3501,2,FALSE))/365</f>
        <v>22.298630136986301</v>
      </c>
      <c r="H128" s="1">
        <v>14</v>
      </c>
      <c r="I128" s="110">
        <v>9.2129629629629593E-3</v>
      </c>
      <c r="J128" s="109">
        <v>44.729008888888892</v>
      </c>
    </row>
    <row r="129" spans="1:10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267</v>
      </c>
      <c r="F129" s="1" t="s">
        <v>56</v>
      </c>
      <c r="G129" s="13">
        <f>(C129-VLOOKUP(E129,Riders!$A$2:$C$3501,2,FALSE))/365</f>
        <v>24.175342465753424</v>
      </c>
      <c r="H129" s="1">
        <v>15</v>
      </c>
      <c r="I129" s="110">
        <v>9.2129629629629593E-3</v>
      </c>
      <c r="J129" s="109">
        <v>44.729008888888892</v>
      </c>
    </row>
    <row r="130" spans="1:10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22.5013698630137</v>
      </c>
      <c r="H130" s="1">
        <v>16</v>
      </c>
      <c r="I130" s="110">
        <v>9.2129629629629593E-3</v>
      </c>
      <c r="J130" s="109">
        <v>44.729008888888892</v>
      </c>
    </row>
    <row r="131" spans="1:10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462</v>
      </c>
      <c r="F131" s="1" t="s">
        <v>19</v>
      </c>
      <c r="G131" s="13">
        <f>(C131-VLOOKUP(E131,Riders!$A$2:$C$3501,2,FALSE))/365</f>
        <v>23.753424657534246</v>
      </c>
      <c r="H131" s="1">
        <v>17</v>
      </c>
      <c r="I131" s="110">
        <v>9.2129629629629593E-3</v>
      </c>
      <c r="J131" s="109">
        <v>44.729008888888892</v>
      </c>
    </row>
    <row r="132" spans="1:10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263</v>
      </c>
      <c r="F132" s="1" t="s">
        <v>264</v>
      </c>
      <c r="G132" s="13">
        <f>(C132-VLOOKUP(E132,Riders!$A$2:$C$3501,2,FALSE))/365</f>
        <v>19.87945205479452</v>
      </c>
      <c r="H132" s="1">
        <v>18</v>
      </c>
      <c r="I132" s="110">
        <v>9.2129629629629593E-3</v>
      </c>
      <c r="J132" s="109">
        <v>44.729008888888892</v>
      </c>
    </row>
    <row r="133" spans="1:10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219</v>
      </c>
      <c r="F133" s="1" t="s">
        <v>220</v>
      </c>
      <c r="G133" s="13">
        <f>(C133-VLOOKUP(E133,Riders!$A$2:$C$3501,2,FALSE))/365</f>
        <v>30.517808219178082</v>
      </c>
      <c r="H133" s="1">
        <v>19</v>
      </c>
      <c r="I133" s="110">
        <v>9.2129629629629593E-3</v>
      </c>
      <c r="J133" s="109">
        <v>44.729008888888892</v>
      </c>
    </row>
    <row r="134" spans="1:10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310</v>
      </c>
      <c r="F134" s="1" t="s">
        <v>158</v>
      </c>
      <c r="G134" s="13">
        <f>(C134-VLOOKUP(E134,Riders!$A$2:$C$3501,2,FALSE))/365</f>
        <v>32.769863013698632</v>
      </c>
      <c r="H134" s="1">
        <v>20</v>
      </c>
      <c r="I134" s="110">
        <v>9.2129629629629593E-3</v>
      </c>
      <c r="J134" s="109">
        <v>44.729008888888892</v>
      </c>
    </row>
    <row r="135" spans="1:10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252</v>
      </c>
      <c r="F135" s="1" t="s">
        <v>145</v>
      </c>
      <c r="G135" s="13" t="e">
        <f>(C135-VLOOKUP(E135,Riders!$A$2:$C$3501,2,FALSE))/365</f>
        <v>#N/A</v>
      </c>
      <c r="H135" s="1">
        <v>21</v>
      </c>
      <c r="I135" s="110">
        <v>9.2129629629629593E-3</v>
      </c>
      <c r="J135" s="109">
        <v>44.729008888888892</v>
      </c>
    </row>
    <row r="136" spans="1:10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241</v>
      </c>
      <c r="F136" s="1" t="s">
        <v>44</v>
      </c>
      <c r="G136" s="13">
        <f>(C136-VLOOKUP(E136,Riders!$A$2:$C$3501,2,FALSE))/365</f>
        <v>20.575342465753426</v>
      </c>
      <c r="H136" s="1">
        <v>22</v>
      </c>
      <c r="I136" s="110">
        <v>9.2129629629629593E-3</v>
      </c>
      <c r="J136" s="109">
        <v>44.729008888888892</v>
      </c>
    </row>
    <row r="137" spans="1:10" x14ac:dyDescent="0.3">
      <c r="A137" s="4" t="s">
        <v>12</v>
      </c>
      <c r="B137" s="4">
        <v>2022</v>
      </c>
      <c r="C137" s="5">
        <v>44848</v>
      </c>
      <c r="D137" s="4" t="s">
        <v>13</v>
      </c>
      <c r="E137" s="4" t="s">
        <v>214</v>
      </c>
      <c r="F137" s="4" t="s">
        <v>67</v>
      </c>
      <c r="G137" s="13">
        <f>(C137-VLOOKUP(E137,Riders!$A$2:$C$3501,2,FALSE))/365</f>
        <v>27.824657534246576</v>
      </c>
      <c r="H137" s="4">
        <v>1</v>
      </c>
      <c r="I137" s="110">
        <v>1.0694444444444444E-2</v>
      </c>
      <c r="J137">
        <v>48.701000000000001</v>
      </c>
    </row>
    <row r="138" spans="1:10" x14ac:dyDescent="0.3">
      <c r="A138" s="4" t="s">
        <v>12</v>
      </c>
      <c r="B138" s="4">
        <v>2022</v>
      </c>
      <c r="C138" s="5">
        <v>44848</v>
      </c>
      <c r="D138" s="4" t="s">
        <v>13</v>
      </c>
      <c r="E138" s="4" t="s">
        <v>227</v>
      </c>
      <c r="F138" s="4" t="s">
        <v>53</v>
      </c>
      <c r="G138" s="13">
        <f>(C138-VLOOKUP(E138,Riders!$A$2:$C$3501,2,FALSE))/365</f>
        <v>24.643835616438356</v>
      </c>
      <c r="H138" s="4">
        <v>2</v>
      </c>
      <c r="I138" s="110">
        <v>1.0694444444444444E-2</v>
      </c>
      <c r="J138">
        <v>48.701000000000001</v>
      </c>
    </row>
    <row r="139" spans="1:10" x14ac:dyDescent="0.3">
      <c r="A139" s="4" t="s">
        <v>12</v>
      </c>
      <c r="B139" s="4">
        <v>2022</v>
      </c>
      <c r="C139" s="5">
        <v>44848</v>
      </c>
      <c r="D139" s="4" t="s">
        <v>13</v>
      </c>
      <c r="E139" s="4" t="s">
        <v>236</v>
      </c>
      <c r="F139" s="4" t="s">
        <v>51</v>
      </c>
      <c r="G139" s="13">
        <f>(C139-VLOOKUP(E139,Riders!$A$2:$C$3501,2,FALSE))/365</f>
        <v>26.945205479452056</v>
      </c>
      <c r="H139" s="4">
        <v>3</v>
      </c>
      <c r="I139" s="110">
        <v>1.0694444444444401E-2</v>
      </c>
      <c r="J139">
        <v>48.701000000000001</v>
      </c>
    </row>
    <row r="140" spans="1:10" x14ac:dyDescent="0.3">
      <c r="A140" s="4" t="s">
        <v>12</v>
      </c>
      <c r="B140" s="4">
        <v>2022</v>
      </c>
      <c r="C140" s="5">
        <v>44848</v>
      </c>
      <c r="D140" s="4" t="s">
        <v>13</v>
      </c>
      <c r="E140" s="4" t="s">
        <v>222</v>
      </c>
      <c r="F140" s="4" t="s">
        <v>223</v>
      </c>
      <c r="G140" s="13">
        <f>(C140-VLOOKUP(E140,Riders!$A$2:$C$3501,2,FALSE))/365</f>
        <v>23.282191780821918</v>
      </c>
      <c r="H140" s="4">
        <v>4</v>
      </c>
      <c r="I140" s="110">
        <v>1.0694444444444401E-2</v>
      </c>
      <c r="J140">
        <v>48.701000000000001</v>
      </c>
    </row>
    <row r="141" spans="1:10" x14ac:dyDescent="0.3">
      <c r="A141" s="4" t="s">
        <v>12</v>
      </c>
      <c r="B141" s="4">
        <v>2022</v>
      </c>
      <c r="C141" s="5">
        <v>44848</v>
      </c>
      <c r="D141" s="4" t="s">
        <v>13</v>
      </c>
      <c r="E141" s="4" t="s">
        <v>216</v>
      </c>
      <c r="F141" s="4" t="s">
        <v>27</v>
      </c>
      <c r="G141" s="13">
        <f>(C141-VLOOKUP(E141,Riders!$A$2:$C$3501,2,FALSE))/365</f>
        <v>23.684931506849313</v>
      </c>
      <c r="H141" s="4">
        <v>5</v>
      </c>
      <c r="I141" s="110">
        <v>1.0694444444444401E-2</v>
      </c>
      <c r="J141">
        <v>48.701000000000001</v>
      </c>
    </row>
    <row r="142" spans="1:10" x14ac:dyDescent="0.3">
      <c r="A142" s="4" t="s">
        <v>12</v>
      </c>
      <c r="B142" s="4">
        <v>2022</v>
      </c>
      <c r="C142" s="5">
        <v>44848</v>
      </c>
      <c r="D142" s="4" t="s">
        <v>13</v>
      </c>
      <c r="E142" s="4" t="s">
        <v>218</v>
      </c>
      <c r="F142" s="4" t="s">
        <v>19</v>
      </c>
      <c r="G142" s="13">
        <f>(C142-VLOOKUP(E142,Riders!$A$2:$C$3501,2,FALSE))/365</f>
        <v>21.101369863013698</v>
      </c>
      <c r="H142" s="4">
        <v>6</v>
      </c>
      <c r="I142" s="110">
        <v>1.0694444444444401E-2</v>
      </c>
      <c r="J142">
        <v>48.701000000000001</v>
      </c>
    </row>
    <row r="143" spans="1:10" x14ac:dyDescent="0.3">
      <c r="A143" s="4" t="s">
        <v>12</v>
      </c>
      <c r="B143" s="4">
        <v>2022</v>
      </c>
      <c r="C143" s="5">
        <v>44848</v>
      </c>
      <c r="D143" s="4" t="s">
        <v>13</v>
      </c>
      <c r="E143" s="4" t="s">
        <v>219</v>
      </c>
      <c r="F143" s="4" t="s">
        <v>220</v>
      </c>
      <c r="G143" s="13">
        <f>(C143-VLOOKUP(E143,Riders!$A$2:$C$3501,2,FALSE))/365</f>
        <v>30.147945205479452</v>
      </c>
      <c r="H143" s="4">
        <v>7</v>
      </c>
      <c r="I143" s="110">
        <v>1.0694444444444401E-2</v>
      </c>
      <c r="J143">
        <v>48.701000000000001</v>
      </c>
    </row>
    <row r="144" spans="1:10" x14ac:dyDescent="0.3">
      <c r="A144" s="4" t="s">
        <v>12</v>
      </c>
      <c r="B144" s="4">
        <v>2022</v>
      </c>
      <c r="C144" s="5">
        <v>44848</v>
      </c>
      <c r="D144" s="4" t="s">
        <v>13</v>
      </c>
      <c r="E144" s="4" t="s">
        <v>228</v>
      </c>
      <c r="F144" s="4" t="s">
        <v>15</v>
      </c>
      <c r="G144" s="13">
        <f>(C144-VLOOKUP(E144,Riders!$A$2:$C$3501,2,FALSE))/365</f>
        <v>23.301369863013697</v>
      </c>
      <c r="H144" s="4">
        <v>8</v>
      </c>
      <c r="I144" s="110">
        <v>1.0694444444444401E-2</v>
      </c>
      <c r="J144">
        <v>48.701000000000001</v>
      </c>
    </row>
    <row r="145" spans="1:10" x14ac:dyDescent="0.3">
      <c r="A145" s="4" t="s">
        <v>12</v>
      </c>
      <c r="B145" s="4">
        <v>2022</v>
      </c>
      <c r="C145" s="5">
        <v>44848</v>
      </c>
      <c r="D145" s="4" t="s">
        <v>13</v>
      </c>
      <c r="E145" s="4" t="s">
        <v>237</v>
      </c>
      <c r="F145" s="4" t="s">
        <v>238</v>
      </c>
      <c r="G145" s="13">
        <f>(C145-VLOOKUP(E145,Riders!$A$2:$C$3501,2,FALSE))/365</f>
        <v>26.408219178082192</v>
      </c>
      <c r="H145" s="4">
        <v>9</v>
      </c>
      <c r="I145" s="110">
        <v>1.0694444444444401E-2</v>
      </c>
      <c r="J145">
        <v>48.701000000000001</v>
      </c>
    </row>
    <row r="146" spans="1:10" x14ac:dyDescent="0.3">
      <c r="A146" s="4" t="s">
        <v>12</v>
      </c>
      <c r="B146" s="4">
        <v>2022</v>
      </c>
      <c r="C146" s="5">
        <v>44848</v>
      </c>
      <c r="D146" s="4" t="s">
        <v>13</v>
      </c>
      <c r="E146" s="4" t="s">
        <v>233</v>
      </c>
      <c r="F146" s="4" t="s">
        <v>56</v>
      </c>
      <c r="G146" s="13">
        <f>(C146-VLOOKUP(E146,Riders!$A$2:$C$3501,2,FALSE))/365</f>
        <v>27.12054794520548</v>
      </c>
      <c r="H146" s="4">
        <v>10</v>
      </c>
      <c r="I146" s="110">
        <v>1.0694444444444401E-2</v>
      </c>
      <c r="J146">
        <v>48.701000000000001</v>
      </c>
    </row>
    <row r="147" spans="1:10" x14ac:dyDescent="0.3">
      <c r="A147" s="4" t="s">
        <v>12</v>
      </c>
      <c r="B147" s="4">
        <v>2022</v>
      </c>
      <c r="C147" s="5">
        <v>44848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23.769863013698629</v>
      </c>
      <c r="H147" s="4">
        <v>11</v>
      </c>
      <c r="I147" s="110">
        <v>1.0694444444444401E-2</v>
      </c>
      <c r="J147">
        <v>48.701000000000001</v>
      </c>
    </row>
    <row r="148" spans="1:10" x14ac:dyDescent="0.3">
      <c r="A148" s="4" t="s">
        <v>12</v>
      </c>
      <c r="B148" s="4">
        <v>2022</v>
      </c>
      <c r="C148" s="5">
        <v>44848</v>
      </c>
      <c r="D148" s="4" t="s">
        <v>13</v>
      </c>
      <c r="E148" s="4" t="s">
        <v>217</v>
      </c>
      <c r="F148" s="4" t="s">
        <v>29</v>
      </c>
      <c r="G148" s="13">
        <f>(C148-VLOOKUP(E148,Riders!$A$2:$C$3501,2,FALSE))/365</f>
        <v>24.542465753424658</v>
      </c>
      <c r="H148" s="4">
        <v>12</v>
      </c>
      <c r="I148" s="110">
        <v>1.0694444444444401E-2</v>
      </c>
      <c r="J148">
        <v>48.701000000000001</v>
      </c>
    </row>
    <row r="149" spans="1:10" x14ac:dyDescent="0.3">
      <c r="A149" s="4" t="s">
        <v>12</v>
      </c>
      <c r="B149" s="4">
        <v>2022</v>
      </c>
      <c r="C149" s="5">
        <v>44848</v>
      </c>
      <c r="D149" s="4" t="s">
        <v>13</v>
      </c>
      <c r="E149" s="4" t="s">
        <v>2329</v>
      </c>
      <c r="F149" s="4" t="s">
        <v>49</v>
      </c>
      <c r="G149" s="13">
        <f>(C149-VLOOKUP(E149,Riders!$A$2:$C$3501,2,FALSE))/365</f>
        <v>22.13150684931507</v>
      </c>
      <c r="H149" s="4">
        <v>13</v>
      </c>
      <c r="I149" s="110">
        <v>1.0694444444444401E-2</v>
      </c>
      <c r="J149">
        <v>48.701000000000001</v>
      </c>
    </row>
    <row r="150" spans="1:10" x14ac:dyDescent="0.3">
      <c r="A150" s="4" t="s">
        <v>12</v>
      </c>
      <c r="B150" s="4">
        <v>2022</v>
      </c>
      <c r="C150" s="5">
        <v>44848</v>
      </c>
      <c r="D150" s="4" t="s">
        <v>13</v>
      </c>
      <c r="E150" s="4" t="s">
        <v>231</v>
      </c>
      <c r="F150" s="4" t="s">
        <v>232</v>
      </c>
      <c r="G150" s="13">
        <f>(C150-VLOOKUP(E150,Riders!$A$2:$C$3501,2,FALSE))/365</f>
        <v>25.671232876712327</v>
      </c>
      <c r="H150" s="4">
        <v>14</v>
      </c>
      <c r="I150" s="110">
        <v>1.0694444444444401E-2</v>
      </c>
      <c r="J150">
        <v>48.701000000000001</v>
      </c>
    </row>
    <row r="151" spans="1:10" x14ac:dyDescent="0.3">
      <c r="A151" s="4" t="s">
        <v>12</v>
      </c>
      <c r="B151" s="4">
        <v>2022</v>
      </c>
      <c r="C151" s="5">
        <v>44848</v>
      </c>
      <c r="D151" s="4" t="s">
        <v>13</v>
      </c>
      <c r="E151" s="4" t="s">
        <v>229</v>
      </c>
      <c r="F151" s="4" t="s">
        <v>61</v>
      </c>
      <c r="G151" s="13">
        <f>(C151-VLOOKUP(E151,Riders!$A$2:$C$3501,2,FALSE))/365</f>
        <v>24.101369863013698</v>
      </c>
      <c r="H151" s="4">
        <v>15</v>
      </c>
      <c r="I151" s="110">
        <v>1.0694444444444401E-2</v>
      </c>
      <c r="J151">
        <v>48.701000000000001</v>
      </c>
    </row>
    <row r="152" spans="1:10" x14ac:dyDescent="0.3">
      <c r="A152" s="4" t="s">
        <v>12</v>
      </c>
      <c r="B152" s="4">
        <v>2022</v>
      </c>
      <c r="C152" s="5">
        <v>44848</v>
      </c>
      <c r="D152" s="4" t="s">
        <v>13</v>
      </c>
      <c r="E152" s="4" t="s">
        <v>242</v>
      </c>
      <c r="F152" s="4" t="s">
        <v>243</v>
      </c>
      <c r="G152" s="13">
        <f>(C152-VLOOKUP(E152,Riders!$A$2:$C$3501,2,FALSE))/365</f>
        <v>27.873972602739727</v>
      </c>
      <c r="H152" s="4">
        <v>16</v>
      </c>
      <c r="I152" s="110">
        <v>1.0694444444444401E-2</v>
      </c>
      <c r="J152">
        <v>48.701000000000001</v>
      </c>
    </row>
    <row r="153" spans="1:10" x14ac:dyDescent="0.3">
      <c r="A153" s="4" t="s">
        <v>12</v>
      </c>
      <c r="B153" s="4">
        <v>2022</v>
      </c>
      <c r="C153" s="5">
        <v>44848</v>
      </c>
      <c r="D153" s="4" t="s">
        <v>13</v>
      </c>
      <c r="E153" s="4" t="s">
        <v>234</v>
      </c>
      <c r="F153" s="4" t="s">
        <v>235</v>
      </c>
      <c r="G153" s="13">
        <f>(C153-VLOOKUP(E153,Riders!$A$2:$C$3501,2,FALSE))/365</f>
        <v>26.068493150684933</v>
      </c>
      <c r="H153" s="4">
        <v>17</v>
      </c>
      <c r="I153" s="110">
        <v>1.0694444444444401E-2</v>
      </c>
      <c r="J153">
        <v>48.701000000000001</v>
      </c>
    </row>
    <row r="154" spans="1:10" x14ac:dyDescent="0.3">
      <c r="A154" s="4" t="s">
        <v>12</v>
      </c>
      <c r="B154" s="4">
        <v>2022</v>
      </c>
      <c r="C154" s="5">
        <v>44848</v>
      </c>
      <c r="D154" s="4" t="s">
        <v>13</v>
      </c>
      <c r="E154" s="4" t="s">
        <v>239</v>
      </c>
      <c r="F154" s="4" t="s">
        <v>25</v>
      </c>
      <c r="G154" s="13">
        <f>(C154-VLOOKUP(E154,Riders!$A$2:$C$3501,2,FALSE))/365</f>
        <v>20.339726027397262</v>
      </c>
      <c r="H154" s="4">
        <v>18</v>
      </c>
      <c r="I154" s="110">
        <v>1.0694444444444401E-2</v>
      </c>
      <c r="J154">
        <v>48.701000000000001</v>
      </c>
    </row>
    <row r="155" spans="1:10" x14ac:dyDescent="0.3">
      <c r="A155" s="4" t="s">
        <v>12</v>
      </c>
      <c r="B155" s="4">
        <v>2022</v>
      </c>
      <c r="C155" s="5">
        <v>44848</v>
      </c>
      <c r="D155" s="4" t="s">
        <v>13</v>
      </c>
      <c r="E155" s="4" t="s">
        <v>221</v>
      </c>
      <c r="F155" s="4" t="s">
        <v>40</v>
      </c>
      <c r="G155" s="13">
        <f>(C155-VLOOKUP(E155,Riders!$A$2:$C$3501,2,FALSE))/365</f>
        <v>25.528767123287672</v>
      </c>
      <c r="H155" s="4">
        <v>19</v>
      </c>
      <c r="I155" s="110">
        <v>1.0694444444444401E-2</v>
      </c>
      <c r="J155">
        <v>48.701000000000001</v>
      </c>
    </row>
    <row r="156" spans="1:10" x14ac:dyDescent="0.3">
      <c r="A156" s="4" t="s">
        <v>12</v>
      </c>
      <c r="B156" s="4">
        <v>2022</v>
      </c>
      <c r="C156" s="5">
        <v>44848</v>
      </c>
      <c r="D156" s="4" t="s">
        <v>13</v>
      </c>
      <c r="E156" s="4" t="s">
        <v>240</v>
      </c>
      <c r="F156" s="4" t="s">
        <v>47</v>
      </c>
      <c r="G156" s="13">
        <f>(C156-VLOOKUP(E156,Riders!$A$2:$C$3501,2,FALSE))/365</f>
        <v>30.246575342465754</v>
      </c>
      <c r="H156" s="4">
        <v>20</v>
      </c>
      <c r="I156" s="110">
        <v>1.0694444444444401E-2</v>
      </c>
      <c r="J156">
        <v>48.701000000000001</v>
      </c>
    </row>
    <row r="157" spans="1:10" x14ac:dyDescent="0.3">
      <c r="A157" s="4" t="s">
        <v>12</v>
      </c>
      <c r="B157" s="4">
        <v>2022</v>
      </c>
      <c r="C157" s="5">
        <v>44848</v>
      </c>
      <c r="D157" s="4" t="s">
        <v>13</v>
      </c>
      <c r="E157" s="4" t="s">
        <v>1415</v>
      </c>
      <c r="F157" s="4" t="s">
        <v>230</v>
      </c>
      <c r="G157" s="13">
        <f>(C157-VLOOKUP(E157,Riders!$A$2:$C$3501,2,FALSE))/365</f>
        <v>32.706849315068496</v>
      </c>
      <c r="H157" s="4">
        <v>21</v>
      </c>
      <c r="I157" s="110">
        <v>1.0694444444444401E-2</v>
      </c>
      <c r="J157">
        <v>48.701000000000001</v>
      </c>
    </row>
    <row r="158" spans="1:10" x14ac:dyDescent="0.3">
      <c r="A158" s="4" t="s">
        <v>12</v>
      </c>
      <c r="B158" s="4">
        <v>2022</v>
      </c>
      <c r="C158" s="5">
        <v>44848</v>
      </c>
      <c r="D158" s="4" t="s">
        <v>13</v>
      </c>
      <c r="E158" s="4" t="s">
        <v>241</v>
      </c>
      <c r="F158" s="4" t="s">
        <v>44</v>
      </c>
      <c r="G158" s="13">
        <f>(C158-VLOOKUP(E158,Riders!$A$2:$C$3501,2,FALSE))/365</f>
        <v>20.205479452054796</v>
      </c>
      <c r="H158" s="4">
        <v>22</v>
      </c>
      <c r="I158" s="110">
        <v>1.0694444444444401E-2</v>
      </c>
      <c r="J158">
        <v>48.701000000000001</v>
      </c>
    </row>
    <row r="159" spans="1:10" x14ac:dyDescent="0.3">
      <c r="A159" s="4" t="s">
        <v>12</v>
      </c>
      <c r="B159" s="4">
        <v>2022</v>
      </c>
      <c r="C159" s="5">
        <v>44848</v>
      </c>
      <c r="D159" s="4" t="s">
        <v>13</v>
      </c>
      <c r="E159" s="4" t="s">
        <v>224</v>
      </c>
      <c r="F159" s="4" t="s">
        <v>225</v>
      </c>
      <c r="G159" s="13">
        <f>(C159-VLOOKUP(E159,Riders!$A$2:$C$3501,2,FALSE))/365</f>
        <v>22.846575342465755</v>
      </c>
      <c r="H159" s="4">
        <v>23</v>
      </c>
      <c r="I159" s="110">
        <v>1.0694444444444401E-2</v>
      </c>
      <c r="J159">
        <v>48.701000000000001</v>
      </c>
    </row>
    <row r="160" spans="1:10" x14ac:dyDescent="0.3">
      <c r="A160" s="4" t="s">
        <v>12</v>
      </c>
      <c r="B160" s="4">
        <v>2022</v>
      </c>
      <c r="C160" s="5">
        <v>44848</v>
      </c>
      <c r="D160" s="4" t="s">
        <v>13</v>
      </c>
      <c r="E160" s="4" t="s">
        <v>226</v>
      </c>
      <c r="F160" s="4" t="s">
        <v>120</v>
      </c>
      <c r="G160" s="13">
        <f>(C160-VLOOKUP(E160,Riders!$A$2:$C$3501,2,FALSE))/365</f>
        <v>24.12876712328767</v>
      </c>
      <c r="H160" s="4">
        <v>24</v>
      </c>
      <c r="I160" s="110">
        <v>1.0694444444444401E-2</v>
      </c>
      <c r="J160">
        <v>48.701000000000001</v>
      </c>
    </row>
    <row r="161" spans="1:10" x14ac:dyDescent="0.3">
      <c r="A161" s="1" t="s">
        <v>71</v>
      </c>
      <c r="B161" s="1">
        <v>2022</v>
      </c>
      <c r="C161" s="2">
        <v>44751</v>
      </c>
      <c r="D161" s="1" t="s">
        <v>72</v>
      </c>
      <c r="E161" s="1" t="s">
        <v>214</v>
      </c>
      <c r="F161" s="1" t="s">
        <v>67</v>
      </c>
      <c r="G161" s="13">
        <f>(C161-VLOOKUP(E161,Riders!$A$2:$C$3501,2,FALSE))/365</f>
        <v>27.55890410958904</v>
      </c>
      <c r="H161" s="1">
        <v>1</v>
      </c>
      <c r="I161" s="110">
        <v>8.0671296296296307E-3</v>
      </c>
      <c r="J161">
        <v>46.484999999999999</v>
      </c>
    </row>
    <row r="162" spans="1:10" x14ac:dyDescent="0.3">
      <c r="A162" s="1" t="s">
        <v>71</v>
      </c>
      <c r="B162" s="1">
        <v>2022</v>
      </c>
      <c r="C162" s="2">
        <v>44751</v>
      </c>
      <c r="D162" s="1" t="s">
        <v>72</v>
      </c>
      <c r="E162" s="1" t="s">
        <v>241</v>
      </c>
      <c r="F162" s="1" t="s">
        <v>44</v>
      </c>
      <c r="G162" s="13">
        <f>(C162-VLOOKUP(E162,Riders!$A$2:$C$3501,2,FALSE))/365</f>
        <v>19.93972602739726</v>
      </c>
      <c r="H162" s="1">
        <v>2</v>
      </c>
      <c r="I162" s="110">
        <v>8.0671296296296307E-3</v>
      </c>
      <c r="J162">
        <v>46.484999999999999</v>
      </c>
    </row>
    <row r="163" spans="1:10" x14ac:dyDescent="0.3">
      <c r="A163" s="1" t="s">
        <v>71</v>
      </c>
      <c r="B163" s="1">
        <v>2022</v>
      </c>
      <c r="C163" s="2">
        <v>44751</v>
      </c>
      <c r="D163" s="1" t="s">
        <v>72</v>
      </c>
      <c r="E163" s="1" t="s">
        <v>226</v>
      </c>
      <c r="F163" s="1" t="s">
        <v>120</v>
      </c>
      <c r="G163" s="13">
        <f>(C163-VLOOKUP(E163,Riders!$A$2:$C$3501,2,FALSE))/365</f>
        <v>23.863013698630137</v>
      </c>
      <c r="H163" s="1">
        <v>3</v>
      </c>
      <c r="I163" s="110">
        <v>8.0671296296296307E-3</v>
      </c>
      <c r="J163">
        <v>46.484999999999999</v>
      </c>
    </row>
    <row r="164" spans="1:10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250</v>
      </c>
      <c r="F164" s="1" t="s">
        <v>21</v>
      </c>
      <c r="G164" s="13">
        <f>(C164-VLOOKUP(E164,Riders!$A$2:$C$3501,2,FALSE))/365</f>
        <v>21.5013698630137</v>
      </c>
      <c r="H164" s="1">
        <v>4</v>
      </c>
      <c r="I164" s="110">
        <v>8.0671296296296307E-3</v>
      </c>
      <c r="J164">
        <v>46.484999999999999</v>
      </c>
    </row>
    <row r="165" spans="1:10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139</v>
      </c>
      <c r="F165" s="1" t="s">
        <v>61</v>
      </c>
      <c r="G165" s="13">
        <f>(C165-VLOOKUP(E165,Riders!$A$2:$C$3501,2,FALSE))/365</f>
        <v>30.082191780821919</v>
      </c>
      <c r="H165" s="1">
        <v>5</v>
      </c>
      <c r="I165" s="110">
        <v>8.0671296296296307E-3</v>
      </c>
      <c r="J165">
        <v>46.484999999999999</v>
      </c>
    </row>
    <row r="166" spans="1:10" x14ac:dyDescent="0.3">
      <c r="A166" s="1" t="s">
        <v>71</v>
      </c>
      <c r="B166" s="1">
        <v>2022</v>
      </c>
      <c r="C166" s="2">
        <v>44751</v>
      </c>
      <c r="D166" s="1" t="s">
        <v>72</v>
      </c>
      <c r="E166" s="47" t="s">
        <v>249</v>
      </c>
      <c r="F166" s="1" t="s">
        <v>53</v>
      </c>
      <c r="G166" s="13">
        <f>(C166-VLOOKUP(E166,Riders!$A$2:$C$3501,2,FALSE))/365</f>
        <v>32.210958904109589</v>
      </c>
      <c r="H166" s="1">
        <v>6</v>
      </c>
      <c r="I166" s="110">
        <v>8.0671296296296307E-3</v>
      </c>
      <c r="J166">
        <v>46.484999999999999</v>
      </c>
    </row>
    <row r="167" spans="1:10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248</v>
      </c>
      <c r="F167" s="1" t="s">
        <v>91</v>
      </c>
      <c r="G167" s="13">
        <f>(C167-VLOOKUP(E167,Riders!$A$2:$C$3501,2,FALSE))/365</f>
        <v>22.893150684931506</v>
      </c>
      <c r="H167" s="1">
        <v>7</v>
      </c>
      <c r="I167" s="110">
        <v>8.0671296296296307E-3</v>
      </c>
      <c r="J167">
        <v>46.484999999999999</v>
      </c>
    </row>
    <row r="168" spans="1:10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244</v>
      </c>
      <c r="F168" s="1" t="s">
        <v>38</v>
      </c>
      <c r="G168" s="13">
        <f>(C168-VLOOKUP(E168,Riders!$A$2:$C$3501,2,FALSE))/365</f>
        <v>28.276712328767122</v>
      </c>
      <c r="H168" s="1">
        <v>8</v>
      </c>
      <c r="I168" s="110">
        <v>8.0671296296296307E-3</v>
      </c>
      <c r="J168">
        <v>46.484999999999999</v>
      </c>
    </row>
    <row r="169" spans="1:10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251</v>
      </c>
      <c r="F169" s="1" t="s">
        <v>65</v>
      </c>
      <c r="G169" s="13">
        <f>(C169-VLOOKUP(E169,Riders!$A$2:$C$3501,2,FALSE))/365</f>
        <v>21.19178082191781</v>
      </c>
      <c r="H169" s="1">
        <v>9</v>
      </c>
      <c r="I169" s="110">
        <v>8.0671296296296307E-3</v>
      </c>
      <c r="J169">
        <v>46.484999999999999</v>
      </c>
    </row>
    <row r="170" spans="1:10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246</v>
      </c>
      <c r="F170" s="1" t="s">
        <v>247</v>
      </c>
      <c r="G170" s="13">
        <f>(C170-VLOOKUP(E170,Riders!$A$2:$C$3501,2,FALSE))/365</f>
        <v>30.035616438356165</v>
      </c>
      <c r="H170" s="1">
        <v>10</v>
      </c>
      <c r="I170" s="110">
        <v>8.0671296296296307E-3</v>
      </c>
      <c r="J170">
        <v>46.484999999999999</v>
      </c>
    </row>
    <row r="171" spans="1:10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217</v>
      </c>
      <c r="F171" s="1" t="s">
        <v>29</v>
      </c>
      <c r="G171" s="13">
        <f>(C171-VLOOKUP(E171,Riders!$A$2:$C$3501,2,FALSE))/365</f>
        <v>24.276712328767122</v>
      </c>
      <c r="H171" s="1">
        <v>11</v>
      </c>
      <c r="I171" s="110">
        <v>8.0671296296296307E-3</v>
      </c>
      <c r="J171">
        <v>46.484999999999999</v>
      </c>
    </row>
    <row r="172" spans="1:10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245</v>
      </c>
      <c r="F172" s="1" t="s">
        <v>19</v>
      </c>
      <c r="G172" s="13">
        <f>(C172-VLOOKUP(E172,Riders!$A$2:$C$3501,2,FALSE))/365</f>
        <v>23.528767123287672</v>
      </c>
      <c r="H172" s="1">
        <v>12</v>
      </c>
      <c r="I172" s="110">
        <v>8.0671296296296307E-3</v>
      </c>
      <c r="J172">
        <v>46.484999999999999</v>
      </c>
    </row>
    <row r="173" spans="1:10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224</v>
      </c>
      <c r="F173" s="1" t="s">
        <v>225</v>
      </c>
      <c r="G173" s="13">
        <f>(C173-VLOOKUP(E173,Riders!$A$2:$C$3501,2,FALSE))/365</f>
        <v>22.580821917808219</v>
      </c>
      <c r="H173" s="1">
        <v>13</v>
      </c>
      <c r="I173" s="110">
        <v>8.0671296296296307E-3</v>
      </c>
      <c r="J173">
        <v>46.484999999999999</v>
      </c>
    </row>
    <row r="174" spans="1:10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253</v>
      </c>
      <c r="F174" s="1" t="s">
        <v>254</v>
      </c>
      <c r="G174" s="13">
        <f>(C174-VLOOKUP(E174,Riders!$A$2:$C$3501,2,FALSE))/365</f>
        <v>26.989041095890411</v>
      </c>
      <c r="H174" s="1">
        <v>14</v>
      </c>
      <c r="I174" s="110">
        <v>8.0671296296296307E-3</v>
      </c>
      <c r="J174">
        <v>46.484999999999999</v>
      </c>
    </row>
    <row r="175" spans="1:10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234</v>
      </c>
      <c r="F175" s="1" t="s">
        <v>235</v>
      </c>
      <c r="G175" s="13">
        <f>(C175-VLOOKUP(E175,Riders!$A$2:$C$3501,2,FALSE))/365</f>
        <v>25.802739726027397</v>
      </c>
      <c r="H175" s="1">
        <v>15</v>
      </c>
      <c r="I175" s="110">
        <v>8.0671296296296307E-3</v>
      </c>
      <c r="J175">
        <v>46.484999999999999</v>
      </c>
    </row>
    <row r="176" spans="1:10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252</v>
      </c>
      <c r="F176" s="1" t="s">
        <v>145</v>
      </c>
      <c r="G176" s="13" t="e">
        <f>(C176-VLOOKUP(E176,Riders!$A$2:$C$3501,2,FALSE))/365</f>
        <v>#N/A</v>
      </c>
      <c r="H176" s="1">
        <v>16</v>
      </c>
      <c r="I176" s="110">
        <v>8.0671296296296307E-3</v>
      </c>
      <c r="J176">
        <v>46.484999999999999</v>
      </c>
    </row>
    <row r="177" spans="1:14" x14ac:dyDescent="0.3">
      <c r="A177" s="4" t="s">
        <v>93</v>
      </c>
      <c r="B177" s="4">
        <v>2022</v>
      </c>
      <c r="C177" s="5">
        <v>44695</v>
      </c>
      <c r="D177" s="4" t="s">
        <v>72</v>
      </c>
      <c r="E177" s="4" t="s">
        <v>227</v>
      </c>
      <c r="F177" s="4" t="s">
        <v>53</v>
      </c>
      <c r="G177" s="13">
        <f>(C177-VLOOKUP(E177,Riders!$A$2:$C$3501,2,FALSE))/365</f>
        <v>24.224657534246575</v>
      </c>
      <c r="H177" s="4">
        <v>1</v>
      </c>
      <c r="I177" s="110">
        <v>6.2615740740740748E-3</v>
      </c>
      <c r="J177">
        <v>49.908000000000001</v>
      </c>
    </row>
    <row r="178" spans="1:14" x14ac:dyDescent="0.3">
      <c r="A178" s="4" t="s">
        <v>93</v>
      </c>
      <c r="B178" s="4">
        <v>2022</v>
      </c>
      <c r="C178" s="5">
        <v>44695</v>
      </c>
      <c r="D178" s="4" t="s">
        <v>72</v>
      </c>
      <c r="E178" s="4" t="s">
        <v>221</v>
      </c>
      <c r="F178" s="4" t="s">
        <v>40</v>
      </c>
      <c r="G178" s="13">
        <f>(C178-VLOOKUP(E178,Riders!$A$2:$C$3501,2,FALSE))/365</f>
        <v>25.109589041095891</v>
      </c>
      <c r="H178" s="4">
        <v>2</v>
      </c>
      <c r="I178" s="110">
        <v>6.2615740740740748E-3</v>
      </c>
      <c r="J178">
        <v>49.908000000000001</v>
      </c>
    </row>
    <row r="179" spans="1:14" x14ac:dyDescent="0.3">
      <c r="A179" s="4" t="s">
        <v>93</v>
      </c>
      <c r="B179" s="4">
        <v>2022</v>
      </c>
      <c r="C179" s="5">
        <v>44695</v>
      </c>
      <c r="D179" s="4" t="s">
        <v>72</v>
      </c>
      <c r="E179" s="4" t="s">
        <v>256</v>
      </c>
      <c r="F179" s="4" t="s">
        <v>36</v>
      </c>
      <c r="G179" s="13">
        <f>(C179-VLOOKUP(E179,Riders!$A$2:$C$3501,2,FALSE))/365</f>
        <v>26.224657534246575</v>
      </c>
      <c r="H179" s="4">
        <v>3</v>
      </c>
      <c r="I179" s="110">
        <v>6.2615740740740696E-3</v>
      </c>
      <c r="J179">
        <v>49.908000000000001</v>
      </c>
    </row>
    <row r="180" spans="1:14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214</v>
      </c>
      <c r="F180" s="4" t="s">
        <v>67</v>
      </c>
      <c r="G180" s="13">
        <f>(C180-VLOOKUP(E180,Riders!$A$2:$C$3501,2,FALSE))/365</f>
        <v>27.405479452054795</v>
      </c>
      <c r="H180" s="4">
        <v>4</v>
      </c>
      <c r="I180" s="110">
        <v>6.2615740740740696E-3</v>
      </c>
      <c r="J180">
        <v>49.908000000000001</v>
      </c>
      <c r="N180" s="31"/>
    </row>
    <row r="181" spans="1:14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228</v>
      </c>
      <c r="F181" s="4" t="s">
        <v>15</v>
      </c>
      <c r="G181" s="13">
        <f>(C181-VLOOKUP(E181,Riders!$A$2:$C$3501,2,FALSE))/365</f>
        <v>22.882191780821916</v>
      </c>
      <c r="H181" s="4">
        <v>5</v>
      </c>
      <c r="I181" s="110">
        <v>6.2615740740740696E-3</v>
      </c>
      <c r="J181">
        <v>49.908000000000001</v>
      </c>
      <c r="N181" s="32"/>
    </row>
    <row r="182" spans="1:14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233</v>
      </c>
      <c r="F182" s="4" t="s">
        <v>56</v>
      </c>
      <c r="G182" s="13">
        <f>(C182-VLOOKUP(E182,Riders!$A$2:$C$3501,2,FALSE))/365</f>
        <v>26.701369863013699</v>
      </c>
      <c r="H182" s="4">
        <v>6</v>
      </c>
      <c r="I182" s="110">
        <v>6.2615740740740696E-3</v>
      </c>
      <c r="J182">
        <v>49.908000000000001</v>
      </c>
    </row>
    <row r="183" spans="1:14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231</v>
      </c>
      <c r="F183" s="4" t="s">
        <v>232</v>
      </c>
      <c r="G183" s="13">
        <f>(C183-VLOOKUP(E183,Riders!$A$2:$C$3501,2,FALSE))/365</f>
        <v>25.252054794520546</v>
      </c>
      <c r="H183" s="4">
        <v>7</v>
      </c>
      <c r="I183" s="110">
        <v>6.2615740740740696E-3</v>
      </c>
      <c r="J183">
        <v>49.908000000000001</v>
      </c>
    </row>
    <row r="184" spans="1:14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258</v>
      </c>
      <c r="F184" s="4" t="s">
        <v>51</v>
      </c>
      <c r="G184" s="13">
        <f>(C184-VLOOKUP(E184,Riders!$A$2:$C$3501,2,FALSE))/365</f>
        <v>20.282191780821918</v>
      </c>
      <c r="H184" s="4">
        <v>8</v>
      </c>
      <c r="I184" s="110">
        <v>6.2615740740740696E-3</v>
      </c>
      <c r="J184">
        <v>49.908000000000001</v>
      </c>
    </row>
    <row r="185" spans="1:14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139</v>
      </c>
      <c r="F185" s="4" t="s">
        <v>61</v>
      </c>
      <c r="G185" s="13">
        <f>(C185-VLOOKUP(E185,Riders!$A$2:$C$3501,2,FALSE))/365</f>
        <v>29.92876712328767</v>
      </c>
      <c r="H185" s="4">
        <v>9</v>
      </c>
      <c r="I185" s="110">
        <v>6.2615740740740696E-3</v>
      </c>
      <c r="J185">
        <v>49.908000000000001</v>
      </c>
    </row>
    <row r="186" spans="1:14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255</v>
      </c>
      <c r="F186" s="4" t="s">
        <v>27</v>
      </c>
      <c r="G186" s="13">
        <f>(C186-VLOOKUP(E186,Riders!$A$2:$C$3501,2,FALSE))/365</f>
        <v>19.830136986301369</v>
      </c>
      <c r="H186" s="4">
        <v>10</v>
      </c>
      <c r="I186" s="110">
        <v>6.2615740740740696E-3</v>
      </c>
      <c r="J186">
        <v>49.908000000000001</v>
      </c>
    </row>
    <row r="187" spans="1:14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219</v>
      </c>
      <c r="F187" s="4" t="s">
        <v>220</v>
      </c>
      <c r="G187" s="13">
        <f>(C187-VLOOKUP(E187,Riders!$A$2:$C$3501,2,FALSE))/365</f>
        <v>29.728767123287671</v>
      </c>
      <c r="H187" s="4">
        <v>11</v>
      </c>
      <c r="I187" s="110">
        <v>6.2615740740740696E-3</v>
      </c>
      <c r="J187">
        <v>49.908000000000001</v>
      </c>
    </row>
    <row r="188" spans="1:14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12</v>
      </c>
      <c r="I188" s="110">
        <v>6.2615740740740696E-3</v>
      </c>
      <c r="J188">
        <v>49.908000000000001</v>
      </c>
    </row>
    <row r="189" spans="1:14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246</v>
      </c>
      <c r="F189" s="4" t="s">
        <v>247</v>
      </c>
      <c r="G189" s="13">
        <f>(C189-VLOOKUP(E189,Riders!$A$2:$C$3501,2,FALSE))/365</f>
        <v>29.882191780821916</v>
      </c>
      <c r="H189" s="4">
        <v>13</v>
      </c>
      <c r="I189" s="110">
        <v>6.2615740740740696E-3</v>
      </c>
      <c r="J189">
        <v>49.908000000000001</v>
      </c>
    </row>
    <row r="190" spans="1:14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244</v>
      </c>
      <c r="F190" s="4" t="s">
        <v>38</v>
      </c>
      <c r="G190" s="13">
        <f>(C190-VLOOKUP(E190,Riders!$A$2:$C$3501,2,FALSE))/365</f>
        <v>28.123287671232877</v>
      </c>
      <c r="H190" s="4">
        <v>14</v>
      </c>
      <c r="I190" s="110">
        <v>6.2615740740740696E-3</v>
      </c>
      <c r="J190">
        <v>49.908000000000001</v>
      </c>
    </row>
    <row r="191" spans="1:14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2329</v>
      </c>
      <c r="F191" s="4" t="s">
        <v>49</v>
      </c>
      <c r="G191" s="13">
        <f>(C191-VLOOKUP(E191,Riders!$A$2:$C$3501,2,FALSE))/365</f>
        <v>21.712328767123289</v>
      </c>
      <c r="H191" s="4">
        <v>15</v>
      </c>
      <c r="I191" s="110">
        <v>6.2615740740740696E-3</v>
      </c>
      <c r="J191">
        <v>49.908000000000001</v>
      </c>
    </row>
    <row r="192" spans="1:14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259</v>
      </c>
      <c r="F192" s="4" t="s">
        <v>25</v>
      </c>
      <c r="G192" s="13">
        <f>(C192-VLOOKUP(E192,Riders!$A$2:$C$3501,2,FALSE))/365</f>
        <v>21.342465753424658</v>
      </c>
      <c r="H192" s="4">
        <v>16</v>
      </c>
      <c r="I192" s="110">
        <v>6.2615740740740696E-3</v>
      </c>
      <c r="J192">
        <v>49.908000000000001</v>
      </c>
    </row>
    <row r="193" spans="1:10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241</v>
      </c>
      <c r="F193" s="4" t="s">
        <v>44</v>
      </c>
      <c r="G193" s="13">
        <f>(C193-VLOOKUP(E193,Riders!$A$2:$C$3501,2,FALSE))/365</f>
        <v>19.786301369863015</v>
      </c>
      <c r="H193" s="4">
        <v>17</v>
      </c>
      <c r="I193" s="110">
        <v>6.2615740740740696E-3</v>
      </c>
      <c r="J193">
        <v>49.908000000000001</v>
      </c>
    </row>
    <row r="194" spans="1:10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257</v>
      </c>
      <c r="F194" s="4" t="s">
        <v>19</v>
      </c>
      <c r="G194" s="13">
        <f>(C194-VLOOKUP(E194,Riders!$A$2:$C$3501,2,FALSE))/365</f>
        <v>22.213698630136985</v>
      </c>
      <c r="H194" s="4">
        <v>18</v>
      </c>
      <c r="I194" s="110">
        <v>6.2615740740740696E-3</v>
      </c>
      <c r="J194">
        <v>49.908000000000001</v>
      </c>
    </row>
    <row r="195" spans="1:10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262</v>
      </c>
      <c r="F195" s="4" t="s">
        <v>91</v>
      </c>
      <c r="G195" s="13">
        <f>(C195-VLOOKUP(E195,Riders!$A$2:$C$3501,2,FALSE))/365</f>
        <v>25.986301369863014</v>
      </c>
      <c r="H195" s="4">
        <v>19</v>
      </c>
      <c r="I195" s="110">
        <v>6.2615740740740696E-3</v>
      </c>
      <c r="J195">
        <v>49.908000000000001</v>
      </c>
    </row>
    <row r="196" spans="1:10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224</v>
      </c>
      <c r="F196" s="4" t="s">
        <v>225</v>
      </c>
      <c r="G196" s="13">
        <f>(C196-VLOOKUP(E196,Riders!$A$2:$C$3501,2,FALSE))/365</f>
        <v>22.427397260273974</v>
      </c>
      <c r="H196" s="4">
        <v>20</v>
      </c>
      <c r="I196" s="110">
        <v>6.2615740740740696E-3</v>
      </c>
      <c r="J196">
        <v>49.908000000000001</v>
      </c>
    </row>
    <row r="197" spans="1:10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260</v>
      </c>
      <c r="F197" s="4" t="s">
        <v>261</v>
      </c>
      <c r="G197" s="13">
        <f>(C197-VLOOKUP(E197,Riders!$A$2:$C$3501,2,FALSE))/365</f>
        <v>28.353424657534248</v>
      </c>
      <c r="H197" s="4">
        <v>21</v>
      </c>
      <c r="I197" s="110">
        <v>6.2615740740740696E-3</v>
      </c>
      <c r="J197">
        <v>49.908000000000001</v>
      </c>
    </row>
    <row r="198" spans="1:10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354</v>
      </c>
      <c r="F198" s="4" t="s">
        <v>266</v>
      </c>
      <c r="G198" s="13">
        <f>(C198-VLOOKUP(E198,Riders!$A$2:$C$3501,2,FALSE))/365</f>
        <v>21.350684931506848</v>
      </c>
      <c r="H198" s="4">
        <v>22</v>
      </c>
      <c r="I198" s="110">
        <v>6.2615740740740696E-3</v>
      </c>
      <c r="J198">
        <v>49.908000000000001</v>
      </c>
    </row>
    <row r="199" spans="1:10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263</v>
      </c>
      <c r="F199" s="4" t="s">
        <v>264</v>
      </c>
      <c r="G199" s="13">
        <f>(C199-VLOOKUP(E199,Riders!$A$2:$C$3501,2,FALSE))/365</f>
        <v>19.090410958904108</v>
      </c>
      <c r="H199" s="4">
        <v>23</v>
      </c>
      <c r="I199" s="110">
        <v>6.2615740740740696E-3</v>
      </c>
      <c r="J199">
        <v>49.908000000000001</v>
      </c>
    </row>
    <row r="200" spans="1:10" x14ac:dyDescent="0.3">
      <c r="A200" s="1" t="s">
        <v>102</v>
      </c>
      <c r="B200" s="1">
        <v>2022</v>
      </c>
      <c r="C200" s="2">
        <v>44674</v>
      </c>
      <c r="D200" s="1" t="s">
        <v>72</v>
      </c>
      <c r="E200" s="1" t="s">
        <v>269</v>
      </c>
      <c r="F200" s="1" t="s">
        <v>25</v>
      </c>
      <c r="G200" s="13">
        <f>(C200-VLOOKUP(E200,Riders!$A$2:$C$3501,2,FALSE))/365</f>
        <v>28.134246575342466</v>
      </c>
      <c r="H200" s="1">
        <v>1</v>
      </c>
      <c r="I200" s="110">
        <v>8.9699074074074073E-3</v>
      </c>
      <c r="J200">
        <v>47.613</v>
      </c>
    </row>
    <row r="201" spans="1:10" x14ac:dyDescent="0.3">
      <c r="A201" s="1" t="s">
        <v>102</v>
      </c>
      <c r="B201" s="1">
        <v>2022</v>
      </c>
      <c r="C201" s="2">
        <v>44674</v>
      </c>
      <c r="D201" s="1" t="s">
        <v>72</v>
      </c>
      <c r="E201" s="1" t="s">
        <v>221</v>
      </c>
      <c r="F201" s="1" t="s">
        <v>40</v>
      </c>
      <c r="G201" s="13">
        <f>(C201-VLOOKUP(E201,Riders!$A$2:$C$3501,2,FALSE))/365</f>
        <v>25.052054794520547</v>
      </c>
      <c r="H201" s="1">
        <v>2</v>
      </c>
      <c r="I201" s="110">
        <v>8.9699074074074073E-3</v>
      </c>
      <c r="J201">
        <v>47.613</v>
      </c>
    </row>
    <row r="202" spans="1:10" x14ac:dyDescent="0.3">
      <c r="A202" s="1" t="s">
        <v>102</v>
      </c>
      <c r="B202" s="1">
        <v>2022</v>
      </c>
      <c r="C202" s="2">
        <v>44674</v>
      </c>
      <c r="D202" s="1" t="s">
        <v>72</v>
      </c>
      <c r="E202" s="1" t="s">
        <v>218</v>
      </c>
      <c r="F202" s="1" t="s">
        <v>19</v>
      </c>
      <c r="G202" s="13">
        <f>(C202-VLOOKUP(E202,Riders!$A$2:$C$3501,2,FALSE))/365</f>
        <v>20.624657534246577</v>
      </c>
      <c r="H202" s="1">
        <v>3</v>
      </c>
      <c r="I202" s="110">
        <v>8.9699074074074108E-3</v>
      </c>
      <c r="J202">
        <v>47.613</v>
      </c>
    </row>
    <row r="203" spans="1:10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270</v>
      </c>
      <c r="F203" s="1" t="s">
        <v>36</v>
      </c>
      <c r="G203" s="13">
        <f>(C203-VLOOKUP(E203,Riders!$A$2:$C$3501,2,FALSE))/365</f>
        <v>27.605479452054794</v>
      </c>
      <c r="H203" s="1">
        <v>4</v>
      </c>
      <c r="I203" s="110">
        <v>8.9699074074074108E-3</v>
      </c>
      <c r="J203">
        <v>47.613</v>
      </c>
    </row>
    <row r="204" spans="1:10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236</v>
      </c>
      <c r="F204" s="1" t="s">
        <v>51</v>
      </c>
      <c r="G204" s="13">
        <f>(C204-VLOOKUP(E204,Riders!$A$2:$C$3501,2,FALSE))/365</f>
        <v>26.468493150684932</v>
      </c>
      <c r="H204" s="1">
        <v>5</v>
      </c>
      <c r="I204" s="110">
        <v>8.9699074074074108E-3</v>
      </c>
      <c r="J204">
        <v>47.613</v>
      </c>
    </row>
    <row r="205" spans="1:10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228</v>
      </c>
      <c r="F205" s="1" t="s">
        <v>15</v>
      </c>
      <c r="G205" s="13">
        <f>(C205-VLOOKUP(E205,Riders!$A$2:$C$3501,2,FALSE))/365</f>
        <v>22.824657534246576</v>
      </c>
      <c r="H205" s="1">
        <v>6</v>
      </c>
      <c r="I205" s="110">
        <v>8.9699074074074108E-3</v>
      </c>
      <c r="J205">
        <v>47.613</v>
      </c>
    </row>
    <row r="206" spans="1:10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219</v>
      </c>
      <c r="F206" s="1" t="s">
        <v>220</v>
      </c>
      <c r="G206" s="13">
        <f>(C206-VLOOKUP(E206,Riders!$A$2:$C$3501,2,FALSE))/365</f>
        <v>29.671232876712327</v>
      </c>
      <c r="H206" s="1">
        <v>7</v>
      </c>
      <c r="I206" s="110">
        <v>8.9699074074074108E-3</v>
      </c>
      <c r="J206">
        <v>47.613</v>
      </c>
    </row>
    <row r="207" spans="1:10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237</v>
      </c>
      <c r="F207" s="1" t="s">
        <v>238</v>
      </c>
      <c r="G207" s="13">
        <f>(C207-VLOOKUP(E207,Riders!$A$2:$C$3501,2,FALSE))/365</f>
        <v>25.931506849315067</v>
      </c>
      <c r="H207" s="1">
        <v>8</v>
      </c>
      <c r="I207" s="110">
        <v>8.9699074074074108E-3</v>
      </c>
      <c r="J207">
        <v>47.613</v>
      </c>
    </row>
    <row r="208" spans="1:10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222</v>
      </c>
      <c r="F208" s="1" t="s">
        <v>223</v>
      </c>
      <c r="G208" s="13">
        <f>(C208-VLOOKUP(E208,Riders!$A$2:$C$3501,2,FALSE))/365</f>
        <v>22.805479452054794</v>
      </c>
      <c r="H208" s="1">
        <v>9</v>
      </c>
      <c r="I208" s="110">
        <v>8.9699074074074108E-3</v>
      </c>
      <c r="J208">
        <v>47.613</v>
      </c>
    </row>
    <row r="209" spans="1:10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268</v>
      </c>
      <c r="F209" s="1" t="s">
        <v>47</v>
      </c>
      <c r="G209" s="13">
        <f>(C209-VLOOKUP(E209,Riders!$A$2:$C$3501,2,FALSE))/365</f>
        <v>25.30958904109589</v>
      </c>
      <c r="H209" s="1">
        <v>10</v>
      </c>
      <c r="I209" s="110">
        <v>8.9699074074074108E-3</v>
      </c>
      <c r="J209">
        <v>47.613</v>
      </c>
    </row>
    <row r="210" spans="1:10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272</v>
      </c>
      <c r="F210" s="1" t="s">
        <v>53</v>
      </c>
      <c r="G210" s="13">
        <f>(C210-VLOOKUP(E210,Riders!$A$2:$C$3501,2,FALSE))/365</f>
        <v>25.183561643835617</v>
      </c>
      <c r="H210" s="1">
        <v>11</v>
      </c>
      <c r="I210" s="110">
        <v>8.9699074074074108E-3</v>
      </c>
      <c r="J210">
        <v>47.613</v>
      </c>
    </row>
    <row r="211" spans="1:10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239</v>
      </c>
      <c r="F211" s="1" t="s">
        <v>273</v>
      </c>
      <c r="G211" s="13">
        <f>(C211-VLOOKUP(E211,Riders!$A$2:$C$3501,2,FALSE))/365</f>
        <v>19.863013698630137</v>
      </c>
      <c r="H211" s="1">
        <v>12</v>
      </c>
      <c r="I211" s="110">
        <v>8.9699074074074108E-3</v>
      </c>
      <c r="J211">
        <v>47.613</v>
      </c>
    </row>
    <row r="212" spans="1:10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271</v>
      </c>
      <c r="F212" s="1" t="s">
        <v>67</v>
      </c>
      <c r="G212" s="13">
        <f>(C212-VLOOKUP(E212,Riders!$A$2:$C$3501,2,FALSE))/365</f>
        <v>27.849315068493151</v>
      </c>
      <c r="H212" s="1">
        <v>13</v>
      </c>
      <c r="I212" s="110">
        <v>8.9699074074074108E-3</v>
      </c>
      <c r="J212">
        <v>47.613</v>
      </c>
    </row>
    <row r="213" spans="1:10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216</v>
      </c>
      <c r="F213" s="1" t="s">
        <v>27</v>
      </c>
      <c r="G213" s="13">
        <f>(C213-VLOOKUP(E213,Riders!$A$2:$C$3501,2,FALSE))/365</f>
        <v>23.208219178082192</v>
      </c>
      <c r="H213" s="1">
        <v>14</v>
      </c>
      <c r="I213" s="110">
        <v>8.9699074074074108E-3</v>
      </c>
      <c r="J213">
        <v>47.613</v>
      </c>
    </row>
    <row r="214" spans="1:10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246</v>
      </c>
      <c r="F214" s="1" t="s">
        <v>247</v>
      </c>
      <c r="G214" s="13">
        <f>(C214-VLOOKUP(E214,Riders!$A$2:$C$3501,2,FALSE))/365</f>
        <v>29.824657534246576</v>
      </c>
      <c r="H214" s="1">
        <v>15</v>
      </c>
      <c r="I214" s="110">
        <v>8.9699074074074108E-3</v>
      </c>
      <c r="J214">
        <v>47.613</v>
      </c>
    </row>
    <row r="215" spans="1:10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274</v>
      </c>
      <c r="F215" s="1" t="s">
        <v>29</v>
      </c>
      <c r="G215" s="13">
        <f>(C215-VLOOKUP(E215,Riders!$A$2:$C$3501,2,FALSE))/365</f>
        <v>21.312328767123287</v>
      </c>
      <c r="H215" s="1">
        <v>16</v>
      </c>
      <c r="I215" s="110">
        <v>8.9699074074074108E-3</v>
      </c>
      <c r="J215">
        <v>47.613</v>
      </c>
    </row>
    <row r="216" spans="1:10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275</v>
      </c>
      <c r="F216" s="1" t="s">
        <v>21</v>
      </c>
      <c r="G216" s="13">
        <f>(C216-VLOOKUP(E216,Riders!$A$2:$C$3501,2,FALSE))/365</f>
        <v>23.315068493150687</v>
      </c>
      <c r="H216" s="1">
        <v>17</v>
      </c>
      <c r="I216" s="110">
        <v>8.9699074074074108E-3</v>
      </c>
      <c r="J216">
        <v>47.613</v>
      </c>
    </row>
    <row r="217" spans="1:10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267</v>
      </c>
      <c r="F217" s="1" t="s">
        <v>56</v>
      </c>
      <c r="G217" s="13">
        <f>(C217-VLOOKUP(E217,Riders!$A$2:$C$3501,2,FALSE))/365</f>
        <v>23.328767123287673</v>
      </c>
      <c r="H217" s="1">
        <v>18</v>
      </c>
      <c r="I217" s="110">
        <v>8.9699074074074108E-3</v>
      </c>
      <c r="J217">
        <v>47.613</v>
      </c>
    </row>
    <row r="218" spans="1:10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2329</v>
      </c>
      <c r="F218" s="1" t="s">
        <v>49</v>
      </c>
      <c r="G218" s="13">
        <f>(C218-VLOOKUP(E218,Riders!$A$2:$C$3501,2,FALSE))/365</f>
        <v>21.654794520547945</v>
      </c>
      <c r="H218" s="1">
        <v>19</v>
      </c>
      <c r="I218" s="110">
        <v>8.9699074074074108E-3</v>
      </c>
      <c r="J218">
        <v>47.613</v>
      </c>
    </row>
    <row r="219" spans="1:10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231</v>
      </c>
      <c r="F219" s="1" t="s">
        <v>232</v>
      </c>
      <c r="G219" s="13">
        <f>(C219-VLOOKUP(E219,Riders!$A$2:$C$3501,2,FALSE))/365</f>
        <v>25.194520547945206</v>
      </c>
      <c r="H219" s="1">
        <v>20</v>
      </c>
      <c r="I219" s="110">
        <v>8.9699074074074108E-3</v>
      </c>
      <c r="J219">
        <v>47.613</v>
      </c>
    </row>
    <row r="220" spans="1:10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260</v>
      </c>
      <c r="F220" s="1" t="s">
        <v>261</v>
      </c>
      <c r="G220" s="13">
        <f>(C220-VLOOKUP(E220,Riders!$A$2:$C$3501,2,FALSE))/365</f>
        <v>28.295890410958904</v>
      </c>
      <c r="H220" s="1">
        <v>21</v>
      </c>
      <c r="I220" s="110">
        <v>8.9699074074074108E-3</v>
      </c>
      <c r="J220">
        <v>47.613</v>
      </c>
    </row>
    <row r="221" spans="1:10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242</v>
      </c>
      <c r="F221" s="1" t="s">
        <v>243</v>
      </c>
      <c r="G221" s="13">
        <f>(C221-VLOOKUP(E221,Riders!$A$2:$C$3501,2,FALSE))/365</f>
        <v>27.397260273972602</v>
      </c>
      <c r="H221" s="1">
        <v>22</v>
      </c>
      <c r="I221" s="110">
        <v>8.9699074074074108E-3</v>
      </c>
      <c r="J221">
        <v>47.613</v>
      </c>
    </row>
    <row r="222" spans="1:10" x14ac:dyDescent="0.3">
      <c r="A222" s="4" t="s">
        <v>108</v>
      </c>
      <c r="B222" s="4">
        <v>2021</v>
      </c>
      <c r="C222" s="5">
        <v>44491</v>
      </c>
      <c r="D222" s="4" t="s">
        <v>13</v>
      </c>
      <c r="E222" s="4" t="s">
        <v>269</v>
      </c>
      <c r="F222" s="4" t="s">
        <v>25</v>
      </c>
      <c r="G222" s="13">
        <f>(C222-VLOOKUP(E222,Riders!$A$2:$C$3501,2,FALSE))/365</f>
        <v>27.632876712328766</v>
      </c>
      <c r="H222" s="4">
        <v>1</v>
      </c>
      <c r="I222" s="110">
        <v>1.1342592592592592E-2</v>
      </c>
      <c r="J222">
        <v>47.755000000000003</v>
      </c>
    </row>
    <row r="223" spans="1:10" x14ac:dyDescent="0.3">
      <c r="A223" s="4" t="s">
        <v>108</v>
      </c>
      <c r="B223" s="4">
        <v>2021</v>
      </c>
      <c r="C223" s="5">
        <v>44491</v>
      </c>
      <c r="D223" s="4" t="s">
        <v>13</v>
      </c>
      <c r="E223" s="4" t="s">
        <v>227</v>
      </c>
      <c r="F223" s="4" t="s">
        <v>53</v>
      </c>
      <c r="G223" s="13">
        <f>(C223-VLOOKUP(E223,Riders!$A$2:$C$3501,2,FALSE))/365</f>
        <v>23.665753424657535</v>
      </c>
      <c r="H223" s="4">
        <v>2</v>
      </c>
      <c r="I223" s="110">
        <v>1.1342592592592592E-2</v>
      </c>
      <c r="J223">
        <v>47.755000000000003</v>
      </c>
    </row>
    <row r="224" spans="1:10" x14ac:dyDescent="0.3">
      <c r="A224" s="4" t="s">
        <v>108</v>
      </c>
      <c r="B224" s="4">
        <v>2021</v>
      </c>
      <c r="C224" s="5">
        <v>44491</v>
      </c>
      <c r="D224" s="4" t="s">
        <v>13</v>
      </c>
      <c r="E224" s="4" t="s">
        <v>215</v>
      </c>
      <c r="F224" s="4" t="s">
        <v>17</v>
      </c>
      <c r="G224" s="13">
        <f>(C224-VLOOKUP(E224,Riders!$A$2:$C$3501,2,FALSE))/365</f>
        <v>22.791780821917808</v>
      </c>
      <c r="H224" s="4">
        <v>3</v>
      </c>
      <c r="I224" s="110">
        <v>1.13425925925926E-2</v>
      </c>
      <c r="J224">
        <v>47.755000000000003</v>
      </c>
    </row>
    <row r="225" spans="1:10" x14ac:dyDescent="0.3">
      <c r="A225" s="4" t="s">
        <v>108</v>
      </c>
      <c r="B225" s="4">
        <v>2021</v>
      </c>
      <c r="C225" s="5">
        <v>44491</v>
      </c>
      <c r="D225" s="4" t="s">
        <v>13</v>
      </c>
      <c r="E225" s="4" t="s">
        <v>236</v>
      </c>
      <c r="F225" s="4" t="s">
        <v>51</v>
      </c>
      <c r="G225" s="13">
        <f>(C225-VLOOKUP(E225,Riders!$A$2:$C$3501,2,FALSE))/365</f>
        <v>25.967123287671232</v>
      </c>
      <c r="H225" s="4">
        <v>4</v>
      </c>
      <c r="I225" s="110">
        <v>1.13425925925926E-2</v>
      </c>
      <c r="J225">
        <v>47.755000000000003</v>
      </c>
    </row>
    <row r="226" spans="1:10" x14ac:dyDescent="0.3">
      <c r="A226" s="4" t="s">
        <v>108</v>
      </c>
      <c r="B226" s="4">
        <v>2021</v>
      </c>
      <c r="C226" s="5">
        <v>44491</v>
      </c>
      <c r="D226" s="4" t="s">
        <v>13</v>
      </c>
      <c r="E226" s="4" t="s">
        <v>214</v>
      </c>
      <c r="F226" s="4" t="s">
        <v>67</v>
      </c>
      <c r="G226" s="13">
        <f>(C226-VLOOKUP(E226,Riders!$A$2:$C$3501,2,FALSE))/365</f>
        <v>26.846575342465755</v>
      </c>
      <c r="H226" s="4">
        <v>5</v>
      </c>
      <c r="I226" s="110">
        <v>1.13425925925926E-2</v>
      </c>
      <c r="J226">
        <v>47.755000000000003</v>
      </c>
    </row>
    <row r="227" spans="1:10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222</v>
      </c>
      <c r="F227" s="4" t="s">
        <v>223</v>
      </c>
      <c r="G227" s="13">
        <f>(C227-VLOOKUP(E227,Riders!$A$2:$C$3501,2,FALSE))/365</f>
        <v>22.304109589041097</v>
      </c>
      <c r="H227" s="4">
        <v>6</v>
      </c>
      <c r="I227" s="110">
        <v>1.13425925925926E-2</v>
      </c>
      <c r="J227">
        <v>47.755000000000003</v>
      </c>
    </row>
    <row r="228" spans="1:10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276</v>
      </c>
      <c r="F228" s="4" t="s">
        <v>120</v>
      </c>
      <c r="G228" s="13" t="e">
        <f>(C228-VLOOKUP(E228,Riders!$A$2:$C$3501,2,FALSE))/365</f>
        <v>#N/A</v>
      </c>
      <c r="H228" s="4">
        <v>7</v>
      </c>
      <c r="I228" s="110">
        <v>1.13425925925926E-2</v>
      </c>
      <c r="J228">
        <v>47.755000000000003</v>
      </c>
    </row>
    <row r="229" spans="1:10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218</v>
      </c>
      <c r="F229" s="4" t="s">
        <v>19</v>
      </c>
      <c r="G229" s="13">
        <f>(C229-VLOOKUP(E229,Riders!$A$2:$C$3501,2,FALSE))/365</f>
        <v>20.123287671232877</v>
      </c>
      <c r="H229" s="4">
        <v>8</v>
      </c>
      <c r="I229" s="110">
        <v>1.13425925925926E-2</v>
      </c>
      <c r="J229">
        <v>47.755000000000003</v>
      </c>
    </row>
    <row r="230" spans="1:10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229</v>
      </c>
      <c r="F230" s="4" t="s">
        <v>61</v>
      </c>
      <c r="G230" s="13">
        <f>(C230-VLOOKUP(E230,Riders!$A$2:$C$3501,2,FALSE))/365</f>
        <v>23.123287671232877</v>
      </c>
      <c r="H230" s="4">
        <v>9</v>
      </c>
      <c r="I230" s="110">
        <v>1.13425925925926E-2</v>
      </c>
      <c r="J230">
        <v>47.755000000000003</v>
      </c>
    </row>
    <row r="231" spans="1:10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242</v>
      </c>
      <c r="F231" s="4" t="s">
        <v>243</v>
      </c>
      <c r="G231" s="13">
        <f>(C231-VLOOKUP(E231,Riders!$A$2:$C$3501,2,FALSE))/365</f>
        <v>26.895890410958906</v>
      </c>
      <c r="H231" s="4">
        <v>10</v>
      </c>
      <c r="I231" s="110">
        <v>1.13425925925926E-2</v>
      </c>
      <c r="J231">
        <v>47.755000000000003</v>
      </c>
    </row>
    <row r="232" spans="1:10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237</v>
      </c>
      <c r="F232" s="4" t="s">
        <v>238</v>
      </c>
      <c r="G232" s="13">
        <f>(C232-VLOOKUP(E232,Riders!$A$2:$C$3501,2,FALSE))/365</f>
        <v>25.43013698630137</v>
      </c>
      <c r="H232" s="4">
        <v>11</v>
      </c>
      <c r="I232" s="110">
        <v>1.13425925925926E-2</v>
      </c>
      <c r="J232">
        <v>47.755000000000003</v>
      </c>
    </row>
    <row r="233" spans="1:10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1415</v>
      </c>
      <c r="F233" s="4" t="s">
        <v>230</v>
      </c>
      <c r="G233" s="13">
        <f>(C233-VLOOKUP(E233,Riders!$A$2:$C$3501,2,FALSE))/365</f>
        <v>31.728767123287671</v>
      </c>
      <c r="H233" s="4">
        <v>12</v>
      </c>
      <c r="I233" s="110">
        <v>1.13425925925926E-2</v>
      </c>
      <c r="J233">
        <v>47.755000000000003</v>
      </c>
    </row>
    <row r="234" spans="1:10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274</v>
      </c>
      <c r="F234" s="4" t="s">
        <v>29</v>
      </c>
      <c r="G234" s="13">
        <f>(C234-VLOOKUP(E234,Riders!$A$2:$C$3501,2,FALSE))/365</f>
        <v>20.81095890410959</v>
      </c>
      <c r="H234" s="4">
        <v>13</v>
      </c>
      <c r="I234" s="110">
        <v>1.13425925925926E-2</v>
      </c>
      <c r="J234">
        <v>47.755000000000003</v>
      </c>
    </row>
    <row r="235" spans="1:10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231</v>
      </c>
      <c r="F235" s="4" t="s">
        <v>232</v>
      </c>
      <c r="G235" s="13">
        <f>(C235-VLOOKUP(E235,Riders!$A$2:$C$3501,2,FALSE))/365</f>
        <v>24.693150684931506</v>
      </c>
      <c r="H235" s="4">
        <v>14</v>
      </c>
      <c r="I235" s="110">
        <v>1.13425925925926E-2</v>
      </c>
      <c r="J235">
        <v>47.755000000000003</v>
      </c>
    </row>
    <row r="236" spans="1:10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2329</v>
      </c>
      <c r="F236" s="4" t="s">
        <v>49</v>
      </c>
      <c r="G236" s="13">
        <f>(C236-VLOOKUP(E236,Riders!$A$2:$C$3501,2,FALSE))/365</f>
        <v>21.153424657534245</v>
      </c>
      <c r="H236" s="4">
        <v>15</v>
      </c>
      <c r="I236" s="110">
        <v>1.13425925925926E-2</v>
      </c>
      <c r="J236">
        <v>47.755000000000003</v>
      </c>
    </row>
    <row r="237" spans="1:10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279</v>
      </c>
      <c r="F237" s="4" t="s">
        <v>47</v>
      </c>
      <c r="G237" s="13">
        <f>(C237-VLOOKUP(E237,Riders!$A$2:$C$3501,2,FALSE))/365</f>
        <v>25.435616438356163</v>
      </c>
      <c r="H237" s="4">
        <v>16</v>
      </c>
      <c r="I237" s="110">
        <v>1.13425925925926E-2</v>
      </c>
      <c r="J237">
        <v>47.755000000000003</v>
      </c>
    </row>
    <row r="238" spans="1:10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282</v>
      </c>
      <c r="F238" s="4" t="s">
        <v>31</v>
      </c>
      <c r="G238" s="13">
        <f>(C238-VLOOKUP(E238,Riders!$A$2:$C$3501,2,FALSE))/365</f>
        <v>29.745205479452054</v>
      </c>
      <c r="H238" s="4">
        <v>17</v>
      </c>
      <c r="I238" s="110">
        <v>1.13425925925926E-2</v>
      </c>
      <c r="J238">
        <v>47.755000000000003</v>
      </c>
    </row>
    <row r="239" spans="1:10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281</v>
      </c>
      <c r="F239" s="4" t="s">
        <v>110</v>
      </c>
      <c r="G239" s="13">
        <f>(C239-VLOOKUP(E239,Riders!$A$2:$C$3501,2,FALSE))/365</f>
        <v>27.523287671232875</v>
      </c>
      <c r="H239" s="4">
        <v>18</v>
      </c>
      <c r="I239" s="110">
        <v>1.13425925925926E-2</v>
      </c>
      <c r="J239">
        <v>47.755000000000003</v>
      </c>
    </row>
    <row r="240" spans="1:10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277</v>
      </c>
      <c r="F240" s="4" t="s">
        <v>278</v>
      </c>
      <c r="G240" s="13">
        <f>(C240-VLOOKUP(E240,Riders!$A$2:$C$3501,2,FALSE))/365</f>
        <v>23.616438356164384</v>
      </c>
      <c r="H240" s="4">
        <v>19</v>
      </c>
      <c r="I240" s="110">
        <v>1.13425925925926E-2</v>
      </c>
      <c r="J240">
        <v>47.755000000000003</v>
      </c>
    </row>
    <row r="241" spans="1:10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221</v>
      </c>
      <c r="F241" s="4" t="s">
        <v>40</v>
      </c>
      <c r="G241" s="13">
        <f>(C241-VLOOKUP(E241,Riders!$A$2:$C$3501,2,FALSE))/365</f>
        <v>24.550684931506851</v>
      </c>
      <c r="H241" s="4">
        <v>20</v>
      </c>
      <c r="I241" s="110">
        <v>1.13425925925926E-2</v>
      </c>
      <c r="J241">
        <v>47.755000000000003</v>
      </c>
    </row>
    <row r="242" spans="1:10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255</v>
      </c>
      <c r="F242" s="4" t="s">
        <v>27</v>
      </c>
      <c r="G242" s="13">
        <f>(C242-VLOOKUP(E242,Riders!$A$2:$C$3501,2,FALSE))/365</f>
        <v>19.271232876712329</v>
      </c>
      <c r="H242" s="4">
        <v>21</v>
      </c>
      <c r="I242" s="110">
        <v>1.13425925925926E-2</v>
      </c>
      <c r="J242">
        <v>47.755000000000003</v>
      </c>
    </row>
    <row r="243" spans="1:10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241</v>
      </c>
      <c r="F243" s="4" t="s">
        <v>44</v>
      </c>
      <c r="G243" s="13">
        <f>(C243-VLOOKUP(E243,Riders!$A$2:$C$3501,2,FALSE))/365</f>
        <v>19.227397260273971</v>
      </c>
      <c r="H243" s="4">
        <v>22</v>
      </c>
      <c r="I243" s="110">
        <v>1.13425925925926E-2</v>
      </c>
      <c r="J243">
        <v>47.755000000000003</v>
      </c>
    </row>
    <row r="244" spans="1:10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280</v>
      </c>
      <c r="F244" s="4" t="s">
        <v>172</v>
      </c>
      <c r="G244" s="13">
        <f>(C244-VLOOKUP(E244,Riders!$A$2:$C$3501,2,FALSE))/365</f>
        <v>23.139726027397259</v>
      </c>
      <c r="H244" s="4">
        <v>23</v>
      </c>
      <c r="I244" s="110">
        <v>1.13425925925926E-2</v>
      </c>
      <c r="J244">
        <v>47.755000000000003</v>
      </c>
    </row>
    <row r="245" spans="1:10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219</v>
      </c>
      <c r="F245" s="4" t="s">
        <v>220</v>
      </c>
      <c r="G245" s="13">
        <f>(C245-VLOOKUP(E245,Riders!$A$2:$C$3501,2,FALSE))/365</f>
        <v>29.169863013698631</v>
      </c>
      <c r="H245" s="4">
        <v>24</v>
      </c>
      <c r="I245" s="110">
        <v>1.13425925925926E-2</v>
      </c>
      <c r="J245">
        <v>47.755000000000003</v>
      </c>
    </row>
    <row r="246" spans="1:10" x14ac:dyDescent="0.3">
      <c r="A246" s="1" t="s">
        <v>71</v>
      </c>
      <c r="B246" s="1">
        <v>2021</v>
      </c>
      <c r="C246" s="2">
        <v>44450</v>
      </c>
      <c r="D246" s="1" t="s">
        <v>72</v>
      </c>
      <c r="E246" s="1" t="s">
        <v>268</v>
      </c>
      <c r="F246" s="1" t="s">
        <v>47</v>
      </c>
      <c r="G246" s="13">
        <f>(C246-VLOOKUP(E246,Riders!$A$2:$C$3501,2,FALSE))/365</f>
        <v>24.695890410958903</v>
      </c>
      <c r="H246" s="1">
        <v>1</v>
      </c>
      <c r="I246" s="110">
        <v>7.9282407407407409E-3</v>
      </c>
      <c r="J246">
        <v>44.646999999999998</v>
      </c>
    </row>
    <row r="247" spans="1:10" x14ac:dyDescent="0.3">
      <c r="A247" s="1" t="s">
        <v>71</v>
      </c>
      <c r="B247" s="1">
        <v>2021</v>
      </c>
      <c r="C247" s="2">
        <v>44450</v>
      </c>
      <c r="D247" s="1" t="s">
        <v>72</v>
      </c>
      <c r="E247" s="1" t="s">
        <v>283</v>
      </c>
      <c r="F247" s="1" t="s">
        <v>31</v>
      </c>
      <c r="G247" s="13">
        <f>(C247-VLOOKUP(E247,Riders!$A$2:$C$3501,2,FALSE))/365</f>
        <v>27.364383561643837</v>
      </c>
      <c r="H247" s="1">
        <v>2</v>
      </c>
      <c r="I247" s="110">
        <v>7.9282407407407409E-3</v>
      </c>
      <c r="J247">
        <v>44.646999999999998</v>
      </c>
    </row>
    <row r="248" spans="1:10" x14ac:dyDescent="0.3">
      <c r="A248" s="1" t="s">
        <v>71</v>
      </c>
      <c r="B248" s="1">
        <v>2021</v>
      </c>
      <c r="C248" s="2">
        <v>44450</v>
      </c>
      <c r="D248" s="1" t="s">
        <v>72</v>
      </c>
      <c r="E248" s="1" t="s">
        <v>275</v>
      </c>
      <c r="F248" s="1" t="s">
        <v>21</v>
      </c>
      <c r="G248" s="13">
        <f>(C248-VLOOKUP(E248,Riders!$A$2:$C$3501,2,FALSE))/365</f>
        <v>22.701369863013699</v>
      </c>
      <c r="H248" s="1">
        <v>3</v>
      </c>
      <c r="I248" s="110">
        <v>7.9282407407407392E-3</v>
      </c>
      <c r="J248">
        <v>44.646999999999998</v>
      </c>
    </row>
    <row r="249" spans="1:10" x14ac:dyDescent="0.3">
      <c r="A249" s="1" t="s">
        <v>71</v>
      </c>
      <c r="B249" s="1">
        <v>2021</v>
      </c>
      <c r="C249" s="2">
        <v>44450</v>
      </c>
      <c r="D249" s="1" t="s">
        <v>72</v>
      </c>
      <c r="E249" s="1" t="s">
        <v>2329</v>
      </c>
      <c r="F249" s="1" t="s">
        <v>49</v>
      </c>
      <c r="G249" s="13">
        <f>(C249-VLOOKUP(E249,Riders!$A$2:$C$3501,2,FALSE))/365</f>
        <v>21.041095890410958</v>
      </c>
      <c r="H249" s="1">
        <v>4</v>
      </c>
      <c r="I249" s="110">
        <v>7.9282407407407392E-3</v>
      </c>
      <c r="J249">
        <v>44.646999999999998</v>
      </c>
    </row>
    <row r="250" spans="1:10" x14ac:dyDescent="0.3">
      <c r="A250" s="1" t="s">
        <v>71</v>
      </c>
      <c r="B250" s="1">
        <v>2021</v>
      </c>
      <c r="C250" s="2">
        <v>44450</v>
      </c>
      <c r="D250" s="1" t="s">
        <v>72</v>
      </c>
      <c r="E250" s="1" t="s">
        <v>284</v>
      </c>
      <c r="F250" s="1" t="s">
        <v>51</v>
      </c>
      <c r="G250" s="13">
        <f>(C250-VLOOKUP(E250,Riders!$A$2:$C$3501,2,FALSE))/365</f>
        <v>19.610958904109587</v>
      </c>
      <c r="H250" s="1">
        <v>5</v>
      </c>
      <c r="I250" s="110">
        <v>7.9282407407407392E-3</v>
      </c>
      <c r="J250">
        <v>44.646999999999998</v>
      </c>
    </row>
    <row r="251" spans="1:10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241</v>
      </c>
      <c r="F251" s="1" t="s">
        <v>44</v>
      </c>
      <c r="G251" s="13">
        <f>(C251-VLOOKUP(E251,Riders!$A$2:$C$3501,2,FALSE))/365</f>
        <v>19.115068493150684</v>
      </c>
      <c r="H251" s="1">
        <v>6</v>
      </c>
      <c r="I251" s="110">
        <v>7.9282407407407392E-3</v>
      </c>
      <c r="J251">
        <v>44.646999999999998</v>
      </c>
    </row>
    <row r="252" spans="1:10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248</v>
      </c>
      <c r="F252" s="1" t="s">
        <v>91</v>
      </c>
      <c r="G252" s="13">
        <f>(C252-VLOOKUP(E252,Riders!$A$2:$C$3501,2,FALSE))/365</f>
        <v>22.068493150684933</v>
      </c>
      <c r="H252" s="1">
        <v>7</v>
      </c>
      <c r="I252" s="110">
        <v>7.9282407407407392E-3</v>
      </c>
      <c r="J252">
        <v>44.646999999999998</v>
      </c>
    </row>
    <row r="253" spans="1:10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228</v>
      </c>
      <c r="F253" s="1" t="s">
        <v>15</v>
      </c>
      <c r="G253" s="13">
        <f>(C253-VLOOKUP(E253,Riders!$A$2:$C$3501,2,FALSE))/365</f>
        <v>22.210958904109589</v>
      </c>
      <c r="H253" s="1">
        <v>8</v>
      </c>
      <c r="I253" s="110">
        <v>7.9282407407407392E-3</v>
      </c>
      <c r="J253">
        <v>44.646999999999998</v>
      </c>
    </row>
    <row r="254" spans="1:10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224</v>
      </c>
      <c r="F254" s="1" t="s">
        <v>225</v>
      </c>
      <c r="G254" s="13">
        <f>(C254-VLOOKUP(E254,Riders!$A$2:$C$3501,2,FALSE))/365</f>
        <v>21.756164383561643</v>
      </c>
      <c r="H254" s="1">
        <v>9</v>
      </c>
      <c r="I254" s="110">
        <v>7.9282407407407392E-3</v>
      </c>
      <c r="J254">
        <v>44.646999999999998</v>
      </c>
    </row>
    <row r="255" spans="1:10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271</v>
      </c>
      <c r="F255" s="1" t="s">
        <v>67</v>
      </c>
      <c r="G255" s="13">
        <f>(C255-VLOOKUP(E255,Riders!$A$2:$C$3501,2,FALSE))/365</f>
        <v>27.235616438356164</v>
      </c>
      <c r="H255" s="1">
        <v>10</v>
      </c>
      <c r="I255" s="110">
        <v>7.9282407407407392E-3</v>
      </c>
      <c r="J255">
        <v>44.646999999999998</v>
      </c>
    </row>
    <row r="256" spans="1:10" x14ac:dyDescent="0.3">
      <c r="A256" s="1" t="s">
        <v>71</v>
      </c>
      <c r="B256" s="1">
        <v>2021</v>
      </c>
      <c r="C256" s="2">
        <v>44450</v>
      </c>
      <c r="D256" s="1" t="s">
        <v>72</v>
      </c>
      <c r="E256" s="3" t="s">
        <v>253</v>
      </c>
      <c r="F256" s="1" t="s">
        <v>254</v>
      </c>
      <c r="G256" s="13">
        <f>(C256-VLOOKUP(E256,Riders!$A$2:$C$3501,2,FALSE))/365</f>
        <v>26.164383561643834</v>
      </c>
      <c r="H256" s="1">
        <v>11</v>
      </c>
      <c r="I256" s="110">
        <v>7.9282407407407392E-3</v>
      </c>
      <c r="J256">
        <v>44.646999999999998</v>
      </c>
    </row>
    <row r="257" spans="1:10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285</v>
      </c>
      <c r="F257" s="1" t="s">
        <v>286</v>
      </c>
      <c r="G257" s="13">
        <f>(C257-VLOOKUP(E257,Riders!$A$2:$C$3501,2,FALSE))/365</f>
        <v>21.2</v>
      </c>
      <c r="H257" s="1">
        <v>12</v>
      </c>
      <c r="I257" s="110">
        <v>7.9282407407407392E-3</v>
      </c>
      <c r="J257">
        <v>44.646999999999998</v>
      </c>
    </row>
    <row r="258" spans="1:10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288</v>
      </c>
      <c r="F258" s="1" t="s">
        <v>264</v>
      </c>
      <c r="G258" s="13">
        <f>(C258-VLOOKUP(E258,Riders!$A$2:$C$3501,2,FALSE))/365</f>
        <v>19.780821917808218</v>
      </c>
      <c r="H258" s="1">
        <v>13</v>
      </c>
      <c r="I258" s="110">
        <v>7.9282407407407392E-3</v>
      </c>
      <c r="J258">
        <v>44.646999999999998</v>
      </c>
    </row>
    <row r="259" spans="1:10" x14ac:dyDescent="0.3">
      <c r="A259" s="1" t="s">
        <v>71</v>
      </c>
      <c r="B259" s="1">
        <v>2021</v>
      </c>
      <c r="C259" s="2">
        <v>44450</v>
      </c>
      <c r="D259" s="1" t="s">
        <v>72</v>
      </c>
      <c r="E259" s="1" t="s">
        <v>287</v>
      </c>
      <c r="F259" s="1" t="s">
        <v>59</v>
      </c>
      <c r="G259" s="13">
        <f>(C259-VLOOKUP(E259,Riders!$A$2:$C$3501,2,FALSE))/365</f>
        <v>23.953424657534246</v>
      </c>
      <c r="H259" s="1">
        <v>14</v>
      </c>
      <c r="I259" s="110">
        <v>7.9282407407407392E-3</v>
      </c>
      <c r="J259">
        <v>44.646999999999998</v>
      </c>
    </row>
    <row r="260" spans="1:10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289</v>
      </c>
      <c r="F260" s="1" t="s">
        <v>70</v>
      </c>
      <c r="G260" s="13">
        <f>(C260-VLOOKUP(E260,Riders!$A$2:$C$3501,2,FALSE))/365</f>
        <v>22.493150684931507</v>
      </c>
      <c r="H260" s="1">
        <v>15</v>
      </c>
      <c r="I260" s="110">
        <v>7.9282407407407392E-3</v>
      </c>
      <c r="J260">
        <v>44.646999999999998</v>
      </c>
    </row>
    <row r="261" spans="1:10" x14ac:dyDescent="0.3">
      <c r="A261" s="1" t="s">
        <v>862</v>
      </c>
      <c r="B261" s="1">
        <v>2021</v>
      </c>
      <c r="C261" s="19">
        <v>44416</v>
      </c>
      <c r="D261" s="1" t="s">
        <v>654</v>
      </c>
      <c r="E261" s="3" t="s">
        <v>215</v>
      </c>
      <c r="F261" s="3" t="s">
        <v>17</v>
      </c>
      <c r="G261" s="13">
        <f>(C261-VLOOKUP(E261,Riders!$A$2:$C$3501,2,FALSE))/365</f>
        <v>22.586301369863012</v>
      </c>
      <c r="H261" s="1">
        <v>1</v>
      </c>
      <c r="I261" s="110">
        <v>7.5115740740740742E-3</v>
      </c>
      <c r="J261">
        <v>48.478999999999999</v>
      </c>
    </row>
    <row r="262" spans="1:10" x14ac:dyDescent="0.3">
      <c r="A262" s="1" t="s">
        <v>862</v>
      </c>
      <c r="B262" s="1">
        <v>2021</v>
      </c>
      <c r="C262" s="19">
        <v>44416</v>
      </c>
      <c r="D262" s="1" t="s">
        <v>654</v>
      </c>
      <c r="E262" s="3" t="s">
        <v>221</v>
      </c>
      <c r="F262" s="3" t="s">
        <v>40</v>
      </c>
      <c r="G262" s="13">
        <f>(C262-VLOOKUP(E262,Riders!$A$2:$C$3501,2,FALSE))/365</f>
        <v>24.345205479452055</v>
      </c>
      <c r="H262" s="1">
        <v>2</v>
      </c>
      <c r="I262" s="110">
        <v>7.5115740740740742E-3</v>
      </c>
      <c r="J262">
        <v>48.478999999999999</v>
      </c>
    </row>
    <row r="263" spans="1:10" x14ac:dyDescent="0.3">
      <c r="A263" s="1" t="s">
        <v>862</v>
      </c>
      <c r="B263" s="1">
        <v>2021</v>
      </c>
      <c r="C263" s="19">
        <v>44416</v>
      </c>
      <c r="D263" s="1" t="s">
        <v>654</v>
      </c>
      <c r="E263" s="3" t="s">
        <v>237</v>
      </c>
      <c r="F263" s="3" t="s">
        <v>238</v>
      </c>
      <c r="G263" s="13">
        <f>(C263-VLOOKUP(E263,Riders!$A$2:$C$3501,2,FALSE))/365</f>
        <v>25.224657534246575</v>
      </c>
      <c r="H263" s="1">
        <v>3</v>
      </c>
      <c r="I263" s="110">
        <v>7.5115740740740698E-3</v>
      </c>
      <c r="J263">
        <v>48.478999999999999</v>
      </c>
    </row>
    <row r="264" spans="1:10" x14ac:dyDescent="0.3">
      <c r="A264" s="1" t="s">
        <v>862</v>
      </c>
      <c r="B264" s="1">
        <v>2021</v>
      </c>
      <c r="C264" s="19">
        <v>44416</v>
      </c>
      <c r="D264" s="1" t="s">
        <v>654</v>
      </c>
      <c r="E264" s="3" t="s">
        <v>214</v>
      </c>
      <c r="F264" s="3" t="s">
        <v>67</v>
      </c>
      <c r="G264" s="13">
        <f>(C264-VLOOKUP(E264,Riders!$A$2:$C$3501,2,FALSE))/365</f>
        <v>26.641095890410959</v>
      </c>
      <c r="H264" s="1">
        <v>4</v>
      </c>
      <c r="I264" s="110">
        <v>7.5115740740740698E-3</v>
      </c>
      <c r="J264">
        <v>48.478999999999999</v>
      </c>
    </row>
    <row r="265" spans="1:10" x14ac:dyDescent="0.3">
      <c r="A265" s="1" t="s">
        <v>862</v>
      </c>
      <c r="B265" s="1">
        <v>2021</v>
      </c>
      <c r="C265" s="19">
        <v>44416</v>
      </c>
      <c r="D265" s="1" t="s">
        <v>654</v>
      </c>
      <c r="E265" s="3" t="s">
        <v>222</v>
      </c>
      <c r="F265" s="3" t="s">
        <v>223</v>
      </c>
      <c r="G265" s="13">
        <f>(C265-VLOOKUP(E265,Riders!$A$2:$C$3501,2,FALSE))/365</f>
        <v>22.098630136986301</v>
      </c>
      <c r="H265" s="1">
        <v>5</v>
      </c>
      <c r="I265" s="110">
        <v>7.5115740740740698E-3</v>
      </c>
      <c r="J265">
        <v>48.478999999999999</v>
      </c>
    </row>
    <row r="266" spans="1:10" x14ac:dyDescent="0.3">
      <c r="A266" s="1" t="s">
        <v>862</v>
      </c>
      <c r="B266" s="1">
        <v>2021</v>
      </c>
      <c r="C266" s="19">
        <v>44416</v>
      </c>
      <c r="D266" s="1" t="s">
        <v>654</v>
      </c>
      <c r="E266" s="3" t="s">
        <v>276</v>
      </c>
      <c r="F266" s="3" t="s">
        <v>120</v>
      </c>
      <c r="G266" s="13" t="e">
        <f>(C266-VLOOKUP(E266,Riders!$A$2:$C$3501,2,FALSE))/365</f>
        <v>#N/A</v>
      </c>
      <c r="H266" s="1">
        <v>6</v>
      </c>
      <c r="I266" s="110">
        <v>7.5115740740740698E-3</v>
      </c>
      <c r="J266">
        <v>48.478999999999999</v>
      </c>
    </row>
    <row r="267" spans="1:10" x14ac:dyDescent="0.3">
      <c r="A267" s="1" t="s">
        <v>862</v>
      </c>
      <c r="B267" s="1">
        <v>2021</v>
      </c>
      <c r="C267" s="19">
        <v>44416</v>
      </c>
      <c r="D267" s="1" t="s">
        <v>654</v>
      </c>
      <c r="E267" s="3" t="s">
        <v>307</v>
      </c>
      <c r="F267" s="3" t="s">
        <v>27</v>
      </c>
      <c r="G267" s="13">
        <f>(C267-VLOOKUP(E267,Riders!$A$2:$C$3501,2,FALSE))/365</f>
        <v>28.205479452054796</v>
      </c>
      <c r="H267" s="1">
        <v>7</v>
      </c>
      <c r="I267" s="110">
        <v>7.5115740740740698E-3</v>
      </c>
      <c r="J267">
        <v>48.478999999999999</v>
      </c>
    </row>
    <row r="268" spans="1:10" x14ac:dyDescent="0.3">
      <c r="A268" s="1" t="s">
        <v>862</v>
      </c>
      <c r="B268" s="1">
        <v>2021</v>
      </c>
      <c r="C268" s="19">
        <v>44416</v>
      </c>
      <c r="D268" s="1" t="s">
        <v>654</v>
      </c>
      <c r="E268" s="3" t="s">
        <v>219</v>
      </c>
      <c r="F268" s="3" t="s">
        <v>220</v>
      </c>
      <c r="G268" s="13">
        <f>(C268-VLOOKUP(E268,Riders!$A$2:$C$3501,2,FALSE))/365</f>
        <v>28.964383561643835</v>
      </c>
      <c r="H268" s="1">
        <v>8</v>
      </c>
      <c r="I268" s="110">
        <v>7.5115740740740698E-3</v>
      </c>
      <c r="J268">
        <v>48.478999999999999</v>
      </c>
    </row>
    <row r="269" spans="1:10" x14ac:dyDescent="0.3">
      <c r="A269" s="1" t="s">
        <v>862</v>
      </c>
      <c r="B269" s="1">
        <v>2021</v>
      </c>
      <c r="C269" s="19">
        <v>44416</v>
      </c>
      <c r="D269" s="1" t="s">
        <v>654</v>
      </c>
      <c r="E269" s="3" t="s">
        <v>233</v>
      </c>
      <c r="F269" s="3" t="s">
        <v>56</v>
      </c>
      <c r="G269" s="13">
        <f>(C269-VLOOKUP(E269,Riders!$A$2:$C$3501,2,FALSE))/365</f>
        <v>25.936986301369863</v>
      </c>
      <c r="H269" s="1">
        <v>9</v>
      </c>
      <c r="I269" s="110">
        <v>7.5115740740740698E-3</v>
      </c>
      <c r="J269">
        <v>48.478999999999999</v>
      </c>
    </row>
    <row r="270" spans="1:10" x14ac:dyDescent="0.3">
      <c r="A270" s="1" t="s">
        <v>862</v>
      </c>
      <c r="B270" s="1">
        <v>2021</v>
      </c>
      <c r="C270" s="19">
        <v>44416</v>
      </c>
      <c r="D270" s="1" t="s">
        <v>654</v>
      </c>
      <c r="E270" s="3" t="s">
        <v>304</v>
      </c>
      <c r="F270" s="3" t="s">
        <v>29</v>
      </c>
      <c r="G270" s="13">
        <f>(C270-VLOOKUP(E270,Riders!$A$2:$C$3501,2,FALSE))/365</f>
        <v>24.69041095890411</v>
      </c>
      <c r="H270" s="1">
        <v>10</v>
      </c>
      <c r="I270" s="110">
        <v>7.5115740740740698E-3</v>
      </c>
      <c r="J270">
        <v>48.478999999999999</v>
      </c>
    </row>
    <row r="271" spans="1:10" x14ac:dyDescent="0.3">
      <c r="A271" s="1" t="s">
        <v>862</v>
      </c>
      <c r="B271" s="1">
        <v>2021</v>
      </c>
      <c r="C271" s="19">
        <v>44416</v>
      </c>
      <c r="D271" s="1" t="s">
        <v>654</v>
      </c>
      <c r="E271" s="3" t="s">
        <v>306</v>
      </c>
      <c r="F271" s="3" t="s">
        <v>19</v>
      </c>
      <c r="G271" s="13">
        <f>(C271-VLOOKUP(E271,Riders!$A$2:$C$3501,2,FALSE))/365</f>
        <v>38.841095890410962</v>
      </c>
      <c r="H271" s="1">
        <v>11</v>
      </c>
      <c r="I271" s="110">
        <v>7.5115740740740698E-3</v>
      </c>
      <c r="J271">
        <v>48.478999999999999</v>
      </c>
    </row>
    <row r="272" spans="1:10" x14ac:dyDescent="0.3">
      <c r="A272" s="1" t="s">
        <v>862</v>
      </c>
      <c r="B272" s="1">
        <v>2021</v>
      </c>
      <c r="C272" s="19">
        <v>44416</v>
      </c>
      <c r="D272" s="1" t="s">
        <v>654</v>
      </c>
      <c r="E272" s="3" t="s">
        <v>599</v>
      </c>
      <c r="F272" s="3" t="s">
        <v>863</v>
      </c>
      <c r="G272" s="13" t="e">
        <f>(C272-VLOOKUP(E272,Riders!$A$2:$C$3501,2,FALSE))/365</f>
        <v>#N/A</v>
      </c>
      <c r="H272" s="1">
        <v>12</v>
      </c>
      <c r="I272" s="110">
        <v>7.5115740740740698E-3</v>
      </c>
      <c r="J272">
        <v>48.478999999999999</v>
      </c>
    </row>
    <row r="273" spans="1:10" x14ac:dyDescent="0.3">
      <c r="A273" s="1" t="s">
        <v>862</v>
      </c>
      <c r="B273" s="1">
        <v>2021</v>
      </c>
      <c r="C273" s="19">
        <v>44416</v>
      </c>
      <c r="D273" s="1" t="s">
        <v>654</v>
      </c>
      <c r="E273" s="3" t="s">
        <v>309</v>
      </c>
      <c r="F273" s="3" t="s">
        <v>25</v>
      </c>
      <c r="G273" s="13">
        <f>(C273-VLOOKUP(E273,Riders!$A$2:$C$3501,2,FALSE))/365</f>
        <v>29.30958904109589</v>
      </c>
      <c r="H273" s="1">
        <v>13</v>
      </c>
      <c r="I273" s="110">
        <v>7.5115740740740698E-3</v>
      </c>
      <c r="J273">
        <v>48.478999999999999</v>
      </c>
    </row>
    <row r="274" spans="1:10" x14ac:dyDescent="0.3">
      <c r="A274" s="1" t="s">
        <v>862</v>
      </c>
      <c r="B274" s="1">
        <v>2021</v>
      </c>
      <c r="C274" s="19">
        <v>44416</v>
      </c>
      <c r="D274" s="1" t="s">
        <v>654</v>
      </c>
      <c r="E274" s="3" t="s">
        <v>244</v>
      </c>
      <c r="F274" s="3" t="s">
        <v>38</v>
      </c>
      <c r="G274" s="13">
        <f>(C274-VLOOKUP(E274,Riders!$A$2:$C$3501,2,FALSE))/365</f>
        <v>27.358904109589041</v>
      </c>
      <c r="H274" s="1">
        <v>14</v>
      </c>
      <c r="I274" s="110">
        <v>7.5115740740740698E-3</v>
      </c>
      <c r="J274">
        <v>48.478999999999999</v>
      </c>
    </row>
    <row r="275" spans="1:10" x14ac:dyDescent="0.3">
      <c r="A275" s="1" t="s">
        <v>862</v>
      </c>
      <c r="B275" s="1">
        <v>2021</v>
      </c>
      <c r="C275" s="19">
        <v>44416</v>
      </c>
      <c r="D275" s="1" t="s">
        <v>654</v>
      </c>
      <c r="E275" s="3" t="s">
        <v>227</v>
      </c>
      <c r="F275" s="3" t="s">
        <v>53</v>
      </c>
      <c r="G275" s="13">
        <f>(C275-VLOOKUP(E275,Riders!$A$2:$C$3501,2,FALSE))/365</f>
        <v>23.460273972602739</v>
      </c>
      <c r="H275" s="1">
        <v>15</v>
      </c>
      <c r="I275" s="110">
        <v>7.5115740740740698E-3</v>
      </c>
      <c r="J275">
        <v>48.478999999999999</v>
      </c>
    </row>
    <row r="276" spans="1:10" x14ac:dyDescent="0.3">
      <c r="A276" s="1" t="s">
        <v>862</v>
      </c>
      <c r="B276" s="1">
        <v>2021</v>
      </c>
      <c r="C276" s="19">
        <v>44416</v>
      </c>
      <c r="D276" s="1" t="s">
        <v>654</v>
      </c>
      <c r="E276" s="3" t="s">
        <v>340</v>
      </c>
      <c r="F276" s="3" t="s">
        <v>65</v>
      </c>
      <c r="G276" s="13">
        <f>(C276-VLOOKUP(E276,Riders!$A$2:$C$3501,2,FALSE))/365</f>
        <v>26.219178082191782</v>
      </c>
      <c r="H276" s="1">
        <v>16</v>
      </c>
      <c r="I276" s="110">
        <v>7.5115740740740698E-3</v>
      </c>
      <c r="J276">
        <v>48.478999999999999</v>
      </c>
    </row>
    <row r="277" spans="1:10" x14ac:dyDescent="0.3">
      <c r="A277" s="1" t="s">
        <v>862</v>
      </c>
      <c r="B277" s="1">
        <v>2021</v>
      </c>
      <c r="C277" s="19">
        <v>44416</v>
      </c>
      <c r="D277" s="1" t="s">
        <v>654</v>
      </c>
      <c r="E277" s="3" t="s">
        <v>234</v>
      </c>
      <c r="F277" s="3" t="s">
        <v>235</v>
      </c>
      <c r="G277" s="13">
        <f>(C277-VLOOKUP(E277,Riders!$A$2:$C$3501,2,FALSE))/365</f>
        <v>24.884931506849316</v>
      </c>
      <c r="H277" s="1">
        <v>17</v>
      </c>
      <c r="I277" s="110">
        <v>7.5115740740740698E-3</v>
      </c>
      <c r="J277">
        <v>48.478999999999999</v>
      </c>
    </row>
    <row r="278" spans="1:10" x14ac:dyDescent="0.3">
      <c r="A278" s="1" t="s">
        <v>862</v>
      </c>
      <c r="B278" s="1">
        <v>2021</v>
      </c>
      <c r="C278" s="19">
        <v>44416</v>
      </c>
      <c r="D278" s="1" t="s">
        <v>654</v>
      </c>
      <c r="E278" s="3" t="s">
        <v>315</v>
      </c>
      <c r="F278" s="3" t="s">
        <v>36</v>
      </c>
      <c r="G278" s="13">
        <f>(C278-VLOOKUP(E278,Riders!$A$2:$C$3501,2,FALSE))/365</f>
        <v>29.676712328767124</v>
      </c>
      <c r="H278" s="1">
        <v>18</v>
      </c>
      <c r="I278" s="110">
        <v>7.5115740740740698E-3</v>
      </c>
      <c r="J278">
        <v>48.478999999999999</v>
      </c>
    </row>
    <row r="279" spans="1:10" x14ac:dyDescent="0.3">
      <c r="A279" s="1" t="s">
        <v>862</v>
      </c>
      <c r="B279" s="1">
        <v>2021</v>
      </c>
      <c r="C279" s="19">
        <v>44416</v>
      </c>
      <c r="D279" s="1" t="s">
        <v>654</v>
      </c>
      <c r="E279" s="3" t="s">
        <v>305</v>
      </c>
      <c r="F279" s="3" t="s">
        <v>172</v>
      </c>
      <c r="G279" s="13">
        <f>(C279-VLOOKUP(E279,Riders!$A$2:$C$3501,2,FALSE))/365</f>
        <v>37.046575342465751</v>
      </c>
      <c r="H279" s="1">
        <v>19</v>
      </c>
      <c r="I279" s="110">
        <v>7.5115740740740698E-3</v>
      </c>
      <c r="J279">
        <v>48.478999999999999</v>
      </c>
    </row>
    <row r="280" spans="1:10" x14ac:dyDescent="0.3">
      <c r="A280" s="4" t="s">
        <v>117</v>
      </c>
      <c r="B280" s="4">
        <v>2021</v>
      </c>
      <c r="C280" s="5">
        <v>44387</v>
      </c>
      <c r="D280" s="4" t="s">
        <v>72</v>
      </c>
      <c r="E280" s="4" t="s">
        <v>222</v>
      </c>
      <c r="F280" s="4" t="s">
        <v>223</v>
      </c>
      <c r="G280" s="13">
        <f>(C280-VLOOKUP(E280,Riders!$A$2:$C$3501,2,FALSE))/365</f>
        <v>22.019178082191782</v>
      </c>
      <c r="H280" s="4">
        <v>1</v>
      </c>
      <c r="I280" s="110">
        <v>6.5046296296296302E-3</v>
      </c>
      <c r="J280">
        <v>46.423000000000002</v>
      </c>
    </row>
    <row r="281" spans="1:10" x14ac:dyDescent="0.3">
      <c r="A281" s="4" t="s">
        <v>117</v>
      </c>
      <c r="B281" s="4">
        <v>2021</v>
      </c>
      <c r="C281" s="5">
        <v>44387</v>
      </c>
      <c r="D281" s="4" t="s">
        <v>72</v>
      </c>
      <c r="E281" s="4" t="s">
        <v>277</v>
      </c>
      <c r="F281" s="4" t="s">
        <v>278</v>
      </c>
      <c r="G281" s="13">
        <f>(C281-VLOOKUP(E281,Riders!$A$2:$C$3501,2,FALSE))/365</f>
        <v>23.331506849315069</v>
      </c>
      <c r="H281" s="4">
        <v>2</v>
      </c>
      <c r="I281" s="110">
        <v>6.5046296296296302E-3</v>
      </c>
      <c r="J281">
        <v>46.423000000000002</v>
      </c>
    </row>
    <row r="282" spans="1:10" x14ac:dyDescent="0.3">
      <c r="A282" s="4" t="s">
        <v>117</v>
      </c>
      <c r="B282" s="4">
        <v>2021</v>
      </c>
      <c r="C282" s="5">
        <v>44387</v>
      </c>
      <c r="D282" s="4" t="s">
        <v>72</v>
      </c>
      <c r="E282" s="4" t="s">
        <v>242</v>
      </c>
      <c r="F282" s="4" t="s">
        <v>243</v>
      </c>
      <c r="G282" s="13">
        <f>(C282-VLOOKUP(E282,Riders!$A$2:$C$3501,2,FALSE))/365</f>
        <v>26.610958904109587</v>
      </c>
      <c r="H282" s="4">
        <v>3</v>
      </c>
      <c r="I282" s="110">
        <v>6.5046296296296302E-3</v>
      </c>
      <c r="J282">
        <v>46.423000000000002</v>
      </c>
    </row>
    <row r="283" spans="1:10" x14ac:dyDescent="0.3">
      <c r="A283" s="4" t="s">
        <v>117</v>
      </c>
      <c r="B283" s="4">
        <v>2021</v>
      </c>
      <c r="C283" s="5">
        <v>44387</v>
      </c>
      <c r="D283" s="4" t="s">
        <v>72</v>
      </c>
      <c r="E283" s="4" t="s">
        <v>293</v>
      </c>
      <c r="F283" s="4" t="s">
        <v>172</v>
      </c>
      <c r="G283" s="13">
        <f>(C283-VLOOKUP(E283,Riders!$A$2:$C$3501,2,FALSE))/365</f>
        <v>22.038356164383561</v>
      </c>
      <c r="H283" s="4">
        <v>4</v>
      </c>
      <c r="I283" s="110">
        <v>6.5046296296296302E-3</v>
      </c>
      <c r="J283">
        <v>46.423000000000002</v>
      </c>
    </row>
    <row r="284" spans="1:10" x14ac:dyDescent="0.3">
      <c r="A284" s="4" t="s">
        <v>117</v>
      </c>
      <c r="B284" s="4">
        <v>2021</v>
      </c>
      <c r="C284" s="5">
        <v>44387</v>
      </c>
      <c r="D284" s="4" t="s">
        <v>72</v>
      </c>
      <c r="E284" s="4" t="s">
        <v>292</v>
      </c>
      <c r="F284" s="4" t="s">
        <v>118</v>
      </c>
      <c r="G284" s="13">
        <f>(C284-VLOOKUP(E284,Riders!$A$2:$C$3501,2,FALSE))/365</f>
        <v>27.783561643835615</v>
      </c>
      <c r="H284" s="4">
        <v>5</v>
      </c>
      <c r="I284" s="110">
        <v>6.5046296296296302E-3</v>
      </c>
      <c r="J284">
        <v>46.423000000000002</v>
      </c>
    </row>
    <row r="285" spans="1:10" x14ac:dyDescent="0.3">
      <c r="A285" s="4" t="s">
        <v>117</v>
      </c>
      <c r="B285" s="4">
        <v>2021</v>
      </c>
      <c r="C285" s="5">
        <v>44387</v>
      </c>
      <c r="D285" s="4" t="s">
        <v>72</v>
      </c>
      <c r="E285" s="4" t="s">
        <v>296</v>
      </c>
      <c r="F285" s="4" t="s">
        <v>49</v>
      </c>
      <c r="G285" s="13" t="e">
        <f>(C285-VLOOKUP(E285,Riders!$A$2:$C$3501,2,FALSE))/365</f>
        <v>#N/A</v>
      </c>
      <c r="H285" s="4">
        <v>6</v>
      </c>
      <c r="I285" s="110">
        <v>6.5046296296296302E-3</v>
      </c>
      <c r="J285">
        <v>46.423000000000002</v>
      </c>
    </row>
    <row r="286" spans="1:10" x14ac:dyDescent="0.3">
      <c r="A286" s="4" t="s">
        <v>117</v>
      </c>
      <c r="B286" s="4">
        <v>2021</v>
      </c>
      <c r="C286" s="5">
        <v>44387</v>
      </c>
      <c r="D286" s="4" t="s">
        <v>72</v>
      </c>
      <c r="E286" s="4" t="s">
        <v>290</v>
      </c>
      <c r="F286" s="4" t="s">
        <v>232</v>
      </c>
      <c r="G286" s="13">
        <f>(C286-VLOOKUP(E286,Riders!$A$2:$C$3501,2,FALSE))/365</f>
        <v>22.852054794520548</v>
      </c>
      <c r="H286" s="4">
        <v>7</v>
      </c>
      <c r="I286" s="110">
        <v>6.5046296296296302E-3</v>
      </c>
      <c r="J286">
        <v>46.423000000000002</v>
      </c>
    </row>
    <row r="287" spans="1:10" x14ac:dyDescent="0.3">
      <c r="A287" s="4" t="s">
        <v>117</v>
      </c>
      <c r="B287" s="4">
        <v>2021</v>
      </c>
      <c r="C287" s="5">
        <v>44387</v>
      </c>
      <c r="D287" s="4" t="s">
        <v>72</v>
      </c>
      <c r="E287" s="4" t="s">
        <v>291</v>
      </c>
      <c r="F287" s="4" t="s">
        <v>56</v>
      </c>
      <c r="G287" s="13">
        <f>(C287-VLOOKUP(E287,Riders!$A$2:$C$3501,2,FALSE))/365</f>
        <v>20.232876712328768</v>
      </c>
      <c r="H287" s="4">
        <v>8</v>
      </c>
      <c r="I287" s="110">
        <v>6.5046296296296302E-3</v>
      </c>
      <c r="J287">
        <v>46.423000000000002</v>
      </c>
    </row>
    <row r="288" spans="1:10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281</v>
      </c>
      <c r="F288" s="4" t="s">
        <v>124</v>
      </c>
      <c r="G288" s="13">
        <f>(C288-VLOOKUP(E288,Riders!$A$2:$C$3501,2,FALSE))/365</f>
        <v>27.238356164383561</v>
      </c>
      <c r="H288" s="4">
        <v>9</v>
      </c>
      <c r="I288" s="110">
        <v>6.5046296296296302E-3</v>
      </c>
      <c r="J288">
        <v>46.423000000000002</v>
      </c>
    </row>
    <row r="289" spans="1:10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1415</v>
      </c>
      <c r="F289" s="4" t="s">
        <v>230</v>
      </c>
      <c r="G289" s="13">
        <f>(C289-VLOOKUP(E289,Riders!$A$2:$C$3501,2,FALSE))/365</f>
        <v>31.443835616438356</v>
      </c>
      <c r="H289" s="4">
        <v>10</v>
      </c>
      <c r="I289" s="110">
        <v>6.5046296296296302E-3</v>
      </c>
      <c r="J289">
        <v>46.423000000000002</v>
      </c>
    </row>
    <row r="290" spans="1:10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234</v>
      </c>
      <c r="F290" s="4" t="s">
        <v>235</v>
      </c>
      <c r="G290" s="13">
        <f>(C290-VLOOKUP(E290,Riders!$A$2:$C$3501,2,FALSE))/365</f>
        <v>24.805479452054794</v>
      </c>
      <c r="H290" s="4">
        <v>11</v>
      </c>
      <c r="I290" s="110">
        <v>6.5046296296296302E-3</v>
      </c>
      <c r="J290">
        <v>46.423000000000002</v>
      </c>
    </row>
    <row r="291" spans="1:10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276</v>
      </c>
      <c r="F291" s="4" t="s">
        <v>120</v>
      </c>
      <c r="G291" s="13" t="e">
        <f>(C291-VLOOKUP(E291,Riders!$A$2:$C$3501,2,FALSE))/365</f>
        <v>#N/A</v>
      </c>
      <c r="H291" s="4">
        <v>12</v>
      </c>
      <c r="I291" s="110">
        <v>6.5046296296296302E-3</v>
      </c>
      <c r="J291">
        <v>46.423000000000002</v>
      </c>
    </row>
    <row r="292" spans="1:10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260</v>
      </c>
      <c r="F292" s="4" t="s">
        <v>238</v>
      </c>
      <c r="G292" s="13">
        <f>(C292-VLOOKUP(E292,Riders!$A$2:$C$3501,2,FALSE))/365</f>
        <v>27.509589041095889</v>
      </c>
      <c r="H292" s="4">
        <v>13</v>
      </c>
      <c r="I292" s="110">
        <v>6.5046296296296302E-3</v>
      </c>
      <c r="J292">
        <v>46.423000000000002</v>
      </c>
    </row>
    <row r="293" spans="1:10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294</v>
      </c>
      <c r="F293" s="4" t="s">
        <v>295</v>
      </c>
      <c r="G293" s="13">
        <f>(C293-VLOOKUP(E293,Riders!$A$2:$C$3501,2,FALSE))/365</f>
        <v>23.739726027397261</v>
      </c>
      <c r="H293" s="4">
        <v>14</v>
      </c>
      <c r="I293" s="110">
        <v>6.5046296296296302E-3</v>
      </c>
      <c r="J293">
        <v>46.423000000000002</v>
      </c>
    </row>
    <row r="294" spans="1:10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253</v>
      </c>
      <c r="F294" s="4" t="s">
        <v>254</v>
      </c>
      <c r="G294" s="13">
        <f>(C294-VLOOKUP(E294,Riders!$A$2:$C$3501,2,FALSE))/365</f>
        <v>25.991780821917807</v>
      </c>
      <c r="H294" s="4">
        <v>15</v>
      </c>
      <c r="I294" s="110">
        <v>6.5046296296296302E-3</v>
      </c>
      <c r="J294">
        <v>46.423000000000002</v>
      </c>
    </row>
    <row r="295" spans="1:10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297</v>
      </c>
      <c r="F295" s="4" t="s">
        <v>31</v>
      </c>
      <c r="G295" s="13">
        <f>(C295-VLOOKUP(E295,Riders!$A$2:$C$3501,2,FALSE))/365</f>
        <v>22.010958904109589</v>
      </c>
      <c r="H295" s="4">
        <v>16</v>
      </c>
      <c r="I295" s="110">
        <v>6.5046296296296302E-3</v>
      </c>
      <c r="J295">
        <v>46.423000000000002</v>
      </c>
    </row>
    <row r="296" spans="1:10" x14ac:dyDescent="0.3">
      <c r="A296" s="1" t="s">
        <v>131</v>
      </c>
      <c r="B296" s="1">
        <v>2020</v>
      </c>
      <c r="C296" s="2">
        <v>43889</v>
      </c>
      <c r="D296" s="1" t="s">
        <v>13</v>
      </c>
      <c r="E296" s="1" t="s">
        <v>306</v>
      </c>
      <c r="F296" s="1" t="s">
        <v>19</v>
      </c>
      <c r="G296" s="13">
        <f>(C296-VLOOKUP(E296,Riders!$A$2:$C$3501,2,FALSE))/365</f>
        <v>37.397260273972606</v>
      </c>
      <c r="H296" s="1">
        <v>1</v>
      </c>
      <c r="I296" s="110">
        <v>9.8842592592592576E-3</v>
      </c>
      <c r="J296">
        <v>46.341999999999999</v>
      </c>
    </row>
    <row r="297" spans="1:10" x14ac:dyDescent="0.3">
      <c r="A297" s="1" t="s">
        <v>131</v>
      </c>
      <c r="B297" s="1">
        <v>2020</v>
      </c>
      <c r="C297" s="2">
        <v>43889</v>
      </c>
      <c r="D297" s="1" t="s">
        <v>13</v>
      </c>
      <c r="E297" s="1" t="s">
        <v>298</v>
      </c>
      <c r="F297" s="1" t="s">
        <v>53</v>
      </c>
      <c r="G297" s="13">
        <f>(C297-VLOOKUP(E297,Riders!$A$2:$C$3501,2,FALSE))/365</f>
        <v>20.61917808219178</v>
      </c>
      <c r="H297" s="1">
        <v>2</v>
      </c>
      <c r="I297" s="110">
        <v>9.8842592592592576E-3</v>
      </c>
      <c r="J297">
        <v>46.341999999999999</v>
      </c>
    </row>
    <row r="298" spans="1:10" x14ac:dyDescent="0.3">
      <c r="A298" s="1" t="s">
        <v>131</v>
      </c>
      <c r="B298" s="1">
        <v>2020</v>
      </c>
      <c r="C298" s="2">
        <v>43889</v>
      </c>
      <c r="D298" s="1" t="s">
        <v>13</v>
      </c>
      <c r="E298" s="1" t="s">
        <v>221</v>
      </c>
      <c r="F298" s="1" t="s">
        <v>40</v>
      </c>
      <c r="G298" s="13">
        <f>(C298-VLOOKUP(E298,Riders!$A$2:$C$3501,2,FALSE))/365</f>
        <v>22.901369863013699</v>
      </c>
      <c r="H298" s="1">
        <v>3</v>
      </c>
      <c r="I298" s="110">
        <v>9.8842592592592593E-3</v>
      </c>
      <c r="J298">
        <v>46.341999999999999</v>
      </c>
    </row>
    <row r="299" spans="1:10" x14ac:dyDescent="0.3">
      <c r="A299" s="1" t="s">
        <v>131</v>
      </c>
      <c r="B299" s="1">
        <v>2020</v>
      </c>
      <c r="C299" s="2">
        <v>43889</v>
      </c>
      <c r="D299" s="1" t="s">
        <v>13</v>
      </c>
      <c r="E299" s="1" t="s">
        <v>301</v>
      </c>
      <c r="F299" s="1" t="s">
        <v>51</v>
      </c>
      <c r="G299" s="13">
        <f>(C299-VLOOKUP(E299,Riders!$A$2:$C$3501,2,FALSE))/365</f>
        <v>29.980821917808218</v>
      </c>
      <c r="H299" s="1">
        <v>4</v>
      </c>
      <c r="I299" s="110">
        <v>9.8842592592592593E-3</v>
      </c>
      <c r="J299">
        <v>46.341999999999999</v>
      </c>
    </row>
    <row r="300" spans="1:10" x14ac:dyDescent="0.3">
      <c r="A300" s="1" t="s">
        <v>131</v>
      </c>
      <c r="B300" s="1">
        <v>2020</v>
      </c>
      <c r="C300" s="2">
        <v>43889</v>
      </c>
      <c r="D300" s="1" t="s">
        <v>13</v>
      </c>
      <c r="E300" s="1" t="s">
        <v>222</v>
      </c>
      <c r="F300" s="1" t="s">
        <v>223</v>
      </c>
      <c r="G300" s="13">
        <f>(C300-VLOOKUP(E300,Riders!$A$2:$C$3501,2,FALSE))/365</f>
        <v>20.654794520547945</v>
      </c>
      <c r="H300" s="1">
        <v>5</v>
      </c>
      <c r="I300" s="110">
        <v>9.8842592592592593E-3</v>
      </c>
      <c r="J300">
        <v>46.341999999999999</v>
      </c>
    </row>
    <row r="301" spans="1:10" x14ac:dyDescent="0.3">
      <c r="A301" s="1" t="s">
        <v>131</v>
      </c>
      <c r="B301" s="1">
        <v>2020</v>
      </c>
      <c r="C301" s="2">
        <v>43889</v>
      </c>
      <c r="D301" s="1" t="s">
        <v>13</v>
      </c>
      <c r="E301" s="1" t="s">
        <v>270</v>
      </c>
      <c r="F301" s="1" t="s">
        <v>36</v>
      </c>
      <c r="G301" s="13">
        <f>(C301-VLOOKUP(E301,Riders!$A$2:$C$3501,2,FALSE))/365</f>
        <v>25.454794520547946</v>
      </c>
      <c r="H301" s="1">
        <v>6</v>
      </c>
      <c r="I301" s="110">
        <v>9.8842592592592593E-3</v>
      </c>
      <c r="J301">
        <v>46.341999999999999</v>
      </c>
    </row>
    <row r="302" spans="1:10" x14ac:dyDescent="0.3">
      <c r="A302" s="1" t="s">
        <v>131</v>
      </c>
      <c r="B302" s="1">
        <v>2020</v>
      </c>
      <c r="C302" s="2">
        <v>43889</v>
      </c>
      <c r="D302" s="1" t="s">
        <v>13</v>
      </c>
      <c r="E302" s="1" t="s">
        <v>237</v>
      </c>
      <c r="F302" s="1" t="s">
        <v>238</v>
      </c>
      <c r="G302" s="13">
        <f>(C302-VLOOKUP(E302,Riders!$A$2:$C$3501,2,FALSE))/365</f>
        <v>23.780821917808218</v>
      </c>
      <c r="H302" s="1">
        <v>7</v>
      </c>
      <c r="I302" s="110">
        <v>9.8842592592592593E-3</v>
      </c>
      <c r="J302">
        <v>46.341999999999999</v>
      </c>
    </row>
    <row r="303" spans="1:10" x14ac:dyDescent="0.3">
      <c r="A303" s="1" t="s">
        <v>131</v>
      </c>
      <c r="B303" s="1">
        <v>2020</v>
      </c>
      <c r="C303" s="2">
        <v>43889</v>
      </c>
      <c r="D303" s="1" t="s">
        <v>13</v>
      </c>
      <c r="E303" s="1" t="s">
        <v>268</v>
      </c>
      <c r="F303" s="1" t="s">
        <v>47</v>
      </c>
      <c r="G303" s="13">
        <f>(C303-VLOOKUP(E303,Riders!$A$2:$C$3501,2,FALSE))/365</f>
        <v>23.158904109589042</v>
      </c>
      <c r="H303" s="1">
        <v>8</v>
      </c>
      <c r="I303" s="110">
        <v>9.8842592592592593E-3</v>
      </c>
      <c r="J303">
        <v>46.341999999999999</v>
      </c>
    </row>
    <row r="304" spans="1:10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219</v>
      </c>
      <c r="F304" s="1" t="s">
        <v>220</v>
      </c>
      <c r="G304" s="13">
        <f>(C304-VLOOKUP(E304,Riders!$A$2:$C$3501,2,FALSE))/365</f>
        <v>27.520547945205479</v>
      </c>
      <c r="H304" s="1">
        <v>9</v>
      </c>
      <c r="I304" s="110">
        <v>9.8842592592592593E-3</v>
      </c>
      <c r="J304">
        <v>46.341999999999999</v>
      </c>
    </row>
    <row r="305" spans="1:10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299</v>
      </c>
      <c r="F305" s="1" t="s">
        <v>38</v>
      </c>
      <c r="G305" s="13">
        <f>(C305-VLOOKUP(E305,Riders!$A$2:$C$3501,2,FALSE))/365</f>
        <v>27.512328767123286</v>
      </c>
      <c r="H305" s="1">
        <v>10</v>
      </c>
      <c r="I305" s="110">
        <v>9.8842592592592593E-3</v>
      </c>
      <c r="J305">
        <v>46.341999999999999</v>
      </c>
    </row>
    <row r="306" spans="1:10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309</v>
      </c>
      <c r="F306" s="1" t="s">
        <v>25</v>
      </c>
      <c r="G306" s="13">
        <f>(C306-VLOOKUP(E306,Riders!$A$2:$C$3501,2,FALSE))/365</f>
        <v>27.865753424657534</v>
      </c>
      <c r="H306" s="1">
        <v>11</v>
      </c>
      <c r="I306" s="110">
        <v>9.8842592592592593E-3</v>
      </c>
      <c r="J306">
        <v>46.341999999999999</v>
      </c>
    </row>
    <row r="307" spans="1:10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303</v>
      </c>
      <c r="F307" s="1" t="s">
        <v>232</v>
      </c>
      <c r="G307" s="13">
        <f>(C307-VLOOKUP(E307,Riders!$A$2:$C$3501,2,FALSE))/365</f>
        <v>25.728767123287671</v>
      </c>
      <c r="H307" s="1">
        <v>12</v>
      </c>
      <c r="I307" s="110">
        <v>9.8842592592592593E-3</v>
      </c>
      <c r="J307">
        <v>46.341999999999999</v>
      </c>
    </row>
    <row r="308" spans="1:10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300</v>
      </c>
      <c r="F308" s="1" t="s">
        <v>56</v>
      </c>
      <c r="G308" s="13">
        <f>(C308-VLOOKUP(E308,Riders!$A$2:$C$3501,2,FALSE))/365</f>
        <v>32.635616438356166</v>
      </c>
      <c r="H308" s="1">
        <v>13</v>
      </c>
      <c r="I308" s="110">
        <v>9.8842592592592593E-3</v>
      </c>
      <c r="J308">
        <v>46.341999999999999</v>
      </c>
    </row>
    <row r="309" spans="1:10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304</v>
      </c>
      <c r="F309" s="1" t="s">
        <v>29</v>
      </c>
      <c r="G309" s="13">
        <f>(C309-VLOOKUP(E309,Riders!$A$2:$C$3501,2,FALSE))/365</f>
        <v>23.246575342465754</v>
      </c>
      <c r="H309" s="1">
        <v>14</v>
      </c>
      <c r="I309" s="110">
        <v>9.8842592592592593E-3</v>
      </c>
      <c r="J309">
        <v>46.341999999999999</v>
      </c>
    </row>
    <row r="310" spans="1:10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276</v>
      </c>
      <c r="F310" s="1" t="s">
        <v>120</v>
      </c>
      <c r="G310" s="13" t="e">
        <f>(C310-VLOOKUP(E310,Riders!$A$2:$C$3501,2,FALSE))/365</f>
        <v>#N/A</v>
      </c>
      <c r="H310" s="1">
        <v>15</v>
      </c>
      <c r="I310" s="110">
        <v>9.8842592592592593E-3</v>
      </c>
      <c r="J310">
        <v>46.341999999999999</v>
      </c>
    </row>
    <row r="311" spans="1:10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305</v>
      </c>
      <c r="F311" s="1" t="s">
        <v>172</v>
      </c>
      <c r="G311" s="13">
        <f>(C311-VLOOKUP(E311,Riders!$A$2:$C$3501,2,FALSE))/365</f>
        <v>35.602739726027394</v>
      </c>
      <c r="H311" s="1">
        <v>16</v>
      </c>
      <c r="I311" s="110">
        <v>9.8842592592592593E-3</v>
      </c>
      <c r="J311">
        <v>46.341999999999999</v>
      </c>
    </row>
    <row r="312" spans="1:10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215</v>
      </c>
      <c r="F312" s="1" t="s">
        <v>17</v>
      </c>
      <c r="G312" s="13">
        <f>(C312-VLOOKUP(E312,Riders!$A$2:$C$3501,2,FALSE))/365</f>
        <v>21.142465753424659</v>
      </c>
      <c r="H312" s="1">
        <v>17</v>
      </c>
      <c r="I312" s="110">
        <v>9.8842592592592593E-3</v>
      </c>
      <c r="J312">
        <v>46.341999999999999</v>
      </c>
    </row>
    <row r="313" spans="1:10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302</v>
      </c>
      <c r="F313" s="1" t="s">
        <v>264</v>
      </c>
      <c r="G313" s="13">
        <f>(C313-VLOOKUP(E313,Riders!$A$2:$C$3501,2,FALSE))/365</f>
        <v>39.830136986301369</v>
      </c>
      <c r="H313" s="1">
        <v>18</v>
      </c>
      <c r="I313" s="110">
        <v>9.8842592592592593E-3</v>
      </c>
      <c r="J313">
        <v>46.341999999999999</v>
      </c>
    </row>
    <row r="314" spans="1:10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251</v>
      </c>
      <c r="F314" s="1" t="s">
        <v>65</v>
      </c>
      <c r="G314" s="13">
        <f>(C314-VLOOKUP(E314,Riders!$A$2:$C$3501,2,FALSE))/365</f>
        <v>18.830136986301369</v>
      </c>
      <c r="H314" s="1">
        <v>19</v>
      </c>
      <c r="I314" s="110">
        <v>9.8842592592592593E-3</v>
      </c>
      <c r="J314">
        <v>46.341999999999999</v>
      </c>
    </row>
    <row r="315" spans="1:10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214</v>
      </c>
      <c r="F315" s="1" t="s">
        <v>67</v>
      </c>
      <c r="G315" s="13">
        <f>(C315-VLOOKUP(E315,Riders!$A$2:$C$3501,2,FALSE))/365</f>
        <v>25.197260273972603</v>
      </c>
      <c r="H315" s="1">
        <v>20</v>
      </c>
      <c r="I315" s="110">
        <v>9.8842592592592593E-3</v>
      </c>
      <c r="J315">
        <v>46.341999999999999</v>
      </c>
    </row>
    <row r="316" spans="1:10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277</v>
      </c>
      <c r="F316" s="1" t="s">
        <v>278</v>
      </c>
      <c r="G316" s="13">
        <f>(C316-VLOOKUP(E316,Riders!$A$2:$C$3501,2,FALSE))/365</f>
        <v>21.967123287671232</v>
      </c>
      <c r="H316" s="1">
        <v>21</v>
      </c>
      <c r="I316" s="110">
        <v>9.8842592592592593E-3</v>
      </c>
      <c r="J316">
        <v>46.341999999999999</v>
      </c>
    </row>
    <row r="317" spans="1:10" x14ac:dyDescent="0.3">
      <c r="A317" s="4" t="s">
        <v>93</v>
      </c>
      <c r="B317" s="4">
        <v>2020</v>
      </c>
      <c r="C317" s="5">
        <v>43856</v>
      </c>
      <c r="D317" s="4" t="s">
        <v>72</v>
      </c>
      <c r="E317" s="4" t="s">
        <v>214</v>
      </c>
      <c r="F317" s="4" t="s">
        <v>67</v>
      </c>
      <c r="G317" s="13">
        <f>(C317-VLOOKUP(E317,Riders!$A$2:$C$3501,2,FALSE))/365</f>
        <v>25.106849315068494</v>
      </c>
      <c r="H317" s="4">
        <v>1</v>
      </c>
      <c r="I317" s="110">
        <v>8.6574074074074071E-3</v>
      </c>
      <c r="J317">
        <v>46.872</v>
      </c>
    </row>
    <row r="318" spans="1:10" x14ac:dyDescent="0.3">
      <c r="A318" s="4" t="s">
        <v>93</v>
      </c>
      <c r="B318" s="4">
        <v>2020</v>
      </c>
      <c r="C318" s="5">
        <v>43856</v>
      </c>
      <c r="D318" s="4" t="s">
        <v>72</v>
      </c>
      <c r="E318" s="4" t="s">
        <v>298</v>
      </c>
      <c r="F318" s="4" t="s">
        <v>53</v>
      </c>
      <c r="G318" s="13">
        <f>(C318-VLOOKUP(E318,Riders!$A$2:$C$3501,2,FALSE))/365</f>
        <v>20.528767123287672</v>
      </c>
      <c r="H318" s="4">
        <v>2</v>
      </c>
      <c r="I318" s="110">
        <v>8.6574074074074071E-3</v>
      </c>
      <c r="J318">
        <v>46.872</v>
      </c>
    </row>
    <row r="319" spans="1:10" x14ac:dyDescent="0.3">
      <c r="A319" s="4" t="s">
        <v>93</v>
      </c>
      <c r="B319" s="4">
        <v>2020</v>
      </c>
      <c r="C319" s="5">
        <v>43856</v>
      </c>
      <c r="D319" s="4" t="s">
        <v>72</v>
      </c>
      <c r="E319" s="4" t="s">
        <v>301</v>
      </c>
      <c r="F319" s="4" t="s">
        <v>51</v>
      </c>
      <c r="G319" s="13">
        <f>(C319-VLOOKUP(E319,Riders!$A$2:$C$3501,2,FALSE))/365</f>
        <v>29.890410958904109</v>
      </c>
      <c r="H319" s="4">
        <v>3</v>
      </c>
      <c r="I319" s="110">
        <v>8.6574074074074105E-3</v>
      </c>
      <c r="J319">
        <v>46.872</v>
      </c>
    </row>
    <row r="320" spans="1:10" x14ac:dyDescent="0.3">
      <c r="A320" s="4" t="s">
        <v>93</v>
      </c>
      <c r="B320" s="4">
        <v>2020</v>
      </c>
      <c r="C320" s="5">
        <v>43856</v>
      </c>
      <c r="D320" s="4" t="s">
        <v>72</v>
      </c>
      <c r="E320" s="4" t="s">
        <v>215</v>
      </c>
      <c r="F320" s="4" t="s">
        <v>17</v>
      </c>
      <c r="G320" s="13">
        <f>(C320-VLOOKUP(E320,Riders!$A$2:$C$3501,2,FALSE))/365</f>
        <v>21.052054794520547</v>
      </c>
      <c r="H320" s="4">
        <v>4</v>
      </c>
      <c r="I320" s="110">
        <v>8.6574074074074105E-3</v>
      </c>
      <c r="J320">
        <v>46.872</v>
      </c>
    </row>
    <row r="321" spans="1:10" x14ac:dyDescent="0.3">
      <c r="A321" s="4" t="s">
        <v>93</v>
      </c>
      <c r="B321" s="4">
        <v>2020</v>
      </c>
      <c r="C321" s="5">
        <v>43856</v>
      </c>
      <c r="D321" s="4" t="s">
        <v>72</v>
      </c>
      <c r="E321" s="4" t="s">
        <v>222</v>
      </c>
      <c r="F321" s="4" t="s">
        <v>223</v>
      </c>
      <c r="G321" s="13">
        <f>(C321-VLOOKUP(E321,Riders!$A$2:$C$3501,2,FALSE))/365</f>
        <v>20.564383561643837</v>
      </c>
      <c r="H321" s="4">
        <v>5</v>
      </c>
      <c r="I321" s="110">
        <v>8.6574074074074105E-3</v>
      </c>
      <c r="J321">
        <v>46.872</v>
      </c>
    </row>
    <row r="322" spans="1:10" x14ac:dyDescent="0.3">
      <c r="A322" s="4" t="s">
        <v>93</v>
      </c>
      <c r="B322" s="4">
        <v>2020</v>
      </c>
      <c r="C322" s="5">
        <v>43856</v>
      </c>
      <c r="D322" s="4" t="s">
        <v>72</v>
      </c>
      <c r="E322" s="4" t="s">
        <v>314</v>
      </c>
      <c r="F322" s="4" t="s">
        <v>118</v>
      </c>
      <c r="G322" s="13">
        <f>(C322-VLOOKUP(E322,Riders!$A$2:$C$3501,2,FALSE))/365</f>
        <v>23.315068493150687</v>
      </c>
      <c r="H322" s="4">
        <v>6</v>
      </c>
      <c r="I322" s="110">
        <v>8.6574074074074105E-3</v>
      </c>
      <c r="J322">
        <v>46.872</v>
      </c>
    </row>
    <row r="323" spans="1:10" x14ac:dyDescent="0.3">
      <c r="A323" s="4" t="s">
        <v>93</v>
      </c>
      <c r="B323" s="4">
        <v>2020</v>
      </c>
      <c r="C323" s="5">
        <v>43856</v>
      </c>
      <c r="D323" s="4" t="s">
        <v>72</v>
      </c>
      <c r="E323" s="4" t="s">
        <v>303</v>
      </c>
      <c r="F323" s="4" t="s">
        <v>232</v>
      </c>
      <c r="G323" s="13">
        <f>(C323-VLOOKUP(E323,Riders!$A$2:$C$3501,2,FALSE))/365</f>
        <v>25.638356164383563</v>
      </c>
      <c r="H323" s="4">
        <v>7</v>
      </c>
      <c r="I323" s="110">
        <v>8.6574074074074105E-3</v>
      </c>
      <c r="J323">
        <v>46.872</v>
      </c>
    </row>
    <row r="324" spans="1:10" x14ac:dyDescent="0.3">
      <c r="A324" s="4" t="s">
        <v>93</v>
      </c>
      <c r="B324" s="4">
        <v>2020</v>
      </c>
      <c r="C324" s="5">
        <v>43856</v>
      </c>
      <c r="D324" s="4" t="s">
        <v>72</v>
      </c>
      <c r="E324" s="4" t="s">
        <v>233</v>
      </c>
      <c r="F324" s="4" t="s">
        <v>56</v>
      </c>
      <c r="G324" s="13">
        <f>(C324-VLOOKUP(E324,Riders!$A$2:$C$3501,2,FALSE))/365</f>
        <v>24.402739726027399</v>
      </c>
      <c r="H324" s="4">
        <v>8</v>
      </c>
      <c r="I324" s="110">
        <v>8.6574074074074105E-3</v>
      </c>
      <c r="J324">
        <v>46.872</v>
      </c>
    </row>
    <row r="325" spans="1:10" x14ac:dyDescent="0.3">
      <c r="A325" s="4" t="s">
        <v>93</v>
      </c>
      <c r="B325" s="4">
        <v>2020</v>
      </c>
      <c r="C325" s="5">
        <v>43856</v>
      </c>
      <c r="D325" s="4" t="s">
        <v>72</v>
      </c>
      <c r="E325" s="4" t="s">
        <v>242</v>
      </c>
      <c r="F325" s="4" t="s">
        <v>243</v>
      </c>
      <c r="G325" s="13">
        <f>(C325-VLOOKUP(E325,Riders!$A$2:$C$3501,2,FALSE))/365</f>
        <v>25.156164383561645</v>
      </c>
      <c r="H325" s="4">
        <v>9</v>
      </c>
      <c r="I325" s="110">
        <v>8.6574074074074105E-3</v>
      </c>
      <c r="J325">
        <v>46.872</v>
      </c>
    </row>
    <row r="326" spans="1:10" x14ac:dyDescent="0.3">
      <c r="A326" s="4" t="s">
        <v>93</v>
      </c>
      <c r="B326" s="4">
        <v>2020</v>
      </c>
      <c r="C326" s="5">
        <v>43856</v>
      </c>
      <c r="D326" s="4" t="s">
        <v>72</v>
      </c>
      <c r="E326" s="4" t="s">
        <v>311</v>
      </c>
      <c r="F326" s="4" t="s">
        <v>61</v>
      </c>
      <c r="G326" s="13">
        <f>(C326-VLOOKUP(E326,Riders!$A$2:$C$3501,2,FALSE))/365</f>
        <v>30.038356164383561</v>
      </c>
      <c r="H326" s="4">
        <v>10</v>
      </c>
      <c r="I326" s="110">
        <v>8.6574074074074105E-3</v>
      </c>
      <c r="J326">
        <v>46.872</v>
      </c>
    </row>
    <row r="327" spans="1:10" x14ac:dyDescent="0.3">
      <c r="A327" s="4" t="s">
        <v>93</v>
      </c>
      <c r="B327" s="4">
        <v>2020</v>
      </c>
      <c r="C327" s="5">
        <v>43856</v>
      </c>
      <c r="D327" s="4" t="s">
        <v>72</v>
      </c>
      <c r="E327" s="4" t="s">
        <v>276</v>
      </c>
      <c r="F327" s="4" t="s">
        <v>120</v>
      </c>
      <c r="G327" s="13" t="e">
        <f>(C327-VLOOKUP(E327,Riders!$A$2:$C$3501,2,FALSE))/365</f>
        <v>#N/A</v>
      </c>
      <c r="H327" s="4">
        <v>11</v>
      </c>
      <c r="I327" s="110">
        <v>8.6574074074074105E-3</v>
      </c>
      <c r="J327">
        <v>46.872</v>
      </c>
    </row>
    <row r="328" spans="1:10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2329</v>
      </c>
      <c r="F328" s="4" t="s">
        <v>49</v>
      </c>
      <c r="G328" s="13">
        <f>(C328-VLOOKUP(E328,Riders!$A$2:$C$3501,2,FALSE))/365</f>
        <v>19.413698630136988</v>
      </c>
      <c r="H328" s="4">
        <v>12</v>
      </c>
      <c r="I328" s="110">
        <v>8.6574074074074105E-3</v>
      </c>
      <c r="J328">
        <v>46.872</v>
      </c>
    </row>
    <row r="329" spans="1:10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312</v>
      </c>
      <c r="F329" s="4" t="s">
        <v>27</v>
      </c>
      <c r="G329" s="13">
        <f>(C329-VLOOKUP(E329,Riders!$A$2:$C$3501,2,FALSE))/365</f>
        <v>21.534246575342465</v>
      </c>
      <c r="H329" s="4">
        <v>13</v>
      </c>
      <c r="I329" s="110">
        <v>8.6574074074074105E-3</v>
      </c>
      <c r="J329">
        <v>46.872</v>
      </c>
    </row>
    <row r="330" spans="1:10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302</v>
      </c>
      <c r="F330" s="4" t="s">
        <v>264</v>
      </c>
      <c r="G330" s="13">
        <f>(C330-VLOOKUP(E330,Riders!$A$2:$C$3501,2,FALSE))/365</f>
        <v>39.739726027397261</v>
      </c>
      <c r="H330" s="4">
        <v>14</v>
      </c>
      <c r="I330" s="110">
        <v>8.6574074074074105E-3</v>
      </c>
      <c r="J330">
        <v>46.872</v>
      </c>
    </row>
    <row r="331" spans="1:10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299</v>
      </c>
      <c r="F331" s="4" t="s">
        <v>38</v>
      </c>
      <c r="G331" s="13">
        <f>(C331-VLOOKUP(E331,Riders!$A$2:$C$3501,2,FALSE))/365</f>
        <v>27.421917808219177</v>
      </c>
      <c r="H331" s="4">
        <v>15</v>
      </c>
      <c r="I331" s="110">
        <v>8.6574074074074105E-3</v>
      </c>
      <c r="J331">
        <v>46.872</v>
      </c>
    </row>
    <row r="332" spans="1:10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305</v>
      </c>
      <c r="F332" s="4" t="s">
        <v>172</v>
      </c>
      <c r="G332" s="13">
        <f>(C332-VLOOKUP(E332,Riders!$A$2:$C$3501,2,FALSE))/365</f>
        <v>35.512328767123286</v>
      </c>
      <c r="H332" s="4">
        <v>16</v>
      </c>
      <c r="I332" s="110">
        <v>8.6574074074074105E-3</v>
      </c>
      <c r="J332">
        <v>46.872</v>
      </c>
    </row>
    <row r="333" spans="1:10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224</v>
      </c>
      <c r="F333" s="4" t="s">
        <v>225</v>
      </c>
      <c r="G333" s="13">
        <f>(C333-VLOOKUP(E333,Riders!$A$2:$C$3501,2,FALSE))/365</f>
        <v>20.12876712328767</v>
      </c>
      <c r="H333" s="4">
        <v>17</v>
      </c>
      <c r="I333" s="110">
        <v>8.6574074074074105E-3</v>
      </c>
      <c r="J333">
        <v>46.872</v>
      </c>
    </row>
    <row r="334" spans="1:10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313</v>
      </c>
      <c r="F334" s="4" t="s">
        <v>40</v>
      </c>
      <c r="G334" s="13">
        <f>(C334-VLOOKUP(E334,Riders!$A$2:$C$3501,2,FALSE))/365</f>
        <v>27.068493150684933</v>
      </c>
      <c r="H334" s="4">
        <v>18</v>
      </c>
      <c r="I334" s="110">
        <v>8.6574074074074105E-3</v>
      </c>
      <c r="J334">
        <v>46.872</v>
      </c>
    </row>
    <row r="335" spans="1:10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219</v>
      </c>
      <c r="F335" s="4" t="s">
        <v>220</v>
      </c>
      <c r="G335" s="13">
        <f>(C335-VLOOKUP(E335,Riders!$A$2:$C$3501,2,FALSE))/365</f>
        <v>27.43013698630137</v>
      </c>
      <c r="H335" s="4">
        <v>19</v>
      </c>
      <c r="I335" s="110">
        <v>8.6574074074074105E-3</v>
      </c>
      <c r="J335">
        <v>46.872</v>
      </c>
    </row>
    <row r="336" spans="1:10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251</v>
      </c>
      <c r="F336" s="4" t="s">
        <v>65</v>
      </c>
      <c r="G336" s="13">
        <f>(C336-VLOOKUP(E336,Riders!$A$2:$C$3501,2,FALSE))/365</f>
        <v>18.739726027397261</v>
      </c>
      <c r="H336" s="4">
        <v>20</v>
      </c>
      <c r="I336" s="110">
        <v>8.6574074074074105E-3</v>
      </c>
      <c r="J336">
        <v>46.872</v>
      </c>
    </row>
    <row r="337" spans="1:10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310</v>
      </c>
      <c r="F337" s="4" t="s">
        <v>158</v>
      </c>
      <c r="G337" s="13">
        <f>(C337-VLOOKUP(E337,Riders!$A$2:$C$3501,2,FALSE))/365</f>
        <v>29.682191780821917</v>
      </c>
      <c r="H337" s="4">
        <v>21</v>
      </c>
      <c r="I337" s="110">
        <v>8.6574074074074105E-3</v>
      </c>
      <c r="J337">
        <v>46.872</v>
      </c>
    </row>
    <row r="338" spans="1:10" x14ac:dyDescent="0.3">
      <c r="A338" s="1" t="s">
        <v>149</v>
      </c>
      <c r="B338" s="1">
        <v>2019</v>
      </c>
      <c r="C338" s="2">
        <v>43814</v>
      </c>
      <c r="D338" s="1" t="s">
        <v>72</v>
      </c>
      <c r="E338" s="1" t="s">
        <v>214</v>
      </c>
      <c r="F338" s="1" t="s">
        <v>67</v>
      </c>
      <c r="G338" s="13">
        <f>(C338-VLOOKUP(E338,Riders!$A$2:$C$3501,2,FALSE))/365</f>
        <v>24.991780821917807</v>
      </c>
      <c r="H338" s="1">
        <v>1</v>
      </c>
      <c r="I338" s="110">
        <v>6.851851851851852E-3</v>
      </c>
      <c r="J338">
        <v>47.100999999999999</v>
      </c>
    </row>
    <row r="339" spans="1:10" x14ac:dyDescent="0.3">
      <c r="A339" s="1" t="s">
        <v>149</v>
      </c>
      <c r="B339" s="1">
        <v>2019</v>
      </c>
      <c r="C339" s="2">
        <v>43814</v>
      </c>
      <c r="D339" s="1" t="s">
        <v>72</v>
      </c>
      <c r="E339" s="1" t="s">
        <v>307</v>
      </c>
      <c r="F339" s="1" t="s">
        <v>27</v>
      </c>
      <c r="G339" s="13">
        <f>(C339-VLOOKUP(E339,Riders!$A$2:$C$3501,2,FALSE))/365</f>
        <v>26.556164383561644</v>
      </c>
      <c r="H339" s="1">
        <v>2</v>
      </c>
      <c r="I339" s="110">
        <v>6.851851851851852E-3</v>
      </c>
      <c r="J339">
        <v>47.100999999999999</v>
      </c>
    </row>
    <row r="340" spans="1:10" x14ac:dyDescent="0.3">
      <c r="A340" s="1" t="s">
        <v>149</v>
      </c>
      <c r="B340" s="1">
        <v>2019</v>
      </c>
      <c r="C340" s="2">
        <v>43814</v>
      </c>
      <c r="D340" s="1" t="s">
        <v>72</v>
      </c>
      <c r="E340" s="1" t="s">
        <v>315</v>
      </c>
      <c r="F340" s="1" t="s">
        <v>36</v>
      </c>
      <c r="G340" s="13">
        <f>(C340-VLOOKUP(E340,Riders!$A$2:$C$3501,2,FALSE))/365</f>
        <v>28.027397260273972</v>
      </c>
      <c r="H340" s="1">
        <v>3</v>
      </c>
      <c r="I340" s="110">
        <v>6.8518518518518503E-3</v>
      </c>
      <c r="J340">
        <v>47.100999999999999</v>
      </c>
    </row>
    <row r="341" spans="1:10" x14ac:dyDescent="0.3">
      <c r="A341" s="1" t="s">
        <v>149</v>
      </c>
      <c r="B341" s="1">
        <v>2019</v>
      </c>
      <c r="C341" s="2">
        <v>43814</v>
      </c>
      <c r="D341" s="1" t="s">
        <v>72</v>
      </c>
      <c r="E341" s="1" t="s">
        <v>219</v>
      </c>
      <c r="F341" s="1" t="s">
        <v>220</v>
      </c>
      <c r="G341" s="13">
        <f>(C341-VLOOKUP(E341,Riders!$A$2:$C$3501,2,FALSE))/365</f>
        <v>27.315068493150687</v>
      </c>
      <c r="H341" s="1">
        <v>4</v>
      </c>
      <c r="I341" s="110">
        <v>6.8518518518518503E-3</v>
      </c>
      <c r="J341">
        <v>47.100999999999999</v>
      </c>
    </row>
    <row r="342" spans="1:10" x14ac:dyDescent="0.3">
      <c r="A342" s="1" t="s">
        <v>149</v>
      </c>
      <c r="B342" s="1">
        <v>2019</v>
      </c>
      <c r="C342" s="2">
        <v>43814</v>
      </c>
      <c r="D342" s="1" t="s">
        <v>72</v>
      </c>
      <c r="E342" s="1" t="s">
        <v>316</v>
      </c>
      <c r="F342" s="1" t="s">
        <v>53</v>
      </c>
      <c r="G342" s="13">
        <f>(C342-VLOOKUP(E342,Riders!$A$2:$C$3501,2,FALSE))/365</f>
        <v>18.980821917808218</v>
      </c>
      <c r="H342" s="1">
        <v>5</v>
      </c>
      <c r="I342" s="110">
        <v>6.8518518518518503E-3</v>
      </c>
      <c r="J342">
        <v>47.100999999999999</v>
      </c>
    </row>
    <row r="343" spans="1:10" x14ac:dyDescent="0.3">
      <c r="A343" s="1" t="s">
        <v>149</v>
      </c>
      <c r="B343" s="1">
        <v>2019</v>
      </c>
      <c r="C343" s="2">
        <v>43814</v>
      </c>
      <c r="D343" s="1" t="s">
        <v>72</v>
      </c>
      <c r="E343" s="1" t="s">
        <v>304</v>
      </c>
      <c r="F343" s="1" t="s">
        <v>29</v>
      </c>
      <c r="G343" s="13">
        <f>(C343-VLOOKUP(E343,Riders!$A$2:$C$3501,2,FALSE))/365</f>
        <v>23.041095890410958</v>
      </c>
      <c r="H343" s="1">
        <v>6</v>
      </c>
      <c r="I343" s="110">
        <v>6.8518518518518503E-3</v>
      </c>
      <c r="J343">
        <v>47.100999999999999</v>
      </c>
    </row>
    <row r="344" spans="1:10" x14ac:dyDescent="0.3">
      <c r="A344" s="1" t="s">
        <v>149</v>
      </c>
      <c r="B344" s="1">
        <v>2019</v>
      </c>
      <c r="C344" s="2">
        <v>43814</v>
      </c>
      <c r="D344" s="1" t="s">
        <v>72</v>
      </c>
      <c r="E344" s="1" t="s">
        <v>299</v>
      </c>
      <c r="F344" s="1" t="s">
        <v>38</v>
      </c>
      <c r="G344" s="13">
        <f>(C344-VLOOKUP(E344,Riders!$A$2:$C$3501,2,FALSE))/365</f>
        <v>27.306849315068494</v>
      </c>
      <c r="H344" s="1">
        <v>7</v>
      </c>
      <c r="I344" s="110">
        <v>6.8518518518518503E-3</v>
      </c>
      <c r="J344">
        <v>47.100999999999999</v>
      </c>
    </row>
    <row r="345" spans="1:10" x14ac:dyDescent="0.3">
      <c r="A345" s="1" t="s">
        <v>149</v>
      </c>
      <c r="B345" s="1">
        <v>2019</v>
      </c>
      <c r="C345" s="2">
        <v>43814</v>
      </c>
      <c r="D345" s="1" t="s">
        <v>72</v>
      </c>
      <c r="E345" s="1" t="s">
        <v>279</v>
      </c>
      <c r="F345" s="1" t="s">
        <v>47</v>
      </c>
      <c r="G345" s="13">
        <f>(C345-VLOOKUP(E345,Riders!$A$2:$C$3501,2,FALSE))/365</f>
        <v>23.580821917808219</v>
      </c>
      <c r="H345" s="1">
        <v>8</v>
      </c>
      <c r="I345" s="110">
        <v>6.8518518518518503E-3</v>
      </c>
      <c r="J345">
        <v>47.100999999999999</v>
      </c>
    </row>
    <row r="346" spans="1:10" x14ac:dyDescent="0.3">
      <c r="A346" s="1" t="s">
        <v>149</v>
      </c>
      <c r="B346" s="1">
        <v>2019</v>
      </c>
      <c r="C346" s="2">
        <v>43814</v>
      </c>
      <c r="D346" s="1" t="s">
        <v>72</v>
      </c>
      <c r="E346" s="1" t="s">
        <v>318</v>
      </c>
      <c r="F346" s="1" t="s">
        <v>319</v>
      </c>
      <c r="G346" s="13">
        <f>(C346-VLOOKUP(E346,Riders!$A$2:$C$3501,2,FALSE))/365</f>
        <v>34.797260273972604</v>
      </c>
      <c r="H346" s="1">
        <v>9</v>
      </c>
      <c r="I346" s="110">
        <v>6.8518518518518503E-3</v>
      </c>
      <c r="J346">
        <v>47.100999999999999</v>
      </c>
    </row>
    <row r="347" spans="1:10" x14ac:dyDescent="0.3">
      <c r="A347" s="1" t="s">
        <v>149</v>
      </c>
      <c r="B347" s="1">
        <v>2019</v>
      </c>
      <c r="C347" s="2">
        <v>43814</v>
      </c>
      <c r="D347" s="1" t="s">
        <v>72</v>
      </c>
      <c r="E347" s="1" t="s">
        <v>224</v>
      </c>
      <c r="F347" s="1" t="s">
        <v>225</v>
      </c>
      <c r="G347" s="13">
        <f>(C347-VLOOKUP(E347,Riders!$A$2:$C$3501,2,FALSE))/365</f>
        <v>20.013698630136986</v>
      </c>
      <c r="H347" s="1">
        <v>10</v>
      </c>
      <c r="I347" s="110">
        <v>6.8518518518518503E-3</v>
      </c>
      <c r="J347">
        <v>47.100999999999999</v>
      </c>
    </row>
    <row r="348" spans="1:10" x14ac:dyDescent="0.3">
      <c r="A348" s="1" t="s">
        <v>149</v>
      </c>
      <c r="B348" s="1">
        <v>2019</v>
      </c>
      <c r="C348" s="2">
        <v>43814</v>
      </c>
      <c r="D348" s="1" t="s">
        <v>72</v>
      </c>
      <c r="E348" s="1" t="s">
        <v>311</v>
      </c>
      <c r="F348" s="1" t="s">
        <v>61</v>
      </c>
      <c r="G348" s="13">
        <f>(C348-VLOOKUP(E348,Riders!$A$2:$C$3501,2,FALSE))/365</f>
        <v>29.923287671232877</v>
      </c>
      <c r="H348" s="1">
        <v>11</v>
      </c>
      <c r="I348" s="110">
        <v>6.8518518518518503E-3</v>
      </c>
      <c r="J348">
        <v>47.100999999999999</v>
      </c>
    </row>
    <row r="349" spans="1:10" x14ac:dyDescent="0.3">
      <c r="A349" s="1" t="s">
        <v>149</v>
      </c>
      <c r="B349" s="1">
        <v>2019</v>
      </c>
      <c r="C349" s="2">
        <v>43814</v>
      </c>
      <c r="D349" s="1" t="s">
        <v>72</v>
      </c>
      <c r="E349" s="1" t="s">
        <v>317</v>
      </c>
      <c r="F349" s="1" t="s">
        <v>230</v>
      </c>
      <c r="G349" s="13" t="e">
        <f>(C349-VLOOKUP(E349,Riders!$A$2:$C$3501,2,FALSE))/365</f>
        <v>#N/A</v>
      </c>
      <c r="H349" s="1">
        <v>12</v>
      </c>
      <c r="I349" s="110">
        <v>6.8518518518518503E-3</v>
      </c>
      <c r="J349">
        <v>47.100999999999999</v>
      </c>
    </row>
    <row r="350" spans="1:10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310</v>
      </c>
      <c r="F350" s="1" t="s">
        <v>158</v>
      </c>
      <c r="G350" s="13">
        <f>(C350-VLOOKUP(E350,Riders!$A$2:$C$3501,2,FALSE))/365</f>
        <v>29.567123287671233</v>
      </c>
      <c r="H350" s="1">
        <v>13</v>
      </c>
      <c r="I350" s="110">
        <v>6.8518518518518503E-3</v>
      </c>
      <c r="J350">
        <v>47.100999999999999</v>
      </c>
    </row>
    <row r="351" spans="1:10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2331</v>
      </c>
      <c r="F351" s="1" t="s">
        <v>44</v>
      </c>
      <c r="G351" s="13">
        <f>(C351-VLOOKUP(E351,Riders!$A$2:$C$3501,2,FALSE))/365</f>
        <v>23.032876712328768</v>
      </c>
      <c r="H351" s="1">
        <v>14</v>
      </c>
      <c r="I351" s="110">
        <v>6.8518518518518503E-3</v>
      </c>
      <c r="J351">
        <v>47.100999999999999</v>
      </c>
    </row>
    <row r="352" spans="1:10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251</v>
      </c>
      <c r="F352" s="1" t="s">
        <v>65</v>
      </c>
      <c r="G352" s="13">
        <f>(C352-VLOOKUP(E352,Riders!$A$2:$C$3501,2,FALSE))/365</f>
        <v>18.624657534246577</v>
      </c>
      <c r="H352" s="1">
        <v>15</v>
      </c>
      <c r="I352" s="110">
        <v>6.8518518518518503E-3</v>
      </c>
      <c r="J352">
        <v>47.100999999999999</v>
      </c>
    </row>
    <row r="353" spans="1:10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231</v>
      </c>
      <c r="F353" s="1" t="s">
        <v>232</v>
      </c>
      <c r="G353" s="13">
        <f>(C353-VLOOKUP(E353,Riders!$A$2:$C$3501,2,FALSE))/365</f>
        <v>22.838356164383562</v>
      </c>
      <c r="H353" s="1">
        <v>16</v>
      </c>
      <c r="I353" s="110">
        <v>6.8518518518518503E-3</v>
      </c>
      <c r="J353">
        <v>47.100999999999999</v>
      </c>
    </row>
    <row r="354" spans="1:10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302</v>
      </c>
      <c r="F354" s="1" t="s">
        <v>264</v>
      </c>
      <c r="G354" s="13">
        <f>(C354-VLOOKUP(E354,Riders!$A$2:$C$3501,2,FALSE))/365</f>
        <v>39.624657534246573</v>
      </c>
      <c r="H354" s="1">
        <v>17</v>
      </c>
      <c r="I354" s="110">
        <v>6.8518518518518503E-3</v>
      </c>
      <c r="J354">
        <v>47.100999999999999</v>
      </c>
    </row>
    <row r="355" spans="1:10" x14ac:dyDescent="0.3">
      <c r="A355" s="4" t="s">
        <v>159</v>
      </c>
      <c r="B355" s="4">
        <v>2019</v>
      </c>
      <c r="C355" s="5">
        <v>43807</v>
      </c>
      <c r="D355" s="4" t="s">
        <v>72</v>
      </c>
      <c r="E355" s="4" t="s">
        <v>270</v>
      </c>
      <c r="F355" s="4" t="s">
        <v>36</v>
      </c>
      <c r="G355" s="13">
        <f>(C355-VLOOKUP(E355,Riders!$A$2:$C$3501,2,FALSE))/365</f>
        <v>25.230136986301371</v>
      </c>
      <c r="H355" s="4">
        <v>1</v>
      </c>
      <c r="I355" s="110">
        <v>8.9699074074074073E-3</v>
      </c>
      <c r="J355">
        <v>47.585000000000001</v>
      </c>
    </row>
    <row r="356" spans="1:10" x14ac:dyDescent="0.3">
      <c r="A356" s="4" t="s">
        <v>159</v>
      </c>
      <c r="B356" s="4">
        <v>2019</v>
      </c>
      <c r="C356" s="5">
        <v>43807</v>
      </c>
      <c r="D356" s="4" t="s">
        <v>72</v>
      </c>
      <c r="E356" s="4" t="s">
        <v>221</v>
      </c>
      <c r="F356" s="4" t="s">
        <v>40</v>
      </c>
      <c r="G356" s="13">
        <f>(C356-VLOOKUP(E356,Riders!$A$2:$C$3501,2,FALSE))/365</f>
        <v>22.676712328767124</v>
      </c>
      <c r="H356" s="4">
        <v>2</v>
      </c>
      <c r="I356" s="110">
        <v>8.9699074074074073E-3</v>
      </c>
      <c r="J356">
        <v>47.585000000000001</v>
      </c>
    </row>
    <row r="357" spans="1:10" x14ac:dyDescent="0.3">
      <c r="A357" s="4" t="s">
        <v>159</v>
      </c>
      <c r="B357" s="4">
        <v>2019</v>
      </c>
      <c r="C357" s="5">
        <v>43807</v>
      </c>
      <c r="D357" s="4" t="s">
        <v>72</v>
      </c>
      <c r="E357" s="4" t="s">
        <v>214</v>
      </c>
      <c r="F357" s="4" t="s">
        <v>67</v>
      </c>
      <c r="G357" s="13">
        <f>(C357-VLOOKUP(E357,Riders!$A$2:$C$3501,2,FALSE))/365</f>
        <v>24.972602739726028</v>
      </c>
      <c r="H357" s="4">
        <v>3</v>
      </c>
      <c r="I357" s="110">
        <v>8.9699074074074108E-3</v>
      </c>
      <c r="J357">
        <v>47.585000000000001</v>
      </c>
    </row>
    <row r="358" spans="1:10" x14ac:dyDescent="0.3">
      <c r="A358" s="4" t="s">
        <v>159</v>
      </c>
      <c r="B358" s="4">
        <v>2019</v>
      </c>
      <c r="C358" s="5">
        <v>43807</v>
      </c>
      <c r="D358" s="4" t="s">
        <v>72</v>
      </c>
      <c r="E358" s="4" t="s">
        <v>222</v>
      </c>
      <c r="F358" s="4" t="s">
        <v>223</v>
      </c>
      <c r="G358" s="13">
        <f>(C358-VLOOKUP(E358,Riders!$A$2:$C$3501,2,FALSE))/365</f>
        <v>20.43013698630137</v>
      </c>
      <c r="H358" s="4">
        <v>4</v>
      </c>
      <c r="I358" s="110">
        <v>8.9699074074074108E-3</v>
      </c>
      <c r="J358">
        <v>47.585000000000001</v>
      </c>
    </row>
    <row r="359" spans="1:10" x14ac:dyDescent="0.3">
      <c r="A359" s="4" t="s">
        <v>159</v>
      </c>
      <c r="B359" s="4">
        <v>2019</v>
      </c>
      <c r="C359" s="5">
        <v>43807</v>
      </c>
      <c r="D359" s="4" t="s">
        <v>72</v>
      </c>
      <c r="E359" s="51" t="s">
        <v>307</v>
      </c>
      <c r="F359" s="4" t="s">
        <v>27</v>
      </c>
      <c r="G359" s="13">
        <f>(C359-VLOOKUP(E359,Riders!$A$2:$C$3501,2,FALSE))/365</f>
        <v>26.536986301369861</v>
      </c>
      <c r="H359" s="4">
        <v>5</v>
      </c>
      <c r="I359" s="110">
        <v>8.9699074074074108E-3</v>
      </c>
      <c r="J359">
        <v>47.585000000000001</v>
      </c>
    </row>
    <row r="360" spans="1:10" x14ac:dyDescent="0.3">
      <c r="A360" s="4" t="s">
        <v>159</v>
      </c>
      <c r="B360" s="4">
        <v>2019</v>
      </c>
      <c r="C360" s="5">
        <v>43807</v>
      </c>
      <c r="D360" s="4" t="s">
        <v>72</v>
      </c>
      <c r="E360" s="4" t="s">
        <v>302</v>
      </c>
      <c r="F360" s="4" t="s">
        <v>264</v>
      </c>
      <c r="G360" s="13">
        <f>(C360-VLOOKUP(E360,Riders!$A$2:$C$3501,2,FALSE))/365</f>
        <v>39.605479452054794</v>
      </c>
      <c r="H360" s="4">
        <v>6</v>
      </c>
      <c r="I360" s="110">
        <v>8.9699074074074108E-3</v>
      </c>
      <c r="J360">
        <v>47.585000000000001</v>
      </c>
    </row>
    <row r="361" spans="1:10" x14ac:dyDescent="0.3">
      <c r="A361" s="4" t="s">
        <v>159</v>
      </c>
      <c r="B361" s="4">
        <v>2019</v>
      </c>
      <c r="C361" s="5">
        <v>43807</v>
      </c>
      <c r="D361" s="4" t="s">
        <v>72</v>
      </c>
      <c r="E361" s="4" t="s">
        <v>268</v>
      </c>
      <c r="F361" s="4" t="s">
        <v>47</v>
      </c>
      <c r="G361" s="13">
        <f>(C361-VLOOKUP(E361,Riders!$A$2:$C$3501,2,FALSE))/365</f>
        <v>22.934246575342467</v>
      </c>
      <c r="H361" s="4">
        <v>7</v>
      </c>
      <c r="I361" s="110">
        <v>8.9699074074074108E-3</v>
      </c>
      <c r="J361">
        <v>47.585000000000001</v>
      </c>
    </row>
    <row r="362" spans="1:10" x14ac:dyDescent="0.3">
      <c r="A362" s="4" t="s">
        <v>159</v>
      </c>
      <c r="B362" s="4">
        <v>2019</v>
      </c>
      <c r="C362" s="5">
        <v>43807</v>
      </c>
      <c r="D362" s="4" t="s">
        <v>72</v>
      </c>
      <c r="E362" s="4" t="s">
        <v>277</v>
      </c>
      <c r="F362" s="4" t="s">
        <v>278</v>
      </c>
      <c r="G362" s="13">
        <f>(C362-VLOOKUP(E362,Riders!$A$2:$C$3501,2,FALSE))/365</f>
        <v>21.742465753424657</v>
      </c>
      <c r="H362" s="4">
        <v>8</v>
      </c>
      <c r="I362" s="110">
        <v>8.9699074074074108E-3</v>
      </c>
      <c r="J362">
        <v>47.585000000000001</v>
      </c>
    </row>
    <row r="363" spans="1:10" x14ac:dyDescent="0.3">
      <c r="A363" s="4" t="s">
        <v>159</v>
      </c>
      <c r="B363" s="4">
        <v>2019</v>
      </c>
      <c r="C363" s="5">
        <v>43807</v>
      </c>
      <c r="D363" s="4" t="s">
        <v>72</v>
      </c>
      <c r="E363" s="4" t="s">
        <v>219</v>
      </c>
      <c r="F363" s="4" t="s">
        <v>220</v>
      </c>
      <c r="G363" s="13">
        <f>(C363-VLOOKUP(E363,Riders!$A$2:$C$3501,2,FALSE))/365</f>
        <v>27.295890410958904</v>
      </c>
      <c r="H363" s="4">
        <v>9</v>
      </c>
      <c r="I363" s="110">
        <v>8.9699074074074108E-3</v>
      </c>
      <c r="J363">
        <v>47.585000000000001</v>
      </c>
    </row>
    <row r="364" spans="1:10" x14ac:dyDescent="0.3">
      <c r="A364" s="4" t="s">
        <v>159</v>
      </c>
      <c r="B364" s="4">
        <v>2019</v>
      </c>
      <c r="C364" s="5">
        <v>43807</v>
      </c>
      <c r="D364" s="4" t="s">
        <v>72</v>
      </c>
      <c r="E364" s="4" t="s">
        <v>317</v>
      </c>
      <c r="F364" s="4" t="s">
        <v>230</v>
      </c>
      <c r="G364" s="13" t="e">
        <f>(C364-VLOOKUP(E364,Riders!$A$2:$C$3501,2,FALSE))/365</f>
        <v>#N/A</v>
      </c>
      <c r="H364" s="4">
        <v>10</v>
      </c>
      <c r="I364" s="110">
        <v>8.9699074074074108E-3</v>
      </c>
      <c r="J364">
        <v>47.585000000000001</v>
      </c>
    </row>
    <row r="365" spans="1:10" x14ac:dyDescent="0.3">
      <c r="A365" s="4" t="s">
        <v>159</v>
      </c>
      <c r="B365" s="4">
        <v>2019</v>
      </c>
      <c r="C365" s="5">
        <v>43807</v>
      </c>
      <c r="D365" s="4" t="s">
        <v>72</v>
      </c>
      <c r="E365" s="4" t="s">
        <v>300</v>
      </c>
      <c r="F365" s="4" t="s">
        <v>56</v>
      </c>
      <c r="G365" s="13">
        <f>(C365-VLOOKUP(E365,Riders!$A$2:$C$3501,2,FALSE))/365</f>
        <v>32.410958904109592</v>
      </c>
      <c r="H365" s="4">
        <v>11</v>
      </c>
      <c r="I365" s="110">
        <v>8.9699074074074108E-3</v>
      </c>
      <c r="J365">
        <v>47.585000000000001</v>
      </c>
    </row>
    <row r="366" spans="1:10" x14ac:dyDescent="0.3">
      <c r="A366" s="4" t="s">
        <v>159</v>
      </c>
      <c r="B366" s="4">
        <v>2019</v>
      </c>
      <c r="C366" s="5">
        <v>43807</v>
      </c>
      <c r="D366" s="4" t="s">
        <v>72</v>
      </c>
      <c r="E366" s="4" t="s">
        <v>2331</v>
      </c>
      <c r="F366" s="4" t="s">
        <v>44</v>
      </c>
      <c r="G366" s="13">
        <f>(C366-VLOOKUP(E366,Riders!$A$2:$C$3501,2,FALSE))/365</f>
        <v>23.013698630136986</v>
      </c>
      <c r="H366" s="4">
        <v>12</v>
      </c>
      <c r="I366" s="110">
        <v>8.9699074074074108E-3</v>
      </c>
      <c r="J366">
        <v>47.585000000000001</v>
      </c>
    </row>
    <row r="367" spans="1:10" x14ac:dyDescent="0.3">
      <c r="A367" s="4" t="s">
        <v>159</v>
      </c>
      <c r="B367" s="4">
        <v>2019</v>
      </c>
      <c r="C367" s="5">
        <v>43807</v>
      </c>
      <c r="D367" s="4" t="s">
        <v>72</v>
      </c>
      <c r="E367" s="4" t="s">
        <v>251</v>
      </c>
      <c r="F367" s="4" t="s">
        <v>65</v>
      </c>
      <c r="G367" s="13">
        <f>(C367-VLOOKUP(E367,Riders!$A$2:$C$3501,2,FALSE))/365</f>
        <v>18.605479452054794</v>
      </c>
      <c r="H367" s="4">
        <v>13</v>
      </c>
      <c r="I367" s="110">
        <v>8.9699074074074108E-3</v>
      </c>
      <c r="J367">
        <v>47.585000000000001</v>
      </c>
    </row>
    <row r="368" spans="1:10" x14ac:dyDescent="0.3">
      <c r="A368" s="4" t="s">
        <v>159</v>
      </c>
      <c r="B368" s="4">
        <v>2019</v>
      </c>
      <c r="C368" s="5">
        <v>43807</v>
      </c>
      <c r="D368" s="4" t="s">
        <v>72</v>
      </c>
      <c r="E368" s="4" t="s">
        <v>322</v>
      </c>
      <c r="F368" s="4" t="s">
        <v>29</v>
      </c>
      <c r="G368" s="13">
        <f>(C368-VLOOKUP(E368,Riders!$A$2:$C$3501,2,FALSE))/365</f>
        <v>31.904109589041095</v>
      </c>
      <c r="H368" s="4">
        <v>14</v>
      </c>
      <c r="I368" s="110">
        <v>8.9699074074074108E-3</v>
      </c>
      <c r="J368">
        <v>47.585000000000001</v>
      </c>
    </row>
    <row r="369" spans="1:10" x14ac:dyDescent="0.3">
      <c r="A369" s="4" t="s">
        <v>159</v>
      </c>
      <c r="B369" s="4">
        <v>2019</v>
      </c>
      <c r="C369" s="5">
        <v>43807</v>
      </c>
      <c r="D369" s="4" t="s">
        <v>72</v>
      </c>
      <c r="E369" s="4" t="s">
        <v>318</v>
      </c>
      <c r="F369" s="4" t="s">
        <v>319</v>
      </c>
      <c r="G369" s="13">
        <f>(C369-VLOOKUP(E369,Riders!$A$2:$C$3501,2,FALSE))/365</f>
        <v>34.778082191780825</v>
      </c>
      <c r="H369" s="4">
        <v>15</v>
      </c>
      <c r="I369" s="110">
        <v>8.9699074074074108E-3</v>
      </c>
      <c r="J369">
        <v>47.585000000000001</v>
      </c>
    </row>
    <row r="370" spans="1:10" x14ac:dyDescent="0.3">
      <c r="A370" s="4" t="s">
        <v>159</v>
      </c>
      <c r="B370" s="4">
        <v>2019</v>
      </c>
      <c r="C370" s="5">
        <v>43807</v>
      </c>
      <c r="D370" s="4" t="s">
        <v>72</v>
      </c>
      <c r="E370" s="4" t="s">
        <v>311</v>
      </c>
      <c r="F370" s="4" t="s">
        <v>61</v>
      </c>
      <c r="G370" s="13">
        <f>(C370-VLOOKUP(E370,Riders!$A$2:$C$3501,2,FALSE))/365</f>
        <v>29.904109589041095</v>
      </c>
      <c r="H370" s="4">
        <v>16</v>
      </c>
      <c r="I370" s="110">
        <v>8.9699074074074108E-3</v>
      </c>
      <c r="J370">
        <v>47.585000000000001</v>
      </c>
    </row>
    <row r="371" spans="1:10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224</v>
      </c>
      <c r="F371" s="4" t="s">
        <v>225</v>
      </c>
      <c r="G371" s="13">
        <f>(C371-VLOOKUP(E371,Riders!$A$2:$C$3501,2,FALSE))/365</f>
        <v>19.994520547945207</v>
      </c>
      <c r="H371" s="4">
        <v>17</v>
      </c>
      <c r="I371" s="110">
        <v>8.9699074074074108E-3</v>
      </c>
      <c r="J371">
        <v>47.585000000000001</v>
      </c>
    </row>
    <row r="372" spans="1:10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299</v>
      </c>
      <c r="F372" s="4" t="s">
        <v>38</v>
      </c>
      <c r="G372" s="13">
        <f>(C372-VLOOKUP(E372,Riders!$A$2:$C$3501,2,FALSE))/365</f>
        <v>27.287671232876711</v>
      </c>
      <c r="H372" s="4">
        <v>18</v>
      </c>
      <c r="I372" s="110">
        <v>8.9699074074074108E-3</v>
      </c>
      <c r="J372">
        <v>47.585000000000001</v>
      </c>
    </row>
    <row r="373" spans="1:10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316</v>
      </c>
      <c r="F373" s="4" t="s">
        <v>53</v>
      </c>
      <c r="G373" s="13">
        <f>(C373-VLOOKUP(E373,Riders!$A$2:$C$3501,2,FALSE))/365</f>
        <v>18.961643835616439</v>
      </c>
      <c r="H373" s="4">
        <v>19</v>
      </c>
      <c r="I373" s="110">
        <v>8.9699074074074108E-3</v>
      </c>
      <c r="J373">
        <v>47.585000000000001</v>
      </c>
    </row>
    <row r="374" spans="1:10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231</v>
      </c>
      <c r="F374" s="4" t="s">
        <v>232</v>
      </c>
      <c r="G374" s="13">
        <f>(C374-VLOOKUP(E374,Riders!$A$2:$C$3501,2,FALSE))/365</f>
        <v>22.81917808219178</v>
      </c>
      <c r="H374" s="4">
        <v>20</v>
      </c>
      <c r="I374" s="110">
        <v>8.9699074074074108E-3</v>
      </c>
      <c r="J374">
        <v>47.585000000000001</v>
      </c>
    </row>
    <row r="375" spans="1:10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310</v>
      </c>
      <c r="F375" s="4" t="s">
        <v>158</v>
      </c>
      <c r="G375" s="13">
        <f>(C375-VLOOKUP(E375,Riders!$A$2:$C$3501,2,FALSE))/365</f>
        <v>29.547945205479451</v>
      </c>
      <c r="H375" s="4">
        <v>21</v>
      </c>
      <c r="I375" s="110">
        <v>8.9699074074074108E-3</v>
      </c>
      <c r="J375">
        <v>47.585000000000001</v>
      </c>
    </row>
    <row r="376" spans="1:10" x14ac:dyDescent="0.3">
      <c r="A376" s="1" t="s">
        <v>127</v>
      </c>
      <c r="B376" s="1">
        <v>2019</v>
      </c>
      <c r="C376" s="2">
        <v>43800</v>
      </c>
      <c r="D376" s="1" t="s">
        <v>72</v>
      </c>
      <c r="E376" s="1" t="s">
        <v>221</v>
      </c>
      <c r="F376" s="1" t="s">
        <v>40</v>
      </c>
      <c r="G376" s="13">
        <f>(C376-VLOOKUP(E376,Riders!$A$2:$C$3501,2,FALSE))/365</f>
        <v>22.657534246575342</v>
      </c>
      <c r="H376" s="1">
        <v>1</v>
      </c>
      <c r="I376" s="110">
        <v>9.4907407407407406E-3</v>
      </c>
      <c r="J376">
        <v>47.183</v>
      </c>
    </row>
    <row r="377" spans="1:10" x14ac:dyDescent="0.3">
      <c r="A377" s="1" t="s">
        <v>127</v>
      </c>
      <c r="B377" s="1">
        <v>2019</v>
      </c>
      <c r="C377" s="2">
        <v>43800</v>
      </c>
      <c r="D377" s="1" t="s">
        <v>72</v>
      </c>
      <c r="E377" s="1" t="s">
        <v>222</v>
      </c>
      <c r="F377" s="1" t="s">
        <v>223</v>
      </c>
      <c r="G377" s="13">
        <f>(C377-VLOOKUP(E377,Riders!$A$2:$C$3501,2,FALSE))/365</f>
        <v>20.410958904109588</v>
      </c>
      <c r="H377" s="1">
        <v>2</v>
      </c>
      <c r="I377" s="110">
        <v>9.4907407407407406E-3</v>
      </c>
      <c r="J377">
        <v>47.183</v>
      </c>
    </row>
    <row r="378" spans="1:10" x14ac:dyDescent="0.3">
      <c r="A378" s="1" t="s">
        <v>127</v>
      </c>
      <c r="B378" s="1">
        <v>2019</v>
      </c>
      <c r="C378" s="2">
        <v>43800</v>
      </c>
      <c r="D378" s="1" t="s">
        <v>72</v>
      </c>
      <c r="E378" s="1" t="s">
        <v>325</v>
      </c>
      <c r="F378" s="1" t="s">
        <v>238</v>
      </c>
      <c r="G378" s="13">
        <f>(C378-VLOOKUP(E378,Riders!$A$2:$C$3501,2,FALSE))/365</f>
        <v>27.402739726027399</v>
      </c>
      <c r="H378" s="1">
        <v>3</v>
      </c>
      <c r="I378" s="110">
        <v>9.4907407407407406E-3</v>
      </c>
      <c r="J378">
        <v>47.183</v>
      </c>
    </row>
    <row r="379" spans="1:10" x14ac:dyDescent="0.3">
      <c r="A379" s="1" t="s">
        <v>127</v>
      </c>
      <c r="B379" s="1">
        <v>2019</v>
      </c>
      <c r="C379" s="2">
        <v>43800</v>
      </c>
      <c r="D379" s="1" t="s">
        <v>72</v>
      </c>
      <c r="E379" s="1" t="s">
        <v>217</v>
      </c>
      <c r="F379" s="1" t="s">
        <v>29</v>
      </c>
      <c r="G379" s="13">
        <f>(C379-VLOOKUP(E379,Riders!$A$2:$C$3501,2,FALSE))/365</f>
        <v>21.671232876712327</v>
      </c>
      <c r="H379" s="1">
        <v>4</v>
      </c>
      <c r="I379" s="110">
        <v>9.4907407407407406E-3</v>
      </c>
      <c r="J379">
        <v>47.183</v>
      </c>
    </row>
    <row r="380" spans="1:10" x14ac:dyDescent="0.3">
      <c r="A380" s="1" t="s">
        <v>127</v>
      </c>
      <c r="B380" s="1">
        <v>2019</v>
      </c>
      <c r="C380" s="2">
        <v>43800</v>
      </c>
      <c r="D380" s="1" t="s">
        <v>72</v>
      </c>
      <c r="E380" s="1" t="s">
        <v>312</v>
      </c>
      <c r="F380" s="1" t="s">
        <v>27</v>
      </c>
      <c r="G380" s="13">
        <f>(C380-VLOOKUP(E380,Riders!$A$2:$C$3501,2,FALSE))/365</f>
        <v>21.38082191780822</v>
      </c>
      <c r="H380" s="1">
        <v>5</v>
      </c>
      <c r="I380" s="110">
        <v>9.4907407407407406E-3</v>
      </c>
      <c r="J380">
        <v>47.183</v>
      </c>
    </row>
    <row r="381" spans="1:10" x14ac:dyDescent="0.3">
      <c r="A381" s="1" t="s">
        <v>127</v>
      </c>
      <c r="B381" s="1">
        <v>2019</v>
      </c>
      <c r="C381" s="2">
        <v>43800</v>
      </c>
      <c r="D381" s="1" t="s">
        <v>72</v>
      </c>
      <c r="E381" s="1" t="s">
        <v>301</v>
      </c>
      <c r="F381" s="1" t="s">
        <v>51</v>
      </c>
      <c r="G381" s="13">
        <f>(C381-VLOOKUP(E381,Riders!$A$2:$C$3501,2,FALSE))/365</f>
        <v>29.736986301369864</v>
      </c>
      <c r="H381" s="1">
        <v>6</v>
      </c>
      <c r="I381" s="110">
        <v>9.4907407407407406E-3</v>
      </c>
      <c r="J381">
        <v>47.183</v>
      </c>
    </row>
    <row r="382" spans="1:10" x14ac:dyDescent="0.3">
      <c r="A382" s="1" t="s">
        <v>127</v>
      </c>
      <c r="B382" s="1">
        <v>2019</v>
      </c>
      <c r="C382" s="2">
        <v>43800</v>
      </c>
      <c r="D382" s="1" t="s">
        <v>72</v>
      </c>
      <c r="E382" s="1" t="s">
        <v>251</v>
      </c>
      <c r="F382" s="1" t="s">
        <v>65</v>
      </c>
      <c r="G382" s="13">
        <f>(C382-VLOOKUP(E382,Riders!$A$2:$C$3501,2,FALSE))/365</f>
        <v>18.586301369863012</v>
      </c>
      <c r="H382" s="1">
        <v>7</v>
      </c>
      <c r="I382" s="110">
        <v>9.4907407407407406E-3</v>
      </c>
      <c r="J382">
        <v>47.183</v>
      </c>
    </row>
    <row r="383" spans="1:10" x14ac:dyDescent="0.3">
      <c r="A383" s="1" t="s">
        <v>127</v>
      </c>
      <c r="B383" s="1">
        <v>2019</v>
      </c>
      <c r="C383" s="2">
        <v>43800</v>
      </c>
      <c r="D383" s="1" t="s">
        <v>72</v>
      </c>
      <c r="E383" s="1" t="s">
        <v>219</v>
      </c>
      <c r="F383" s="1" t="s">
        <v>220</v>
      </c>
      <c r="G383" s="13">
        <f>(C383-VLOOKUP(E383,Riders!$A$2:$C$3501,2,FALSE))/365</f>
        <v>27.276712328767122</v>
      </c>
      <c r="H383" s="1">
        <v>8</v>
      </c>
      <c r="I383" s="110">
        <v>9.4907407407407406E-3</v>
      </c>
      <c r="J383">
        <v>47.183</v>
      </c>
    </row>
    <row r="384" spans="1:10" x14ac:dyDescent="0.3">
      <c r="A384" s="1" t="s">
        <v>127</v>
      </c>
      <c r="B384" s="1">
        <v>2019</v>
      </c>
      <c r="C384" s="2">
        <v>43800</v>
      </c>
      <c r="D384" s="1" t="s">
        <v>72</v>
      </c>
      <c r="E384" s="1" t="s">
        <v>233</v>
      </c>
      <c r="F384" s="1" t="s">
        <v>56</v>
      </c>
      <c r="G384" s="13">
        <f>(C384-VLOOKUP(E384,Riders!$A$2:$C$3501,2,FALSE))/365</f>
        <v>24.24931506849315</v>
      </c>
      <c r="H384" s="1">
        <v>9</v>
      </c>
      <c r="I384" s="110">
        <v>9.4907407407407406E-3</v>
      </c>
      <c r="J384">
        <v>47.183</v>
      </c>
    </row>
    <row r="385" spans="1:10" x14ac:dyDescent="0.3">
      <c r="A385" s="1" t="s">
        <v>127</v>
      </c>
      <c r="B385" s="1">
        <v>2019</v>
      </c>
      <c r="C385" s="2">
        <v>43800</v>
      </c>
      <c r="D385" s="1" t="s">
        <v>72</v>
      </c>
      <c r="E385" s="1" t="s">
        <v>299</v>
      </c>
      <c r="F385" s="1" t="s">
        <v>38</v>
      </c>
      <c r="G385" s="13">
        <f>(C385-VLOOKUP(E385,Riders!$A$2:$C$3501,2,FALSE))/365</f>
        <v>27.268493150684932</v>
      </c>
      <c r="H385" s="1">
        <v>10</v>
      </c>
      <c r="I385" s="110">
        <v>9.4907407407407406E-3</v>
      </c>
      <c r="J385">
        <v>47.183</v>
      </c>
    </row>
    <row r="386" spans="1:10" x14ac:dyDescent="0.3">
      <c r="A386" s="1" t="s">
        <v>127</v>
      </c>
      <c r="B386" s="1">
        <v>2019</v>
      </c>
      <c r="C386" s="2">
        <v>43800</v>
      </c>
      <c r="D386" s="1" t="s">
        <v>72</v>
      </c>
      <c r="E386" s="1" t="s">
        <v>324</v>
      </c>
      <c r="F386" s="1" t="s">
        <v>61</v>
      </c>
      <c r="G386" s="13">
        <f>(C386-VLOOKUP(E386,Riders!$A$2:$C$3501,2,FALSE))/365</f>
        <v>26.208219178082192</v>
      </c>
      <c r="H386" s="1">
        <v>11</v>
      </c>
      <c r="I386" s="110">
        <v>9.4907407407407406E-3</v>
      </c>
      <c r="J386">
        <v>47.183</v>
      </c>
    </row>
    <row r="387" spans="1:10" x14ac:dyDescent="0.3">
      <c r="A387" s="1" t="s">
        <v>127</v>
      </c>
      <c r="B387" s="1">
        <v>2019</v>
      </c>
      <c r="C387" s="2">
        <v>43800</v>
      </c>
      <c r="D387" s="1" t="s">
        <v>72</v>
      </c>
      <c r="E387" s="1" t="s">
        <v>276</v>
      </c>
      <c r="F387" s="1" t="s">
        <v>120</v>
      </c>
      <c r="G387" s="13" t="e">
        <f>(C387-VLOOKUP(E387,Riders!$A$2:$C$3501,2,FALSE))/365</f>
        <v>#N/A</v>
      </c>
      <c r="H387" s="1">
        <v>12</v>
      </c>
      <c r="I387" s="110">
        <v>9.4907407407407406E-3</v>
      </c>
      <c r="J387">
        <v>47.183</v>
      </c>
    </row>
    <row r="388" spans="1:10" x14ac:dyDescent="0.3">
      <c r="A388" s="1" t="s">
        <v>127</v>
      </c>
      <c r="B388" s="1">
        <v>2019</v>
      </c>
      <c r="C388" s="2">
        <v>43800</v>
      </c>
      <c r="D388" s="1" t="s">
        <v>72</v>
      </c>
      <c r="E388" s="1" t="s">
        <v>277</v>
      </c>
      <c r="F388" s="1" t="s">
        <v>278</v>
      </c>
      <c r="G388" s="13">
        <f>(C388-VLOOKUP(E388,Riders!$A$2:$C$3501,2,FALSE))/365</f>
        <v>21.723287671232878</v>
      </c>
      <c r="H388" s="1">
        <v>13</v>
      </c>
      <c r="I388" s="110">
        <v>9.4907407407407406E-3</v>
      </c>
      <c r="J388">
        <v>47.183</v>
      </c>
    </row>
    <row r="389" spans="1:10" x14ac:dyDescent="0.3">
      <c r="A389" s="1" t="s">
        <v>127</v>
      </c>
      <c r="B389" s="1">
        <v>2019</v>
      </c>
      <c r="C389" s="2">
        <v>43800</v>
      </c>
      <c r="D389" s="1" t="s">
        <v>72</v>
      </c>
      <c r="E389" s="1" t="s">
        <v>323</v>
      </c>
      <c r="F389" s="1" t="s">
        <v>118</v>
      </c>
      <c r="G389" s="13">
        <f>(C389-VLOOKUP(E389,Riders!$A$2:$C$3501,2,FALSE))/365</f>
        <v>26.317808219178083</v>
      </c>
      <c r="H389" s="1">
        <v>14</v>
      </c>
      <c r="I389" s="110">
        <v>9.4907407407407406E-3</v>
      </c>
      <c r="J389">
        <v>47.183</v>
      </c>
    </row>
    <row r="390" spans="1:10" x14ac:dyDescent="0.3">
      <c r="A390" s="1" t="s">
        <v>127</v>
      </c>
      <c r="B390" s="1">
        <v>2019</v>
      </c>
      <c r="C390" s="2">
        <v>43800</v>
      </c>
      <c r="D390" s="1" t="s">
        <v>72</v>
      </c>
      <c r="E390" s="1" t="s">
        <v>310</v>
      </c>
      <c r="F390" s="1" t="s">
        <v>158</v>
      </c>
      <c r="G390" s="13">
        <f>(C390-VLOOKUP(E390,Riders!$A$2:$C$3501,2,FALSE))/365</f>
        <v>29.528767123287672</v>
      </c>
      <c r="H390" s="1">
        <v>15</v>
      </c>
      <c r="I390" s="110">
        <v>9.4907407407407406E-3</v>
      </c>
      <c r="J390">
        <v>47.183</v>
      </c>
    </row>
    <row r="391" spans="1:10" x14ac:dyDescent="0.3">
      <c r="A391" s="1" t="s">
        <v>127</v>
      </c>
      <c r="B391" s="1">
        <v>2019</v>
      </c>
      <c r="C391" s="2">
        <v>43800</v>
      </c>
      <c r="D391" s="1" t="s">
        <v>72</v>
      </c>
      <c r="E391" s="1" t="s">
        <v>242</v>
      </c>
      <c r="F391" s="1" t="s">
        <v>243</v>
      </c>
      <c r="G391" s="13">
        <f>(C391-VLOOKUP(E391,Riders!$A$2:$C$3501,2,FALSE))/365</f>
        <v>25.002739726027396</v>
      </c>
      <c r="H391" s="1">
        <v>16</v>
      </c>
      <c r="I391" s="110">
        <v>9.4907407407407406E-3</v>
      </c>
      <c r="J391">
        <v>47.183</v>
      </c>
    </row>
    <row r="392" spans="1:10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2331</v>
      </c>
      <c r="F392" s="1" t="s">
        <v>44</v>
      </c>
      <c r="G392" s="13">
        <f>(C392-VLOOKUP(E392,Riders!$A$2:$C$3501,2,FALSE))/365</f>
        <v>22.994520547945207</v>
      </c>
      <c r="H392" s="1">
        <v>17</v>
      </c>
      <c r="I392" s="110">
        <v>9.4907407407407406E-3</v>
      </c>
      <c r="J392">
        <v>47.183</v>
      </c>
    </row>
    <row r="393" spans="1:10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272</v>
      </c>
      <c r="F393" s="1" t="s">
        <v>53</v>
      </c>
      <c r="G393" s="13">
        <f>(C393-VLOOKUP(E393,Riders!$A$2:$C$3501,2,FALSE))/365</f>
        <v>22.789041095890411</v>
      </c>
      <c r="H393" s="1">
        <v>18</v>
      </c>
      <c r="I393" s="110">
        <v>9.4907407407407406E-3</v>
      </c>
      <c r="J393">
        <v>47.183</v>
      </c>
    </row>
    <row r="394" spans="1:10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224</v>
      </c>
      <c r="F394" s="1" t="s">
        <v>225</v>
      </c>
      <c r="G394" s="13">
        <f>(C394-VLOOKUP(E394,Riders!$A$2:$C$3501,2,FALSE))/365</f>
        <v>19.975342465753425</v>
      </c>
      <c r="H394" s="1">
        <v>19</v>
      </c>
      <c r="I394" s="110">
        <v>9.4907407407407406E-3</v>
      </c>
      <c r="J394">
        <v>47.183</v>
      </c>
    </row>
    <row r="395" spans="1:10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303</v>
      </c>
      <c r="F395" s="1" t="s">
        <v>232</v>
      </c>
      <c r="G395" s="13">
        <f>(C395-VLOOKUP(E395,Riders!$A$2:$C$3501,2,FALSE))/365</f>
        <v>25.484931506849314</v>
      </c>
      <c r="H395" s="1">
        <v>20</v>
      </c>
      <c r="I395" s="110">
        <v>9.4907407407407406E-3</v>
      </c>
      <c r="J395">
        <v>47.183</v>
      </c>
    </row>
    <row r="396" spans="1:10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317</v>
      </c>
      <c r="F396" s="1" t="s">
        <v>230</v>
      </c>
      <c r="G396" s="13" t="e">
        <f>(C396-VLOOKUP(E396,Riders!$A$2:$C$3501,2,FALSE))/365</f>
        <v>#N/A</v>
      </c>
      <c r="H396" s="1">
        <v>21</v>
      </c>
      <c r="I396" s="110">
        <v>9.4907407407407406E-3</v>
      </c>
      <c r="J396">
        <v>47.183</v>
      </c>
    </row>
    <row r="397" spans="1:10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326</v>
      </c>
      <c r="F397" s="1" t="s">
        <v>49</v>
      </c>
      <c r="G397" s="13" t="e">
        <f>(C397-VLOOKUP(E397,Riders!$A$2:$C$3501,2,FALSE))/365</f>
        <v>#N/A</v>
      </c>
      <c r="H397" s="1">
        <v>22</v>
      </c>
      <c r="I397" s="110">
        <v>9.4907407407407406E-3</v>
      </c>
      <c r="J397">
        <v>47.183</v>
      </c>
    </row>
    <row r="398" spans="1:10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302</v>
      </c>
      <c r="F398" s="1" t="s">
        <v>264</v>
      </c>
      <c r="G398" s="13">
        <f>(C398-VLOOKUP(E398,Riders!$A$2:$C$3501,2,FALSE))/365</f>
        <v>39.586301369863016</v>
      </c>
      <c r="H398" s="1">
        <v>23</v>
      </c>
      <c r="I398" s="110">
        <v>9.4907407407407406E-3</v>
      </c>
      <c r="J398">
        <v>47.183</v>
      </c>
    </row>
    <row r="399" spans="1:10" x14ac:dyDescent="0.3">
      <c r="A399" s="4" t="s">
        <v>102</v>
      </c>
      <c r="B399" s="4">
        <v>2019</v>
      </c>
      <c r="C399" s="5">
        <v>43778</v>
      </c>
      <c r="D399" s="4" t="s">
        <v>72</v>
      </c>
      <c r="E399" s="4" t="s">
        <v>306</v>
      </c>
      <c r="F399" s="4" t="s">
        <v>19</v>
      </c>
      <c r="G399" s="13">
        <f>(C399-VLOOKUP(E399,Riders!$A$2:$C$3501,2,FALSE))/365</f>
        <v>37.093150684931508</v>
      </c>
      <c r="H399" s="4">
        <v>1</v>
      </c>
      <c r="I399" s="110">
        <v>1.383101851851852E-2</v>
      </c>
      <c r="J399">
        <v>39.131999999999998</v>
      </c>
    </row>
    <row r="400" spans="1:10" x14ac:dyDescent="0.3">
      <c r="A400" s="4" t="s">
        <v>102</v>
      </c>
      <c r="B400" s="4">
        <v>2019</v>
      </c>
      <c r="C400" s="5">
        <v>43778</v>
      </c>
      <c r="D400" s="4" t="s">
        <v>72</v>
      </c>
      <c r="E400" s="4" t="s">
        <v>268</v>
      </c>
      <c r="F400" s="4" t="s">
        <v>47</v>
      </c>
      <c r="G400" s="13">
        <f>(C400-VLOOKUP(E400,Riders!$A$2:$C$3501,2,FALSE))/365</f>
        <v>22.854794520547944</v>
      </c>
      <c r="H400" s="4">
        <v>2</v>
      </c>
      <c r="I400" s="110">
        <v>1.383101851851852E-2</v>
      </c>
      <c r="J400">
        <v>39.131999999999998</v>
      </c>
    </row>
    <row r="401" spans="1:10" x14ac:dyDescent="0.3">
      <c r="A401" s="4" t="s">
        <v>102</v>
      </c>
      <c r="B401" s="4">
        <v>2019</v>
      </c>
      <c r="C401" s="5">
        <v>43778</v>
      </c>
      <c r="D401" s="4" t="s">
        <v>72</v>
      </c>
      <c r="E401" s="4" t="s">
        <v>236</v>
      </c>
      <c r="F401" s="4" t="s">
        <v>51</v>
      </c>
      <c r="G401" s="13">
        <f>(C401-VLOOKUP(E401,Riders!$A$2:$C$3501,2,FALSE))/365</f>
        <v>24.013698630136986</v>
      </c>
      <c r="H401" s="4">
        <v>3</v>
      </c>
      <c r="I401" s="110">
        <v>1.3831018518518499E-2</v>
      </c>
      <c r="J401">
        <v>39.131999999999998</v>
      </c>
    </row>
    <row r="402" spans="1:10" x14ac:dyDescent="0.3">
      <c r="A402" s="4" t="s">
        <v>102</v>
      </c>
      <c r="B402" s="4">
        <v>2019</v>
      </c>
      <c r="C402" s="5">
        <v>43778</v>
      </c>
      <c r="D402" s="4" t="s">
        <v>72</v>
      </c>
      <c r="E402" s="4" t="s">
        <v>315</v>
      </c>
      <c r="F402" s="4" t="s">
        <v>36</v>
      </c>
      <c r="G402" s="13">
        <f>(C402-VLOOKUP(E402,Riders!$A$2:$C$3501,2,FALSE))/365</f>
        <v>27.92876712328767</v>
      </c>
      <c r="H402" s="4">
        <v>4</v>
      </c>
      <c r="I402" s="110">
        <v>1.3831018518518499E-2</v>
      </c>
      <c r="J402">
        <v>39.131999999999998</v>
      </c>
    </row>
    <row r="403" spans="1:10" x14ac:dyDescent="0.3">
      <c r="A403" s="4" t="s">
        <v>102</v>
      </c>
      <c r="B403" s="4">
        <v>2019</v>
      </c>
      <c r="C403" s="5">
        <v>43778</v>
      </c>
      <c r="D403" s="4" t="s">
        <v>72</v>
      </c>
      <c r="E403" s="4" t="s">
        <v>222</v>
      </c>
      <c r="F403" s="4" t="s">
        <v>223</v>
      </c>
      <c r="G403" s="13">
        <f>(C403-VLOOKUP(E403,Riders!$A$2:$C$3501,2,FALSE))/365</f>
        <v>20.350684931506848</v>
      </c>
      <c r="H403" s="4">
        <v>5</v>
      </c>
      <c r="I403" s="110">
        <v>1.3831018518518499E-2</v>
      </c>
      <c r="J403">
        <v>39.131999999999998</v>
      </c>
    </row>
    <row r="404" spans="1:10" x14ac:dyDescent="0.3">
      <c r="A404" s="4" t="s">
        <v>102</v>
      </c>
      <c r="B404" s="4">
        <v>2019</v>
      </c>
      <c r="C404" s="5">
        <v>43778</v>
      </c>
      <c r="D404" s="4" t="s">
        <v>72</v>
      </c>
      <c r="E404" s="4" t="s">
        <v>328</v>
      </c>
      <c r="F404" s="4" t="s">
        <v>25</v>
      </c>
      <c r="G404" s="13">
        <f>(C404-VLOOKUP(E404,Riders!$A$2:$C$3501,2,FALSE))/365</f>
        <v>29.293150684931508</v>
      </c>
      <c r="H404" s="4">
        <v>6</v>
      </c>
      <c r="I404" s="110">
        <v>1.3831018518518499E-2</v>
      </c>
      <c r="J404">
        <v>39.131999999999998</v>
      </c>
    </row>
    <row r="405" spans="1:10" x14ac:dyDescent="0.3">
      <c r="A405" s="4" t="s">
        <v>102</v>
      </c>
      <c r="B405" s="4">
        <v>2019</v>
      </c>
      <c r="C405" s="5">
        <v>43778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26.457534246575342</v>
      </c>
      <c r="H405" s="4">
        <v>7</v>
      </c>
      <c r="I405" s="110">
        <v>1.3831018518518499E-2</v>
      </c>
      <c r="J405">
        <v>39.131999999999998</v>
      </c>
    </row>
    <row r="406" spans="1:10" x14ac:dyDescent="0.3">
      <c r="A406" s="4" t="s">
        <v>102</v>
      </c>
      <c r="B406" s="4">
        <v>2019</v>
      </c>
      <c r="C406" s="5">
        <v>43778</v>
      </c>
      <c r="D406" s="4" t="s">
        <v>72</v>
      </c>
      <c r="E406" s="4" t="s">
        <v>221</v>
      </c>
      <c r="F406" s="4" t="s">
        <v>40</v>
      </c>
      <c r="G406" s="13">
        <f>(C406-VLOOKUP(E406,Riders!$A$2:$C$3501,2,FALSE))/365</f>
        <v>22.597260273972601</v>
      </c>
      <c r="H406" s="4">
        <v>8</v>
      </c>
      <c r="I406" s="110">
        <v>1.3831018518518499E-2</v>
      </c>
      <c r="J406">
        <v>39.131999999999998</v>
      </c>
    </row>
    <row r="407" spans="1:10" x14ac:dyDescent="0.3">
      <c r="A407" s="4" t="s">
        <v>102</v>
      </c>
      <c r="B407" s="4">
        <v>2019</v>
      </c>
      <c r="C407" s="5">
        <v>43778</v>
      </c>
      <c r="D407" s="4" t="s">
        <v>72</v>
      </c>
      <c r="E407" s="4" t="s">
        <v>233</v>
      </c>
      <c r="F407" s="4" t="s">
        <v>56</v>
      </c>
      <c r="G407" s="13">
        <f>(C407-VLOOKUP(E407,Riders!$A$2:$C$3501,2,FALSE))/365</f>
        <v>24.18904109589041</v>
      </c>
      <c r="H407" s="4">
        <v>9</v>
      </c>
      <c r="I407" s="110">
        <v>1.3831018518518499E-2</v>
      </c>
      <c r="J407">
        <v>39.131999999999998</v>
      </c>
    </row>
    <row r="408" spans="1:10" x14ac:dyDescent="0.3">
      <c r="A408" s="4" t="s">
        <v>102</v>
      </c>
      <c r="B408" s="4">
        <v>2019</v>
      </c>
      <c r="C408" s="5">
        <v>43778</v>
      </c>
      <c r="D408" s="4" t="s">
        <v>72</v>
      </c>
      <c r="E408" s="4" t="s">
        <v>276</v>
      </c>
      <c r="F408" s="4" t="s">
        <v>120</v>
      </c>
      <c r="G408" s="13" t="e">
        <f>(C408-VLOOKUP(E408,Riders!$A$2:$C$3501,2,FALSE))/365</f>
        <v>#N/A</v>
      </c>
      <c r="H408" s="4">
        <v>10</v>
      </c>
      <c r="I408" s="110">
        <v>1.3831018518518499E-2</v>
      </c>
      <c r="J408">
        <v>39.131999999999998</v>
      </c>
    </row>
    <row r="409" spans="1:10" x14ac:dyDescent="0.3">
      <c r="A409" s="4" t="s">
        <v>102</v>
      </c>
      <c r="B409" s="4">
        <v>2019</v>
      </c>
      <c r="C409" s="5">
        <v>43778</v>
      </c>
      <c r="D409" s="4" t="s">
        <v>72</v>
      </c>
      <c r="E409" s="51" t="s">
        <v>244</v>
      </c>
      <c r="F409" s="51" t="s">
        <v>38</v>
      </c>
      <c r="G409" s="13">
        <f>(C409-VLOOKUP(E409,Riders!$A$2:$C$3501,2,FALSE))/365</f>
        <v>25.610958904109587</v>
      </c>
      <c r="H409" s="29">
        <v>11</v>
      </c>
      <c r="I409" s="110">
        <v>1.3831018518518499E-2</v>
      </c>
      <c r="J409">
        <v>39.131999999999998</v>
      </c>
    </row>
    <row r="410" spans="1:10" x14ac:dyDescent="0.3">
      <c r="A410" s="4" t="s">
        <v>102</v>
      </c>
      <c r="B410" s="4">
        <v>2019</v>
      </c>
      <c r="C410" s="5">
        <v>43778</v>
      </c>
      <c r="D410" s="4" t="s">
        <v>72</v>
      </c>
      <c r="E410" s="51" t="s">
        <v>1415</v>
      </c>
      <c r="F410" s="51" t="s">
        <v>230</v>
      </c>
      <c r="G410" s="13">
        <f>(C410-VLOOKUP(E410,Riders!$A$2:$C$3501,2,FALSE))/365</f>
        <v>29.775342465753425</v>
      </c>
      <c r="H410" s="29">
        <v>12</v>
      </c>
      <c r="I410" s="110">
        <v>1.3831018518518499E-2</v>
      </c>
      <c r="J410">
        <v>39.131999999999998</v>
      </c>
    </row>
    <row r="411" spans="1:10" x14ac:dyDescent="0.3">
      <c r="A411" s="4" t="s">
        <v>102</v>
      </c>
      <c r="B411" s="4">
        <v>2019</v>
      </c>
      <c r="C411" s="5">
        <v>43778</v>
      </c>
      <c r="D411" s="4" t="s">
        <v>72</v>
      </c>
      <c r="E411" s="51" t="s">
        <v>231</v>
      </c>
      <c r="F411" s="51" t="s">
        <v>232</v>
      </c>
      <c r="G411" s="13">
        <f>(C411-VLOOKUP(E411,Riders!$A$2:$C$3501,2,FALSE))/365</f>
        <v>22.739726027397261</v>
      </c>
      <c r="H411" s="29">
        <v>13</v>
      </c>
      <c r="I411" s="110">
        <v>1.3831018518518499E-2</v>
      </c>
      <c r="J411">
        <v>39.131999999999998</v>
      </c>
    </row>
    <row r="412" spans="1:10" x14ac:dyDescent="0.3">
      <c r="A412" s="4" t="s">
        <v>102</v>
      </c>
      <c r="B412" s="4">
        <v>2019</v>
      </c>
      <c r="C412" s="5">
        <v>43778</v>
      </c>
      <c r="D412" s="4" t="s">
        <v>72</v>
      </c>
      <c r="E412" s="51" t="s">
        <v>302</v>
      </c>
      <c r="F412" s="51" t="s">
        <v>264</v>
      </c>
      <c r="G412" s="13">
        <f>(C412-VLOOKUP(E412,Riders!$A$2:$C$3501,2,FALSE))/365</f>
        <v>39.526027397260272</v>
      </c>
      <c r="H412" s="29">
        <v>14</v>
      </c>
      <c r="I412" s="110">
        <v>1.3831018518518499E-2</v>
      </c>
      <c r="J412">
        <v>39.131999999999998</v>
      </c>
    </row>
    <row r="413" spans="1:10" x14ac:dyDescent="0.3">
      <c r="A413" s="4" t="s">
        <v>102</v>
      </c>
      <c r="B413" s="4">
        <v>2019</v>
      </c>
      <c r="C413" s="5">
        <v>43778</v>
      </c>
      <c r="D413" s="4" t="s">
        <v>72</v>
      </c>
      <c r="E413" s="51" t="s">
        <v>219</v>
      </c>
      <c r="F413" s="51" t="s">
        <v>220</v>
      </c>
      <c r="G413" s="13">
        <f>(C413-VLOOKUP(E413,Riders!$A$2:$C$3501,2,FALSE))/365</f>
        <v>27.216438356164385</v>
      </c>
      <c r="H413" s="29">
        <v>15</v>
      </c>
      <c r="I413" s="110">
        <v>1.3831018518518499E-2</v>
      </c>
      <c r="J413">
        <v>39.131999999999998</v>
      </c>
    </row>
    <row r="414" spans="1:10" x14ac:dyDescent="0.3">
      <c r="A414" s="4" t="s">
        <v>102</v>
      </c>
      <c r="B414" s="4">
        <v>2019</v>
      </c>
      <c r="C414" s="5">
        <v>43778</v>
      </c>
      <c r="D414" s="4" t="s">
        <v>72</v>
      </c>
      <c r="E414" s="51" t="s">
        <v>324</v>
      </c>
      <c r="F414" s="51" t="s">
        <v>61</v>
      </c>
      <c r="G414" s="13">
        <f>(C414-VLOOKUP(E414,Riders!$A$2:$C$3501,2,FALSE))/365</f>
        <v>26.147945205479452</v>
      </c>
      <c r="H414" s="29">
        <v>16</v>
      </c>
      <c r="I414" s="110">
        <v>1.3831018518518499E-2</v>
      </c>
      <c r="J414">
        <v>39.131999999999998</v>
      </c>
    </row>
    <row r="415" spans="1:10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51" t="s">
        <v>316</v>
      </c>
      <c r="F415" s="51" t="s">
        <v>53</v>
      </c>
      <c r="G415" s="13">
        <f>(C415-VLOOKUP(E415,Riders!$A$2:$C$3501,2,FALSE))/365</f>
        <v>18.882191780821916</v>
      </c>
      <c r="H415" s="29">
        <v>17</v>
      </c>
      <c r="I415" s="110">
        <v>1.3831018518518499E-2</v>
      </c>
      <c r="J415">
        <v>39.131999999999998</v>
      </c>
    </row>
    <row r="416" spans="1:10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51" t="s">
        <v>251</v>
      </c>
      <c r="F416" s="51" t="s">
        <v>65</v>
      </c>
      <c r="G416" s="13">
        <f>(C416-VLOOKUP(E416,Riders!$A$2:$C$3501,2,FALSE))/365</f>
        <v>18.526027397260275</v>
      </c>
      <c r="H416" s="29">
        <v>18</v>
      </c>
      <c r="I416" s="110">
        <v>1.3831018518518499E-2</v>
      </c>
      <c r="J416">
        <v>39.131999999999998</v>
      </c>
    </row>
    <row r="417" spans="1:10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51" t="s">
        <v>329</v>
      </c>
      <c r="F417" s="51" t="s">
        <v>67</v>
      </c>
      <c r="G417" s="13">
        <f>(C417-VLOOKUP(E417,Riders!$A$2:$C$3501,2,FALSE))/365</f>
        <v>33</v>
      </c>
      <c r="H417" s="29">
        <v>19</v>
      </c>
      <c r="I417" s="110">
        <v>1.3831018518518499E-2</v>
      </c>
      <c r="J417">
        <v>39.131999999999998</v>
      </c>
    </row>
    <row r="418" spans="1:10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51" t="s">
        <v>237</v>
      </c>
      <c r="F418" s="51" t="s">
        <v>238</v>
      </c>
      <c r="G418" s="13">
        <f>(C418-VLOOKUP(E418,Riders!$A$2:$C$3501,2,FALSE))/365</f>
        <v>23.476712328767125</v>
      </c>
      <c r="H418" s="29">
        <v>20</v>
      </c>
      <c r="I418" s="110">
        <v>1.3831018518518499E-2</v>
      </c>
      <c r="J418">
        <v>39.131999999999998</v>
      </c>
    </row>
    <row r="419" spans="1:10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51" t="s">
        <v>330</v>
      </c>
      <c r="F419" s="51" t="s">
        <v>118</v>
      </c>
      <c r="G419" s="13">
        <f>(C419-VLOOKUP(E419,Riders!$A$2:$C$3501,2,FALSE))/365</f>
        <v>20.504109589041096</v>
      </c>
      <c r="H419" s="29">
        <v>21</v>
      </c>
      <c r="I419" s="110">
        <v>1.3831018518518499E-2</v>
      </c>
      <c r="J419">
        <v>39.131999999999998</v>
      </c>
    </row>
    <row r="420" spans="1:10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51" t="s">
        <v>327</v>
      </c>
      <c r="F420" s="51" t="s">
        <v>17</v>
      </c>
      <c r="G420" s="13">
        <f>(C420-VLOOKUP(E420,Riders!$A$2:$C$3501,2,FALSE))/365</f>
        <v>27.098630136986301</v>
      </c>
      <c r="H420" s="29">
        <v>22</v>
      </c>
      <c r="I420" s="110">
        <v>1.3831018518518499E-2</v>
      </c>
      <c r="J420">
        <v>39.131999999999998</v>
      </c>
    </row>
    <row r="421" spans="1:10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51" t="s">
        <v>242</v>
      </c>
      <c r="F421" s="51" t="s">
        <v>243</v>
      </c>
      <c r="G421" s="13">
        <f>(C421-VLOOKUP(E421,Riders!$A$2:$C$3501,2,FALSE))/365</f>
        <v>24.942465753424656</v>
      </c>
      <c r="H421" s="29">
        <v>23</v>
      </c>
      <c r="I421" s="110">
        <v>1.3831018518518499E-2</v>
      </c>
      <c r="J421">
        <v>39.131999999999998</v>
      </c>
    </row>
    <row r="422" spans="1:10" x14ac:dyDescent="0.3">
      <c r="A422" s="1" t="s">
        <v>170</v>
      </c>
      <c r="B422" s="1">
        <v>2019</v>
      </c>
      <c r="C422" s="2">
        <v>43772</v>
      </c>
      <c r="D422" s="1" t="s">
        <v>72</v>
      </c>
      <c r="E422" s="47" t="s">
        <v>309</v>
      </c>
      <c r="F422" s="47" t="s">
        <v>25</v>
      </c>
      <c r="G422" s="13">
        <f>(C422-VLOOKUP(E422,Riders!$A$2:$C$3501,2,FALSE))/365</f>
        <v>27.545205479452054</v>
      </c>
      <c r="H422" s="30">
        <v>1</v>
      </c>
      <c r="I422" s="110">
        <v>9.6990740740740735E-3</v>
      </c>
      <c r="J422">
        <v>49.399000000000001</v>
      </c>
    </row>
    <row r="423" spans="1:10" x14ac:dyDescent="0.3">
      <c r="A423" s="1" t="s">
        <v>170</v>
      </c>
      <c r="B423" s="1">
        <v>2019</v>
      </c>
      <c r="C423" s="2">
        <v>43772</v>
      </c>
      <c r="D423" s="1" t="s">
        <v>72</v>
      </c>
      <c r="E423" s="47" t="s">
        <v>298</v>
      </c>
      <c r="F423" s="47" t="s">
        <v>53</v>
      </c>
      <c r="G423" s="13">
        <f>(C423-VLOOKUP(E423,Riders!$A$2:$C$3501,2,FALSE))/365</f>
        <v>20.298630136986301</v>
      </c>
      <c r="H423" s="30">
        <v>2</v>
      </c>
      <c r="I423" s="110">
        <v>9.6990740740740735E-3</v>
      </c>
      <c r="J423">
        <v>49.399000000000001</v>
      </c>
    </row>
    <row r="424" spans="1:10" x14ac:dyDescent="0.3">
      <c r="A424" s="1" t="s">
        <v>170</v>
      </c>
      <c r="B424" s="1">
        <v>2019</v>
      </c>
      <c r="C424" s="2">
        <v>43772</v>
      </c>
      <c r="D424" s="1" t="s">
        <v>72</v>
      </c>
      <c r="E424" s="47" t="s">
        <v>214</v>
      </c>
      <c r="F424" s="47" t="s">
        <v>67</v>
      </c>
      <c r="G424" s="13">
        <f>(C424-VLOOKUP(E424,Riders!$A$2:$C$3501,2,FALSE))/365</f>
        <v>24.876712328767123</v>
      </c>
      <c r="H424" s="30">
        <v>3</v>
      </c>
      <c r="I424" s="110">
        <v>9.69907407407407E-3</v>
      </c>
      <c r="J424">
        <v>49.399000000000001</v>
      </c>
    </row>
    <row r="425" spans="1:10" x14ac:dyDescent="0.3">
      <c r="A425" s="1" t="s">
        <v>170</v>
      </c>
      <c r="B425" s="1">
        <v>2019</v>
      </c>
      <c r="C425" s="2">
        <v>43772</v>
      </c>
      <c r="D425" s="1" t="s">
        <v>72</v>
      </c>
      <c r="E425" s="47" t="s">
        <v>268</v>
      </c>
      <c r="F425" s="47" t="s">
        <v>47</v>
      </c>
      <c r="G425" s="13">
        <f>(C425-VLOOKUP(E425,Riders!$A$2:$C$3501,2,FALSE))/365</f>
        <v>22.838356164383562</v>
      </c>
      <c r="H425" s="30">
        <v>4</v>
      </c>
      <c r="I425" s="110">
        <v>9.69907407407407E-3</v>
      </c>
      <c r="J425">
        <v>49.399000000000001</v>
      </c>
    </row>
    <row r="426" spans="1:10" x14ac:dyDescent="0.3">
      <c r="A426" s="1" t="s">
        <v>170</v>
      </c>
      <c r="B426" s="1">
        <v>2019</v>
      </c>
      <c r="C426" s="2">
        <v>43772</v>
      </c>
      <c r="D426" s="1" t="s">
        <v>72</v>
      </c>
      <c r="E426" s="47" t="s">
        <v>306</v>
      </c>
      <c r="F426" s="47" t="s">
        <v>19</v>
      </c>
      <c r="G426" s="13">
        <f>(C426-VLOOKUP(E426,Riders!$A$2:$C$3501,2,FALSE))/365</f>
        <v>37.076712328767123</v>
      </c>
      <c r="H426" s="30">
        <v>5</v>
      </c>
      <c r="I426" s="110">
        <v>9.69907407407407E-3</v>
      </c>
      <c r="J426">
        <v>49.399000000000001</v>
      </c>
    </row>
    <row r="427" spans="1:10" x14ac:dyDescent="0.3">
      <c r="A427" s="1" t="s">
        <v>170</v>
      </c>
      <c r="B427" s="1">
        <v>2019</v>
      </c>
      <c r="C427" s="2">
        <v>43772</v>
      </c>
      <c r="D427" s="1" t="s">
        <v>72</v>
      </c>
      <c r="E427" s="47" t="s">
        <v>301</v>
      </c>
      <c r="F427" s="47" t="s">
        <v>51</v>
      </c>
      <c r="G427" s="13">
        <f>(C427-VLOOKUP(E427,Riders!$A$2:$C$3501,2,FALSE))/365</f>
        <v>29.660273972602738</v>
      </c>
      <c r="H427" s="30">
        <v>6</v>
      </c>
      <c r="I427" s="110">
        <v>9.69907407407407E-3</v>
      </c>
      <c r="J427">
        <v>49.399000000000001</v>
      </c>
    </row>
    <row r="428" spans="1:10" x14ac:dyDescent="0.3">
      <c r="A428" s="1" t="s">
        <v>170</v>
      </c>
      <c r="B428" s="1">
        <v>2019</v>
      </c>
      <c r="C428" s="2">
        <v>43772</v>
      </c>
      <c r="D428" s="1" t="s">
        <v>72</v>
      </c>
      <c r="E428" s="47" t="s">
        <v>305</v>
      </c>
      <c r="F428" s="47" t="s">
        <v>172</v>
      </c>
      <c r="G428" s="13">
        <f>(C428-VLOOKUP(E428,Riders!$A$2:$C$3501,2,FALSE))/365</f>
        <v>35.282191780821918</v>
      </c>
      <c r="H428" s="30">
        <v>7</v>
      </c>
      <c r="I428" s="110">
        <v>9.69907407407407E-3</v>
      </c>
      <c r="J428">
        <v>49.399000000000001</v>
      </c>
    </row>
    <row r="429" spans="1:10" x14ac:dyDescent="0.3">
      <c r="A429" s="1" t="s">
        <v>170</v>
      </c>
      <c r="B429" s="1">
        <v>2019</v>
      </c>
      <c r="C429" s="2">
        <v>43772</v>
      </c>
      <c r="D429" s="1" t="s">
        <v>72</v>
      </c>
      <c r="E429" s="47" t="s">
        <v>324</v>
      </c>
      <c r="F429" s="47" t="s">
        <v>61</v>
      </c>
      <c r="G429" s="13">
        <f>(C429-VLOOKUP(E429,Riders!$A$2:$C$3501,2,FALSE))/365</f>
        <v>26.13150684931507</v>
      </c>
      <c r="H429" s="30">
        <v>8</v>
      </c>
      <c r="I429" s="110">
        <v>9.69907407407407E-3</v>
      </c>
      <c r="J429">
        <v>49.399000000000001</v>
      </c>
    </row>
    <row r="430" spans="1:10" x14ac:dyDescent="0.3">
      <c r="A430" s="15" t="s">
        <v>170</v>
      </c>
      <c r="B430" s="15">
        <v>2019</v>
      </c>
      <c r="C430" s="14">
        <v>43772</v>
      </c>
      <c r="D430" s="15" t="s">
        <v>72</v>
      </c>
      <c r="E430" s="47" t="s">
        <v>215</v>
      </c>
      <c r="F430" s="47" t="s">
        <v>17</v>
      </c>
      <c r="G430" s="13">
        <f>(C430-VLOOKUP(E430,Riders!$A$2:$C$3501,2,FALSE))/365</f>
        <v>20.82191780821918</v>
      </c>
      <c r="H430" s="30">
        <v>9</v>
      </c>
      <c r="I430" s="110">
        <v>9.69907407407407E-3</v>
      </c>
      <c r="J430">
        <v>49.399000000000001</v>
      </c>
    </row>
    <row r="431" spans="1:10" x14ac:dyDescent="0.3">
      <c r="A431" s="1" t="s">
        <v>170</v>
      </c>
      <c r="B431" s="1">
        <v>2019</v>
      </c>
      <c r="C431" s="2">
        <v>43772</v>
      </c>
      <c r="D431" s="1" t="s">
        <v>72</v>
      </c>
      <c r="E431" s="1" t="s">
        <v>237</v>
      </c>
      <c r="F431" s="1" t="s">
        <v>238</v>
      </c>
      <c r="G431" s="13">
        <f>(C431-VLOOKUP(E431,Riders!$A$2:$C$3501,2,FALSE))/365</f>
        <v>23.460273972602739</v>
      </c>
      <c r="H431" s="1">
        <v>10</v>
      </c>
      <c r="I431" s="110">
        <v>9.69907407407407E-3</v>
      </c>
      <c r="J431">
        <v>49.399000000000001</v>
      </c>
    </row>
    <row r="432" spans="1:10" x14ac:dyDescent="0.3">
      <c r="A432" s="1" t="s">
        <v>170</v>
      </c>
      <c r="B432" s="1">
        <v>2019</v>
      </c>
      <c r="C432" s="2">
        <v>43772</v>
      </c>
      <c r="D432" s="1" t="s">
        <v>72</v>
      </c>
      <c r="E432" s="1" t="s">
        <v>251</v>
      </c>
      <c r="F432" s="1" t="s">
        <v>65</v>
      </c>
      <c r="G432" s="13">
        <f>(C432-VLOOKUP(E432,Riders!$A$2:$C$3501,2,FALSE))/365</f>
        <v>18.509589041095889</v>
      </c>
      <c r="H432" s="1">
        <v>11</v>
      </c>
      <c r="I432" s="110">
        <v>9.69907407407407E-3</v>
      </c>
      <c r="J432">
        <v>49.399000000000001</v>
      </c>
    </row>
    <row r="433" spans="1:10" x14ac:dyDescent="0.3">
      <c r="A433" s="1" t="s">
        <v>170</v>
      </c>
      <c r="B433" s="1">
        <v>2019</v>
      </c>
      <c r="C433" s="2">
        <v>43772</v>
      </c>
      <c r="D433" s="1" t="s">
        <v>72</v>
      </c>
      <c r="E433" s="1" t="s">
        <v>303</v>
      </c>
      <c r="F433" s="1" t="s">
        <v>232</v>
      </c>
      <c r="G433" s="13">
        <f>(C433-VLOOKUP(E433,Riders!$A$2:$C$3501,2,FALSE))/365</f>
        <v>25.408219178082192</v>
      </c>
      <c r="H433" s="1">
        <v>12</v>
      </c>
      <c r="I433" s="110">
        <v>9.69907407407407E-3</v>
      </c>
      <c r="J433">
        <v>49.399000000000001</v>
      </c>
    </row>
    <row r="434" spans="1:10" x14ac:dyDescent="0.3">
      <c r="A434" s="1" t="s">
        <v>170</v>
      </c>
      <c r="B434" s="1">
        <v>2019</v>
      </c>
      <c r="C434" s="2">
        <v>43772</v>
      </c>
      <c r="D434" s="1" t="s">
        <v>72</v>
      </c>
      <c r="E434" s="1" t="s">
        <v>216</v>
      </c>
      <c r="F434" s="1" t="s">
        <v>27</v>
      </c>
      <c r="G434" s="13">
        <f>(C434-VLOOKUP(E434,Riders!$A$2:$C$3501,2,FALSE))/365</f>
        <v>20.736986301369864</v>
      </c>
      <c r="H434" s="1">
        <v>13</v>
      </c>
      <c r="I434" s="110">
        <v>9.69907407407407E-3</v>
      </c>
      <c r="J434">
        <v>49.399000000000001</v>
      </c>
    </row>
    <row r="435" spans="1:10" x14ac:dyDescent="0.3">
      <c r="A435" s="1" t="s">
        <v>170</v>
      </c>
      <c r="B435" s="1">
        <v>2019</v>
      </c>
      <c r="C435" s="2">
        <v>43772</v>
      </c>
      <c r="D435" s="1" t="s">
        <v>72</v>
      </c>
      <c r="E435" s="1" t="s">
        <v>219</v>
      </c>
      <c r="F435" s="1" t="s">
        <v>220</v>
      </c>
      <c r="G435" s="13">
        <f>(C435-VLOOKUP(E435,Riders!$A$2:$C$3501,2,FALSE))/365</f>
        <v>27.2</v>
      </c>
      <c r="H435" s="1">
        <v>14</v>
      </c>
      <c r="I435" s="110">
        <v>9.69907407407407E-3</v>
      </c>
      <c r="J435">
        <v>49.399000000000001</v>
      </c>
    </row>
    <row r="436" spans="1:10" x14ac:dyDescent="0.3">
      <c r="A436" s="1" t="s">
        <v>170</v>
      </c>
      <c r="B436" s="1">
        <v>2019</v>
      </c>
      <c r="C436" s="2">
        <v>43772</v>
      </c>
      <c r="D436" s="1" t="s">
        <v>72</v>
      </c>
      <c r="E436" s="1" t="s">
        <v>233</v>
      </c>
      <c r="F436" s="1" t="s">
        <v>56</v>
      </c>
      <c r="G436" s="13">
        <f>(C436-VLOOKUP(E436,Riders!$A$2:$C$3501,2,FALSE))/365</f>
        <v>24.172602739726027</v>
      </c>
      <c r="H436" s="1">
        <v>15</v>
      </c>
      <c r="I436" s="110">
        <v>9.69907407407407E-3</v>
      </c>
      <c r="J436">
        <v>49.399000000000001</v>
      </c>
    </row>
    <row r="437" spans="1:10" x14ac:dyDescent="0.3">
      <c r="A437" s="1" t="s">
        <v>170</v>
      </c>
      <c r="B437" s="1">
        <v>2019</v>
      </c>
      <c r="C437" s="2">
        <v>43772</v>
      </c>
      <c r="D437" s="1" t="s">
        <v>72</v>
      </c>
      <c r="E437" s="1" t="s">
        <v>317</v>
      </c>
      <c r="F437" s="1" t="s">
        <v>230</v>
      </c>
      <c r="G437" s="13" t="e">
        <f>(C437-VLOOKUP(E437,Riders!$A$2:$C$3501,2,FALSE))/365</f>
        <v>#N/A</v>
      </c>
      <c r="H437" s="1">
        <v>16</v>
      </c>
      <c r="I437" s="110">
        <v>9.69907407407407E-3</v>
      </c>
      <c r="J437">
        <v>49.399000000000001</v>
      </c>
    </row>
    <row r="438" spans="1:10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" t="s">
        <v>276</v>
      </c>
      <c r="F438" s="1" t="s">
        <v>120</v>
      </c>
      <c r="G438" s="13" t="e">
        <f>(C438-VLOOKUP(E438,Riders!$A$2:$C$3501,2,FALSE))/365</f>
        <v>#N/A</v>
      </c>
      <c r="H438" s="1">
        <v>17</v>
      </c>
      <c r="I438" s="110">
        <v>9.69907407407407E-3</v>
      </c>
      <c r="J438">
        <v>49.399000000000001</v>
      </c>
    </row>
    <row r="439" spans="1:10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" t="s">
        <v>242</v>
      </c>
      <c r="F439" s="1" t="s">
        <v>243</v>
      </c>
      <c r="G439" s="13">
        <f>(C439-VLOOKUP(E439,Riders!$A$2:$C$3501,2,FALSE))/365</f>
        <v>24.926027397260274</v>
      </c>
      <c r="H439" s="1">
        <v>18</v>
      </c>
      <c r="I439" s="110">
        <v>9.69907407407407E-3</v>
      </c>
      <c r="J439">
        <v>49.399000000000001</v>
      </c>
    </row>
    <row r="440" spans="1:10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" t="s">
        <v>299</v>
      </c>
      <c r="F440" s="1" t="s">
        <v>38</v>
      </c>
      <c r="G440" s="13">
        <f>(C440-VLOOKUP(E440,Riders!$A$2:$C$3501,2,FALSE))/365</f>
        <v>27.19178082191781</v>
      </c>
      <c r="H440" s="1">
        <v>19</v>
      </c>
      <c r="I440" s="110">
        <v>9.69907407407407E-3</v>
      </c>
      <c r="J440">
        <v>49.399000000000001</v>
      </c>
    </row>
    <row r="441" spans="1:10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" t="s">
        <v>224</v>
      </c>
      <c r="F441" s="1" t="s">
        <v>225</v>
      </c>
      <c r="G441" s="13">
        <f>(C441-VLOOKUP(E441,Riders!$A$2:$C$3501,2,FALSE))/365</f>
        <v>19.898630136986302</v>
      </c>
      <c r="H441" s="1">
        <v>20</v>
      </c>
      <c r="I441" s="110">
        <v>9.69907407407407E-3</v>
      </c>
      <c r="J441">
        <v>49.399000000000001</v>
      </c>
    </row>
    <row r="442" spans="1:10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" t="s">
        <v>302</v>
      </c>
      <c r="F442" s="1" t="s">
        <v>264</v>
      </c>
      <c r="G442" s="13">
        <f>(C442-VLOOKUP(E442,Riders!$A$2:$C$3501,2,FALSE))/365</f>
        <v>39.509589041095893</v>
      </c>
      <c r="H442" s="1">
        <v>21</v>
      </c>
      <c r="I442" s="110">
        <v>9.69907407407407E-3</v>
      </c>
      <c r="J442">
        <v>49.399000000000001</v>
      </c>
    </row>
    <row r="443" spans="1:10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" t="s">
        <v>314</v>
      </c>
      <c r="F443" s="1" t="s">
        <v>118</v>
      </c>
      <c r="G443" s="13">
        <f>(C443-VLOOKUP(E443,Riders!$A$2:$C$3501,2,FALSE))/365</f>
        <v>23.084931506849315</v>
      </c>
      <c r="H443" s="1">
        <v>22</v>
      </c>
      <c r="I443" s="110">
        <v>9.69907407407407E-3</v>
      </c>
      <c r="J443">
        <v>49.399000000000001</v>
      </c>
    </row>
    <row r="444" spans="1:10" x14ac:dyDescent="0.3">
      <c r="A444" s="1" t="s">
        <v>170</v>
      </c>
      <c r="B444" s="1">
        <v>2019</v>
      </c>
      <c r="C444" s="2">
        <v>43772</v>
      </c>
      <c r="D444" s="1" t="s">
        <v>72</v>
      </c>
      <c r="E444" s="1" t="s">
        <v>222</v>
      </c>
      <c r="F444" s="1" t="s">
        <v>223</v>
      </c>
      <c r="G444" s="13">
        <f>(C444-VLOOKUP(E444,Riders!$A$2:$C$3501,2,FALSE))/365</f>
        <v>20.334246575342465</v>
      </c>
      <c r="H444" s="1">
        <v>23</v>
      </c>
      <c r="I444" s="110">
        <v>9.69907407407407E-3</v>
      </c>
      <c r="J444">
        <v>49.399000000000001</v>
      </c>
    </row>
    <row r="445" spans="1:10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21.646575342465752</v>
      </c>
      <c r="H445" s="1">
        <v>24</v>
      </c>
      <c r="I445" s="110">
        <v>9.69907407407407E-3</v>
      </c>
      <c r="J445">
        <v>49.399000000000001</v>
      </c>
    </row>
    <row r="446" spans="1:10" x14ac:dyDescent="0.3">
      <c r="A446" s="4" t="s">
        <v>173</v>
      </c>
      <c r="B446" s="4">
        <v>2019</v>
      </c>
      <c r="C446" s="5">
        <v>43525</v>
      </c>
      <c r="D446" s="4" t="s">
        <v>13</v>
      </c>
      <c r="E446" s="4" t="s">
        <v>214</v>
      </c>
      <c r="F446" s="4" t="s">
        <v>67</v>
      </c>
      <c r="G446" s="13">
        <f>(C446-VLOOKUP(E446,Riders!$A$2:$C$3501,2,FALSE))/365</f>
        <v>24.2</v>
      </c>
      <c r="H446" s="4">
        <v>1</v>
      </c>
      <c r="I446" s="110">
        <v>1.0300925925925927E-2</v>
      </c>
      <c r="J446">
        <v>47.524000000000001</v>
      </c>
    </row>
    <row r="447" spans="1:10" x14ac:dyDescent="0.3">
      <c r="A447" s="4" t="s">
        <v>173</v>
      </c>
      <c r="B447" s="4">
        <v>2019</v>
      </c>
      <c r="C447" s="5">
        <v>43525</v>
      </c>
      <c r="D447" s="4" t="s">
        <v>13</v>
      </c>
      <c r="E447" s="4" t="s">
        <v>306</v>
      </c>
      <c r="F447" s="4" t="s">
        <v>19</v>
      </c>
      <c r="G447" s="13">
        <f>(C447-VLOOKUP(E447,Riders!$A$2:$C$3501,2,FALSE))/365</f>
        <v>36.4</v>
      </c>
      <c r="H447" s="4">
        <v>2</v>
      </c>
      <c r="I447" s="110">
        <v>1.0300925925925927E-2</v>
      </c>
      <c r="J447">
        <v>47.524000000000001</v>
      </c>
    </row>
    <row r="448" spans="1:10" x14ac:dyDescent="0.3">
      <c r="A448" s="4" t="s">
        <v>173</v>
      </c>
      <c r="B448" s="4">
        <v>2019</v>
      </c>
      <c r="C448" s="5">
        <v>43525</v>
      </c>
      <c r="D448" s="4" t="s">
        <v>13</v>
      </c>
      <c r="E448" s="4" t="s">
        <v>298</v>
      </c>
      <c r="F448" s="4" t="s">
        <v>53</v>
      </c>
      <c r="G448" s="13">
        <f>(C448-VLOOKUP(E448,Riders!$A$2:$C$3501,2,FALSE))/365</f>
        <v>19.621917808219177</v>
      </c>
      <c r="H448" s="4">
        <v>3</v>
      </c>
      <c r="I448" s="110">
        <v>1.0300925925925899E-2</v>
      </c>
      <c r="J448">
        <v>47.524000000000001</v>
      </c>
    </row>
    <row r="449" spans="1:10" x14ac:dyDescent="0.3">
      <c r="A449" s="4" t="s">
        <v>173</v>
      </c>
      <c r="B449" s="4">
        <v>2019</v>
      </c>
      <c r="C449" s="5">
        <v>43525</v>
      </c>
      <c r="D449" s="4" t="s">
        <v>13</v>
      </c>
      <c r="E449" s="3" t="s">
        <v>2331</v>
      </c>
      <c r="F449" s="4" t="s">
        <v>44</v>
      </c>
      <c r="G449" s="13">
        <f>(C449-VLOOKUP(E449,Riders!$A$2:$C$3501,2,FALSE))/365</f>
        <v>22.241095890410961</v>
      </c>
      <c r="H449" s="4">
        <v>4</v>
      </c>
      <c r="I449" s="110">
        <v>1.0300925925925899E-2</v>
      </c>
      <c r="J449">
        <v>47.524000000000001</v>
      </c>
    </row>
    <row r="450" spans="1:10" x14ac:dyDescent="0.3">
      <c r="A450" s="4" t="s">
        <v>173</v>
      </c>
      <c r="B450" s="4">
        <v>2019</v>
      </c>
      <c r="C450" s="5">
        <v>43525</v>
      </c>
      <c r="D450" s="4" t="s">
        <v>13</v>
      </c>
      <c r="E450" s="4" t="s">
        <v>237</v>
      </c>
      <c r="F450" s="4" t="s">
        <v>238</v>
      </c>
      <c r="G450" s="13">
        <f>(C450-VLOOKUP(E450,Riders!$A$2:$C$3501,2,FALSE))/365</f>
        <v>22.783561643835615</v>
      </c>
      <c r="H450" s="4">
        <v>5</v>
      </c>
      <c r="I450" s="110">
        <v>1.0300925925925899E-2</v>
      </c>
      <c r="J450">
        <v>47.524000000000001</v>
      </c>
    </row>
    <row r="451" spans="1:10" x14ac:dyDescent="0.3">
      <c r="A451" s="4" t="s">
        <v>173</v>
      </c>
      <c r="B451" s="4">
        <v>2019</v>
      </c>
      <c r="C451" s="5">
        <v>43525</v>
      </c>
      <c r="D451" s="4" t="s">
        <v>13</v>
      </c>
      <c r="E451" s="4" t="s">
        <v>332</v>
      </c>
      <c r="F451" s="4" t="s">
        <v>17</v>
      </c>
      <c r="G451" s="13">
        <f>(C451-VLOOKUP(E451,Riders!$A$2:$C$3501,2,FALSE))/365</f>
        <v>27.531506849315068</v>
      </c>
      <c r="H451" s="4">
        <v>6</v>
      </c>
      <c r="I451" s="110">
        <v>1.0300925925925899E-2</v>
      </c>
      <c r="J451">
        <v>47.524000000000001</v>
      </c>
    </row>
    <row r="452" spans="1:10" x14ac:dyDescent="0.3">
      <c r="A452" s="4" t="s">
        <v>173</v>
      </c>
      <c r="B452" s="4">
        <v>2019</v>
      </c>
      <c r="C452" s="5">
        <v>43525</v>
      </c>
      <c r="D452" s="4" t="s">
        <v>13</v>
      </c>
      <c r="E452" s="4" t="s">
        <v>221</v>
      </c>
      <c r="F452" s="4" t="s">
        <v>40</v>
      </c>
      <c r="G452" s="13">
        <f>(C452-VLOOKUP(E452,Riders!$A$2:$C$3501,2,FALSE))/365</f>
        <v>21.904109589041095</v>
      </c>
      <c r="H452" s="4">
        <v>7</v>
      </c>
      <c r="I452" s="110">
        <v>1.0300925925925899E-2</v>
      </c>
      <c r="J452">
        <v>47.524000000000001</v>
      </c>
    </row>
    <row r="453" spans="1:10" x14ac:dyDescent="0.3">
      <c r="A453" s="4" t="s">
        <v>173</v>
      </c>
      <c r="B453" s="4">
        <v>2019</v>
      </c>
      <c r="C453" s="5">
        <v>43525</v>
      </c>
      <c r="D453" s="4" t="s">
        <v>13</v>
      </c>
      <c r="E453" s="4" t="s">
        <v>303</v>
      </c>
      <c r="F453" s="4" t="s">
        <v>232</v>
      </c>
      <c r="G453" s="13">
        <f>(C453-VLOOKUP(E453,Riders!$A$2:$C$3501,2,FALSE))/365</f>
        <v>24.731506849315068</v>
      </c>
      <c r="H453" s="4">
        <v>8</v>
      </c>
      <c r="I453" s="110">
        <v>1.0300925925925899E-2</v>
      </c>
      <c r="J453">
        <v>47.524000000000001</v>
      </c>
    </row>
    <row r="454" spans="1:10" x14ac:dyDescent="0.3">
      <c r="A454" s="4" t="s">
        <v>173</v>
      </c>
      <c r="B454" s="4">
        <v>2019</v>
      </c>
      <c r="C454" s="5">
        <v>43525</v>
      </c>
      <c r="D454" s="4" t="s">
        <v>13</v>
      </c>
      <c r="E454" s="4" t="s">
        <v>269</v>
      </c>
      <c r="F454" s="4" t="s">
        <v>25</v>
      </c>
      <c r="G454" s="13">
        <f>(C454-VLOOKUP(E454,Riders!$A$2:$C$3501,2,FALSE))/365</f>
        <v>24.986301369863014</v>
      </c>
      <c r="H454" s="4">
        <v>9</v>
      </c>
      <c r="I454" s="110">
        <v>1.0300925925925899E-2</v>
      </c>
      <c r="J454">
        <v>47.524000000000001</v>
      </c>
    </row>
    <row r="455" spans="1:10" x14ac:dyDescent="0.3">
      <c r="A455" s="4" t="s">
        <v>173</v>
      </c>
      <c r="B455" s="4">
        <v>2019</v>
      </c>
      <c r="C455" s="5">
        <v>43525</v>
      </c>
      <c r="D455" s="4" t="s">
        <v>13</v>
      </c>
      <c r="E455" s="4" t="s">
        <v>219</v>
      </c>
      <c r="F455" s="4" t="s">
        <v>220</v>
      </c>
      <c r="G455" s="13">
        <f>(C455-VLOOKUP(E455,Riders!$A$2:$C$3501,2,FALSE))/365</f>
        <v>26.523287671232875</v>
      </c>
      <c r="H455" s="4">
        <v>10</v>
      </c>
      <c r="I455" s="110">
        <v>1.0300925925925899E-2</v>
      </c>
      <c r="J455">
        <v>47.524000000000001</v>
      </c>
    </row>
    <row r="456" spans="1:10" x14ac:dyDescent="0.3">
      <c r="A456" s="4" t="s">
        <v>173</v>
      </c>
      <c r="B456" s="4">
        <v>2019</v>
      </c>
      <c r="C456" s="5">
        <v>43525</v>
      </c>
      <c r="D456" s="4" t="s">
        <v>13</v>
      </c>
      <c r="E456" s="4" t="s">
        <v>1415</v>
      </c>
      <c r="F456" s="4" t="s">
        <v>230</v>
      </c>
      <c r="G456" s="13">
        <f>(C456-VLOOKUP(E456,Riders!$A$2:$C$3501,2,FALSE))/365</f>
        <v>29.082191780821919</v>
      </c>
      <c r="H456" s="4">
        <v>11</v>
      </c>
      <c r="I456" s="110">
        <v>1.0300925925925899E-2</v>
      </c>
      <c r="J456">
        <v>47.524000000000001</v>
      </c>
    </row>
    <row r="457" spans="1:10" x14ac:dyDescent="0.3">
      <c r="A457" s="4" t="s">
        <v>173</v>
      </c>
      <c r="B457" s="4">
        <v>2019</v>
      </c>
      <c r="C457" s="5">
        <v>43525</v>
      </c>
      <c r="D457" s="4" t="s">
        <v>13</v>
      </c>
      <c r="E457" s="4" t="s">
        <v>299</v>
      </c>
      <c r="F457" s="4" t="s">
        <v>38</v>
      </c>
      <c r="G457" s="13">
        <f>(C457-VLOOKUP(E457,Riders!$A$2:$C$3501,2,FALSE))/365</f>
        <v>26.515068493150686</v>
      </c>
      <c r="H457" s="4">
        <v>12</v>
      </c>
      <c r="I457" s="110">
        <v>1.0300925925925899E-2</v>
      </c>
      <c r="J457">
        <v>47.524000000000001</v>
      </c>
    </row>
    <row r="458" spans="1:10" x14ac:dyDescent="0.3">
      <c r="A458" s="4" t="s">
        <v>173</v>
      </c>
      <c r="B458" s="4">
        <v>2019</v>
      </c>
      <c r="C458" s="5">
        <v>43525</v>
      </c>
      <c r="D458" s="4" t="s">
        <v>13</v>
      </c>
      <c r="E458" s="4" t="s">
        <v>222</v>
      </c>
      <c r="F458" s="4" t="s">
        <v>223</v>
      </c>
      <c r="G458" s="13">
        <f>(C458-VLOOKUP(E458,Riders!$A$2:$C$3501,2,FALSE))/365</f>
        <v>19.657534246575342</v>
      </c>
      <c r="H458" s="4">
        <v>13</v>
      </c>
      <c r="I458" s="110">
        <v>1.0300925925925899E-2</v>
      </c>
      <c r="J458">
        <v>47.524000000000001</v>
      </c>
    </row>
    <row r="459" spans="1:10" x14ac:dyDescent="0.3">
      <c r="A459" s="4" t="s">
        <v>173</v>
      </c>
      <c r="B459" s="4">
        <v>2019</v>
      </c>
      <c r="C459" s="5">
        <v>43525</v>
      </c>
      <c r="D459" s="4" t="s">
        <v>13</v>
      </c>
      <c r="E459" s="4" t="s">
        <v>315</v>
      </c>
      <c r="F459" s="4" t="s">
        <v>36</v>
      </c>
      <c r="G459" s="13">
        <f>(C459-VLOOKUP(E459,Riders!$A$2:$C$3501,2,FALSE))/365</f>
        <v>27.235616438356164</v>
      </c>
      <c r="H459" s="4">
        <v>14</v>
      </c>
      <c r="I459" s="110">
        <v>1.0300925925925899E-2</v>
      </c>
      <c r="J459">
        <v>47.524000000000001</v>
      </c>
    </row>
    <row r="460" spans="1:10" x14ac:dyDescent="0.3">
      <c r="A460" s="4" t="s">
        <v>173</v>
      </c>
      <c r="B460" s="4">
        <v>2019</v>
      </c>
      <c r="C460" s="5">
        <v>43525</v>
      </c>
      <c r="D460" s="4" t="s">
        <v>13</v>
      </c>
      <c r="E460" s="4" t="s">
        <v>307</v>
      </c>
      <c r="F460" s="4" t="s">
        <v>27</v>
      </c>
      <c r="G460" s="13">
        <f>(C460-VLOOKUP(E460,Riders!$A$2:$C$3501,2,FALSE))/365</f>
        <v>25.764383561643836</v>
      </c>
      <c r="H460" s="4">
        <v>15</v>
      </c>
      <c r="I460" s="110">
        <v>1.0300925925925899E-2</v>
      </c>
      <c r="J460">
        <v>47.524000000000001</v>
      </c>
    </row>
    <row r="461" spans="1:10" x14ac:dyDescent="0.3">
      <c r="A461" s="4" t="s">
        <v>173</v>
      </c>
      <c r="B461" s="4">
        <v>2019</v>
      </c>
      <c r="C461" s="5">
        <v>43525</v>
      </c>
      <c r="D461" s="4" t="s">
        <v>13</v>
      </c>
      <c r="E461" s="4" t="s">
        <v>268</v>
      </c>
      <c r="F461" s="4" t="s">
        <v>47</v>
      </c>
      <c r="G461" s="13">
        <f>(C461-VLOOKUP(E461,Riders!$A$2:$C$3501,2,FALSE))/365</f>
        <v>22.161643835616438</v>
      </c>
      <c r="H461" s="4">
        <v>16</v>
      </c>
      <c r="I461" s="110">
        <v>1.0300925925925899E-2</v>
      </c>
      <c r="J461">
        <v>47.524000000000001</v>
      </c>
    </row>
    <row r="462" spans="1:10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331</v>
      </c>
      <c r="F462" s="4" t="s">
        <v>56</v>
      </c>
      <c r="G462" s="13">
        <f>(C462-VLOOKUP(E462,Riders!$A$2:$C$3501,2,FALSE))/365</f>
        <v>26.863013698630137</v>
      </c>
      <c r="H462" s="4">
        <v>17</v>
      </c>
      <c r="I462" s="110">
        <v>1.0300925925925899E-2</v>
      </c>
      <c r="J462">
        <v>47.524000000000001</v>
      </c>
    </row>
    <row r="463" spans="1:10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322</v>
      </c>
      <c r="F463" s="4" t="s">
        <v>29</v>
      </c>
      <c r="G463" s="13">
        <f>(C463-VLOOKUP(E463,Riders!$A$2:$C$3501,2,FALSE))/365</f>
        <v>31.13150684931507</v>
      </c>
      <c r="H463" s="4">
        <v>18</v>
      </c>
      <c r="I463" s="110">
        <v>1.0300925925925899E-2</v>
      </c>
      <c r="J463">
        <v>47.524000000000001</v>
      </c>
    </row>
    <row r="464" spans="1:10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276</v>
      </c>
      <c r="F464" s="4" t="s">
        <v>120</v>
      </c>
      <c r="G464" s="13" t="e">
        <f>(C464-VLOOKUP(E464,Riders!$A$2:$C$3501,2,FALSE))/365</f>
        <v>#N/A</v>
      </c>
      <c r="H464" s="4">
        <v>19</v>
      </c>
      <c r="I464" s="110">
        <v>1.0300925925925899E-2</v>
      </c>
      <c r="J464">
        <v>47.524000000000001</v>
      </c>
    </row>
    <row r="465" spans="1:10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311</v>
      </c>
      <c r="F465" s="4" t="s">
        <v>61</v>
      </c>
      <c r="G465" s="13">
        <f>(C465-VLOOKUP(E465,Riders!$A$2:$C$3501,2,FALSE))/365</f>
        <v>29.13150684931507</v>
      </c>
      <c r="H465" s="4">
        <v>20</v>
      </c>
      <c r="I465" s="110">
        <v>1.0300925925925899E-2</v>
      </c>
      <c r="J465">
        <v>47.524000000000001</v>
      </c>
    </row>
    <row r="466" spans="1:10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310</v>
      </c>
      <c r="F466" s="4" t="s">
        <v>158</v>
      </c>
      <c r="G466" s="13">
        <f>(C466-VLOOKUP(E466,Riders!$A$2:$C$3501,2,FALSE))/365</f>
        <v>28.775342465753425</v>
      </c>
      <c r="H466" s="4">
        <v>21</v>
      </c>
      <c r="I466" s="110">
        <v>1.0300925925925899E-2</v>
      </c>
      <c r="J466">
        <v>47.524000000000001</v>
      </c>
    </row>
    <row r="467" spans="1:10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236</v>
      </c>
      <c r="F467" s="4" t="s">
        <v>51</v>
      </c>
      <c r="G467" s="13">
        <f>(C467-VLOOKUP(E467,Riders!$A$2:$C$3501,2,FALSE))/365</f>
        <v>23.32054794520548</v>
      </c>
      <c r="H467" s="4">
        <v>22</v>
      </c>
      <c r="I467" s="110">
        <v>1.0300925925925899E-2</v>
      </c>
      <c r="J467">
        <v>47.524000000000001</v>
      </c>
    </row>
    <row r="468" spans="1:10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334</v>
      </c>
      <c r="F468" s="4" t="s">
        <v>118</v>
      </c>
      <c r="G468" s="13">
        <f>(C468-VLOOKUP(E468,Riders!$A$2:$C$3501,2,FALSE))/365</f>
        <v>26.361643835616437</v>
      </c>
      <c r="H468" s="4">
        <v>23</v>
      </c>
      <c r="I468" s="110">
        <v>1.0300925925925899E-2</v>
      </c>
      <c r="J468">
        <v>47.524000000000001</v>
      </c>
    </row>
    <row r="469" spans="1:10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333</v>
      </c>
      <c r="F469" s="4" t="s">
        <v>172</v>
      </c>
      <c r="G469" s="13">
        <f>(C469-VLOOKUP(E469,Riders!$A$2:$C$3501,2,FALSE))/365</f>
        <v>24.586301369863012</v>
      </c>
      <c r="H469" s="4">
        <v>24</v>
      </c>
      <c r="I469" s="110">
        <v>1.0300925925925899E-2</v>
      </c>
      <c r="J469">
        <v>47.524000000000001</v>
      </c>
    </row>
    <row r="470" spans="1:10" x14ac:dyDescent="0.3">
      <c r="A470" s="1" t="s">
        <v>127</v>
      </c>
      <c r="B470" s="1">
        <v>2019</v>
      </c>
      <c r="C470" s="2">
        <v>43492</v>
      </c>
      <c r="D470" s="1" t="s">
        <v>72</v>
      </c>
      <c r="E470" s="1" t="s">
        <v>306</v>
      </c>
      <c r="F470" s="1" t="s">
        <v>19</v>
      </c>
      <c r="G470" s="13">
        <f>(C470-VLOOKUP(E470,Riders!$A$2:$C$3501,2,FALSE))/365</f>
        <v>36.30958904109589</v>
      </c>
      <c r="H470" s="1">
        <v>1</v>
      </c>
      <c r="I470" s="110">
        <v>1.2546296296296297E-2</v>
      </c>
      <c r="J470">
        <v>46.454999999999998</v>
      </c>
    </row>
    <row r="471" spans="1:10" x14ac:dyDescent="0.3">
      <c r="A471" s="1" t="s">
        <v>127</v>
      </c>
      <c r="B471" s="1">
        <v>2019</v>
      </c>
      <c r="C471" s="2">
        <v>43492</v>
      </c>
      <c r="D471" s="1" t="s">
        <v>72</v>
      </c>
      <c r="E471" s="1" t="s">
        <v>298</v>
      </c>
      <c r="F471" s="1" t="s">
        <v>53</v>
      </c>
      <c r="G471" s="13">
        <f>(C471-VLOOKUP(E471,Riders!$A$2:$C$3501,2,FALSE))/365</f>
        <v>19.531506849315068</v>
      </c>
      <c r="H471" s="1">
        <v>2</v>
      </c>
      <c r="I471" s="110">
        <v>1.2546296296296297E-2</v>
      </c>
      <c r="J471">
        <v>46.454999999999998</v>
      </c>
    </row>
    <row r="472" spans="1:10" x14ac:dyDescent="0.3">
      <c r="A472" s="1" t="s">
        <v>127</v>
      </c>
      <c r="B472" s="1">
        <v>2019</v>
      </c>
      <c r="C472" s="2">
        <v>43492</v>
      </c>
      <c r="D472" s="1" t="s">
        <v>72</v>
      </c>
      <c r="E472" s="1" t="s">
        <v>332</v>
      </c>
      <c r="F472" s="1" t="s">
        <v>17</v>
      </c>
      <c r="G472" s="13">
        <f>(C472-VLOOKUP(E472,Riders!$A$2:$C$3501,2,FALSE))/365</f>
        <v>27.44109589041096</v>
      </c>
      <c r="H472" s="1">
        <v>3</v>
      </c>
      <c r="I472" s="110">
        <v>1.25462962962963E-2</v>
      </c>
      <c r="J472">
        <v>46.454999999999998</v>
      </c>
    </row>
    <row r="473" spans="1:10" x14ac:dyDescent="0.3">
      <c r="A473" s="1" t="s">
        <v>127</v>
      </c>
      <c r="B473" s="1">
        <v>2019</v>
      </c>
      <c r="C473" s="2">
        <v>43492</v>
      </c>
      <c r="D473" s="1" t="s">
        <v>72</v>
      </c>
      <c r="E473" s="1" t="s">
        <v>236</v>
      </c>
      <c r="F473" s="1" t="s">
        <v>51</v>
      </c>
      <c r="G473" s="13">
        <f>(C473-VLOOKUP(E473,Riders!$A$2:$C$3501,2,FALSE))/365</f>
        <v>23.230136986301371</v>
      </c>
      <c r="H473" s="1">
        <v>4</v>
      </c>
      <c r="I473" s="110">
        <v>1.25462962962963E-2</v>
      </c>
      <c r="J473">
        <v>46.454999999999998</v>
      </c>
    </row>
    <row r="474" spans="1:10" x14ac:dyDescent="0.3">
      <c r="A474" s="1" t="s">
        <v>127</v>
      </c>
      <c r="B474" s="1">
        <v>2019</v>
      </c>
      <c r="C474" s="2">
        <v>43492</v>
      </c>
      <c r="D474" s="1" t="s">
        <v>72</v>
      </c>
      <c r="E474" s="1" t="s">
        <v>256</v>
      </c>
      <c r="F474" s="1" t="s">
        <v>36</v>
      </c>
      <c r="G474" s="13">
        <f>(C474-VLOOKUP(E474,Riders!$A$2:$C$3501,2,FALSE))/365</f>
        <v>22.92876712328767</v>
      </c>
      <c r="H474" s="1">
        <v>5</v>
      </c>
      <c r="I474" s="110">
        <v>1.25462962962963E-2</v>
      </c>
      <c r="J474">
        <v>46.454999999999998</v>
      </c>
    </row>
    <row r="475" spans="1:10" x14ac:dyDescent="0.3">
      <c r="A475" s="1" t="s">
        <v>127</v>
      </c>
      <c r="B475" s="1">
        <v>2019</v>
      </c>
      <c r="C475" s="2">
        <v>43492</v>
      </c>
      <c r="D475" s="1" t="s">
        <v>72</v>
      </c>
      <c r="E475" s="1" t="s">
        <v>336</v>
      </c>
      <c r="F475" s="1" t="s">
        <v>118</v>
      </c>
      <c r="G475" s="13" t="e">
        <f>(C475-VLOOKUP(E475,Riders!$A$2:$C$3501,2,FALSE))/365</f>
        <v>#N/A</v>
      </c>
      <c r="H475" s="1">
        <v>6</v>
      </c>
      <c r="I475" s="110">
        <v>1.25462962962963E-2</v>
      </c>
      <c r="J475">
        <v>46.454999999999998</v>
      </c>
    </row>
    <row r="476" spans="1:10" x14ac:dyDescent="0.3">
      <c r="A476" s="1" t="s">
        <v>127</v>
      </c>
      <c r="B476" s="1">
        <v>2019</v>
      </c>
      <c r="C476" s="2">
        <v>43492</v>
      </c>
      <c r="D476" s="1" t="s">
        <v>72</v>
      </c>
      <c r="E476" s="1" t="s">
        <v>324</v>
      </c>
      <c r="F476" s="1" t="s">
        <v>61</v>
      </c>
      <c r="G476" s="13">
        <f>(C476-VLOOKUP(E476,Riders!$A$2:$C$3501,2,FALSE))/365</f>
        <v>25.364383561643837</v>
      </c>
      <c r="H476" s="1">
        <v>7</v>
      </c>
      <c r="I476" s="110">
        <v>1.25462962962963E-2</v>
      </c>
      <c r="J476">
        <v>46.454999999999998</v>
      </c>
    </row>
    <row r="477" spans="1:10" x14ac:dyDescent="0.3">
      <c r="A477" s="1" t="s">
        <v>127</v>
      </c>
      <c r="B477" s="1">
        <v>2019</v>
      </c>
      <c r="C477" s="2">
        <v>43492</v>
      </c>
      <c r="D477" s="1" t="s">
        <v>72</v>
      </c>
      <c r="E477" s="1" t="s">
        <v>310</v>
      </c>
      <c r="F477" s="1" t="s">
        <v>158</v>
      </c>
      <c r="G477" s="13">
        <f>(C477-VLOOKUP(E477,Riders!$A$2:$C$3501,2,FALSE))/365</f>
        <v>28.684931506849313</v>
      </c>
      <c r="H477" s="1">
        <v>8</v>
      </c>
      <c r="I477" s="110">
        <v>1.25462962962963E-2</v>
      </c>
      <c r="J477">
        <v>46.454999999999998</v>
      </c>
    </row>
    <row r="478" spans="1:10" x14ac:dyDescent="0.3">
      <c r="A478" s="30" t="s">
        <v>127</v>
      </c>
      <c r="B478" s="30">
        <v>2019</v>
      </c>
      <c r="C478" s="49">
        <v>43492</v>
      </c>
      <c r="D478" s="30" t="s">
        <v>72</v>
      </c>
      <c r="E478" s="47" t="s">
        <v>335</v>
      </c>
      <c r="F478" s="47" t="s">
        <v>29</v>
      </c>
      <c r="G478" s="13">
        <f>(C478-VLOOKUP(E478,Riders!$A$2:$C$3501,2,FALSE))/365</f>
        <v>24.183561643835617</v>
      </c>
      <c r="H478" s="30">
        <v>9</v>
      </c>
      <c r="I478" s="110">
        <v>1.25462962962963E-2</v>
      </c>
      <c r="J478">
        <v>46.454999999999998</v>
      </c>
    </row>
    <row r="479" spans="1:10" x14ac:dyDescent="0.3">
      <c r="A479" s="30" t="s">
        <v>127</v>
      </c>
      <c r="B479" s="30">
        <v>2019</v>
      </c>
      <c r="C479" s="49">
        <v>43492</v>
      </c>
      <c r="D479" s="30" t="s">
        <v>72</v>
      </c>
      <c r="E479" s="47" t="s">
        <v>1415</v>
      </c>
      <c r="F479" s="47" t="s">
        <v>230</v>
      </c>
      <c r="G479" s="13">
        <f>(C479-VLOOKUP(E479,Riders!$A$2:$C$3501,2,FALSE))/365</f>
        <v>28.991780821917807</v>
      </c>
      <c r="H479" s="30">
        <v>10</v>
      </c>
      <c r="I479" s="110">
        <v>1.25462962962963E-2</v>
      </c>
      <c r="J479">
        <v>46.454999999999998</v>
      </c>
    </row>
    <row r="480" spans="1:10" x14ac:dyDescent="0.3">
      <c r="A480" s="30" t="s">
        <v>127</v>
      </c>
      <c r="B480" s="30">
        <v>2019</v>
      </c>
      <c r="C480" s="49">
        <v>43492</v>
      </c>
      <c r="D480" s="30" t="s">
        <v>72</v>
      </c>
      <c r="E480" s="47" t="s">
        <v>222</v>
      </c>
      <c r="F480" s="47" t="s">
        <v>223</v>
      </c>
      <c r="G480" s="13">
        <f>(C480-VLOOKUP(E480,Riders!$A$2:$C$3501,2,FALSE))/365</f>
        <v>19.567123287671233</v>
      </c>
      <c r="H480" s="30">
        <v>11</v>
      </c>
      <c r="I480" s="110">
        <v>1.25462962962963E-2</v>
      </c>
      <c r="J480">
        <v>46.454999999999998</v>
      </c>
    </row>
    <row r="481" spans="1:10" x14ac:dyDescent="0.3">
      <c r="A481" s="30" t="s">
        <v>127</v>
      </c>
      <c r="B481" s="30">
        <v>2019</v>
      </c>
      <c r="C481" s="49">
        <v>43492</v>
      </c>
      <c r="D481" s="30" t="s">
        <v>72</v>
      </c>
      <c r="E481" s="47" t="s">
        <v>242</v>
      </c>
      <c r="F481" s="47" t="s">
        <v>243</v>
      </c>
      <c r="G481" s="13">
        <f>(C481-VLOOKUP(E481,Riders!$A$2:$C$3501,2,FALSE))/365</f>
        <v>24.158904109589042</v>
      </c>
      <c r="H481" s="30">
        <v>12</v>
      </c>
      <c r="I481" s="110">
        <v>1.25462962962963E-2</v>
      </c>
      <c r="J481">
        <v>46.454999999999998</v>
      </c>
    </row>
    <row r="482" spans="1:10" x14ac:dyDescent="0.3">
      <c r="A482" s="30" t="s">
        <v>127</v>
      </c>
      <c r="B482" s="30">
        <v>2019</v>
      </c>
      <c r="C482" s="49">
        <v>43492</v>
      </c>
      <c r="D482" s="30" t="s">
        <v>72</v>
      </c>
      <c r="E482" s="47" t="s">
        <v>340</v>
      </c>
      <c r="F482" s="47" t="s">
        <v>65</v>
      </c>
      <c r="G482" s="13">
        <f>(C482-VLOOKUP(E482,Riders!$A$2:$C$3501,2,FALSE))/365</f>
        <v>23.687671232876713</v>
      </c>
      <c r="H482" s="30">
        <v>13</v>
      </c>
      <c r="I482" s="110">
        <v>1.25462962962963E-2</v>
      </c>
      <c r="J482">
        <v>46.454999999999998</v>
      </c>
    </row>
    <row r="483" spans="1:10" x14ac:dyDescent="0.3">
      <c r="A483" s="30" t="s">
        <v>127</v>
      </c>
      <c r="B483" s="30">
        <v>2019</v>
      </c>
      <c r="C483" s="49">
        <v>43492</v>
      </c>
      <c r="D483" s="30" t="s">
        <v>72</v>
      </c>
      <c r="E483" s="47" t="s">
        <v>219</v>
      </c>
      <c r="F483" s="47" t="s">
        <v>220</v>
      </c>
      <c r="G483" s="13">
        <f>(C483-VLOOKUP(E483,Riders!$A$2:$C$3501,2,FALSE))/365</f>
        <v>26.432876712328767</v>
      </c>
      <c r="H483" s="30">
        <v>14</v>
      </c>
      <c r="I483" s="110">
        <v>1.25462962962963E-2</v>
      </c>
      <c r="J483">
        <v>46.454999999999998</v>
      </c>
    </row>
    <row r="484" spans="1:10" x14ac:dyDescent="0.3">
      <c r="A484" s="30" t="s">
        <v>127</v>
      </c>
      <c r="B484" s="30">
        <v>2019</v>
      </c>
      <c r="C484" s="49">
        <v>43492</v>
      </c>
      <c r="D484" s="30" t="s">
        <v>72</v>
      </c>
      <c r="E484" s="47" t="s">
        <v>331</v>
      </c>
      <c r="F484" s="47" t="s">
        <v>56</v>
      </c>
      <c r="G484" s="13">
        <f>(C484-VLOOKUP(E484,Riders!$A$2:$C$3501,2,FALSE))/365</f>
        <v>26.772602739726029</v>
      </c>
      <c r="H484" s="30">
        <v>15</v>
      </c>
      <c r="I484" s="110">
        <v>1.25462962962963E-2</v>
      </c>
      <c r="J484">
        <v>46.454999999999998</v>
      </c>
    </row>
    <row r="485" spans="1:10" x14ac:dyDescent="0.3">
      <c r="A485" s="30" t="s">
        <v>127</v>
      </c>
      <c r="B485" s="30">
        <v>2019</v>
      </c>
      <c r="C485" s="49">
        <v>43492</v>
      </c>
      <c r="D485" s="30" t="s">
        <v>72</v>
      </c>
      <c r="E485" s="47" t="s">
        <v>303</v>
      </c>
      <c r="F485" s="47" t="s">
        <v>232</v>
      </c>
      <c r="G485" s="13">
        <f>(C485-VLOOKUP(E485,Riders!$A$2:$C$3501,2,FALSE))/365</f>
        <v>24.641095890410959</v>
      </c>
      <c r="H485" s="30">
        <v>16</v>
      </c>
      <c r="I485" s="110">
        <v>1.25462962962963E-2</v>
      </c>
      <c r="J485">
        <v>46.454999999999998</v>
      </c>
    </row>
    <row r="486" spans="1:10" x14ac:dyDescent="0.3">
      <c r="A486" s="30" t="s">
        <v>127</v>
      </c>
      <c r="B486" s="30">
        <v>2019</v>
      </c>
      <c r="C486" s="49">
        <v>43492</v>
      </c>
      <c r="D486" s="30" t="s">
        <v>72</v>
      </c>
      <c r="E486" s="47" t="s">
        <v>337</v>
      </c>
      <c r="F486" s="47" t="s">
        <v>15</v>
      </c>
      <c r="G486" s="13">
        <f>(C486-VLOOKUP(E486,Riders!$A$2:$C$3501,2,FALSE))/365</f>
        <v>23.698630136986303</v>
      </c>
      <c r="H486" s="30">
        <v>17</v>
      </c>
      <c r="I486" s="110">
        <v>1.25462962962963E-2</v>
      </c>
      <c r="J486">
        <v>46.454999999999998</v>
      </c>
    </row>
    <row r="487" spans="1:10" x14ac:dyDescent="0.3">
      <c r="A487" s="30" t="s">
        <v>127</v>
      </c>
      <c r="B487" s="30">
        <v>2019</v>
      </c>
      <c r="C487" s="49">
        <v>43492</v>
      </c>
      <c r="D487" s="30" t="s">
        <v>72</v>
      </c>
      <c r="E487" s="47" t="s">
        <v>326</v>
      </c>
      <c r="F487" s="47" t="s">
        <v>49</v>
      </c>
      <c r="G487" s="13" t="e">
        <f>(C487-VLOOKUP(E487,Riders!$A$2:$C$3501,2,FALSE))/365</f>
        <v>#N/A</v>
      </c>
      <c r="H487" s="30">
        <v>18</v>
      </c>
      <c r="I487" s="110">
        <v>1.25462962962963E-2</v>
      </c>
      <c r="J487">
        <v>46.454999999999998</v>
      </c>
    </row>
    <row r="488" spans="1:10" x14ac:dyDescent="0.3">
      <c r="A488" s="30" t="s">
        <v>127</v>
      </c>
      <c r="B488" s="30">
        <v>2019</v>
      </c>
      <c r="C488" s="49">
        <v>43492</v>
      </c>
      <c r="D488" s="30" t="s">
        <v>72</v>
      </c>
      <c r="E488" s="47" t="s">
        <v>216</v>
      </c>
      <c r="F488" s="47" t="s">
        <v>27</v>
      </c>
      <c r="G488" s="13">
        <f>(C488-VLOOKUP(E488,Riders!$A$2:$C$3501,2,FALSE))/365</f>
        <v>19.969863013698632</v>
      </c>
      <c r="H488" s="30">
        <v>19</v>
      </c>
      <c r="I488" s="110">
        <v>1.25462962962963E-2</v>
      </c>
      <c r="J488">
        <v>46.454999999999998</v>
      </c>
    </row>
    <row r="489" spans="1:10" x14ac:dyDescent="0.3">
      <c r="A489" s="30" t="s">
        <v>127</v>
      </c>
      <c r="B489" s="30">
        <v>2019</v>
      </c>
      <c r="C489" s="49">
        <v>43492</v>
      </c>
      <c r="D489" s="30" t="s">
        <v>72</v>
      </c>
      <c r="E489" s="47" t="s">
        <v>333</v>
      </c>
      <c r="F489" s="47" t="s">
        <v>172</v>
      </c>
      <c r="G489" s="13">
        <f>(C489-VLOOKUP(E489,Riders!$A$2:$C$3501,2,FALSE))/365</f>
        <v>24.495890410958904</v>
      </c>
      <c r="H489" s="30">
        <v>20</v>
      </c>
      <c r="I489" s="110">
        <v>1.25462962962963E-2</v>
      </c>
      <c r="J489">
        <v>46.454999999999998</v>
      </c>
    </row>
    <row r="490" spans="1:10" x14ac:dyDescent="0.3">
      <c r="A490" s="30" t="s">
        <v>127</v>
      </c>
      <c r="B490" s="30">
        <v>2019</v>
      </c>
      <c r="C490" s="49">
        <v>43492</v>
      </c>
      <c r="D490" s="30" t="s">
        <v>72</v>
      </c>
      <c r="E490" s="47" t="s">
        <v>299</v>
      </c>
      <c r="F490" s="47" t="s">
        <v>38</v>
      </c>
      <c r="G490" s="13">
        <f>(C490-VLOOKUP(E490,Riders!$A$2:$C$3501,2,FALSE))/365</f>
        <v>26.424657534246574</v>
      </c>
      <c r="H490" s="30">
        <v>21</v>
      </c>
      <c r="I490" s="110">
        <v>1.25462962962963E-2</v>
      </c>
      <c r="J490">
        <v>46.454999999999998</v>
      </c>
    </row>
    <row r="491" spans="1:10" x14ac:dyDescent="0.3">
      <c r="A491" s="30" t="s">
        <v>127</v>
      </c>
      <c r="B491" s="30">
        <v>2019</v>
      </c>
      <c r="C491" s="49">
        <v>43492</v>
      </c>
      <c r="D491" s="30" t="s">
        <v>72</v>
      </c>
      <c r="E491" s="47" t="s">
        <v>338</v>
      </c>
      <c r="F491" s="47" t="s">
        <v>339</v>
      </c>
      <c r="G491" s="13">
        <f>(C491-VLOOKUP(E491,Riders!$A$2:$C$3501,2,FALSE))/365</f>
        <v>29.043835616438358</v>
      </c>
      <c r="H491" s="30">
        <v>22</v>
      </c>
      <c r="I491" s="110">
        <v>1.25462962962963E-2</v>
      </c>
      <c r="J491">
        <v>46.454999999999998</v>
      </c>
    </row>
    <row r="492" spans="1:10" x14ac:dyDescent="0.3">
      <c r="A492" s="30" t="s">
        <v>127</v>
      </c>
      <c r="B492" s="30">
        <v>2019</v>
      </c>
      <c r="C492" s="49">
        <v>43492</v>
      </c>
      <c r="D492" s="30" t="s">
        <v>72</v>
      </c>
      <c r="E492" s="47" t="s">
        <v>320</v>
      </c>
      <c r="F492" s="47" t="s">
        <v>40</v>
      </c>
      <c r="G492" s="13">
        <f>(C492-VLOOKUP(E492,Riders!$A$2:$C$3501,2,FALSE))/365</f>
        <v>21.534246575342465</v>
      </c>
      <c r="H492" s="30">
        <v>23</v>
      </c>
      <c r="I492" s="110">
        <v>1.25462962962963E-2</v>
      </c>
      <c r="J492">
        <v>46.454999999999998</v>
      </c>
    </row>
    <row r="493" spans="1:10" x14ac:dyDescent="0.3">
      <c r="A493" s="30" t="s">
        <v>127</v>
      </c>
      <c r="B493" s="30">
        <v>2019</v>
      </c>
      <c r="C493" s="49">
        <v>43492</v>
      </c>
      <c r="D493" s="30" t="s">
        <v>72</v>
      </c>
      <c r="E493" s="47" t="s">
        <v>283</v>
      </c>
      <c r="F493" s="47" t="s">
        <v>31</v>
      </c>
      <c r="G493" s="13">
        <f>(C493-VLOOKUP(E493,Riders!$A$2:$C$3501,2,FALSE))/365</f>
        <v>24.739726027397261</v>
      </c>
      <c r="H493" s="30">
        <v>24</v>
      </c>
      <c r="I493" s="110">
        <v>1.25462962962963E-2</v>
      </c>
      <c r="J493">
        <v>46.454999999999998</v>
      </c>
    </row>
    <row r="494" spans="1:10" x14ac:dyDescent="0.3">
      <c r="A494" s="29" t="s">
        <v>159</v>
      </c>
      <c r="B494" s="29">
        <v>2019</v>
      </c>
      <c r="C494" s="52">
        <v>43484</v>
      </c>
      <c r="D494" s="29" t="s">
        <v>72</v>
      </c>
      <c r="E494" s="51" t="s">
        <v>341</v>
      </c>
      <c r="F494" s="51" t="s">
        <v>36</v>
      </c>
      <c r="G494" s="13" t="e">
        <f>(C494-VLOOKUP(E494,Riders!$A$2:$C$3501,2,FALSE))/365</f>
        <v>#N/A</v>
      </c>
      <c r="H494" s="29">
        <v>1</v>
      </c>
      <c r="I494" s="110">
        <v>1.1168981481481481E-2</v>
      </c>
      <c r="J494">
        <v>45.654000000000003</v>
      </c>
    </row>
    <row r="495" spans="1:10" x14ac:dyDescent="0.3">
      <c r="A495" s="29" t="s">
        <v>159</v>
      </c>
      <c r="B495" s="29">
        <v>2019</v>
      </c>
      <c r="C495" s="52">
        <v>43484</v>
      </c>
      <c r="D495" s="29" t="s">
        <v>72</v>
      </c>
      <c r="E495" s="51" t="s">
        <v>221</v>
      </c>
      <c r="F495" s="51" t="s">
        <v>40</v>
      </c>
      <c r="G495" s="13">
        <f>(C495-VLOOKUP(E495,Riders!$A$2:$C$3501,2,FALSE))/365</f>
        <v>21.791780821917808</v>
      </c>
      <c r="H495" s="29">
        <v>2</v>
      </c>
      <c r="I495" s="110">
        <v>1.1168981481481481E-2</v>
      </c>
      <c r="J495">
        <v>45.654000000000003</v>
      </c>
    </row>
    <row r="496" spans="1:10" x14ac:dyDescent="0.3">
      <c r="A496" s="29" t="s">
        <v>159</v>
      </c>
      <c r="B496" s="29">
        <v>2019</v>
      </c>
      <c r="C496" s="52">
        <v>43484</v>
      </c>
      <c r="D496" s="29" t="s">
        <v>72</v>
      </c>
      <c r="E496" s="51" t="s">
        <v>236</v>
      </c>
      <c r="F496" s="51" t="s">
        <v>51</v>
      </c>
      <c r="G496" s="13">
        <f>(C496-VLOOKUP(E496,Riders!$A$2:$C$3501,2,FALSE))/365</f>
        <v>23.208219178082192</v>
      </c>
      <c r="H496" s="29">
        <v>3</v>
      </c>
      <c r="I496" s="110">
        <v>1.11689814814815E-2</v>
      </c>
      <c r="J496">
        <v>45.654000000000003</v>
      </c>
    </row>
    <row r="497" spans="1:10" x14ac:dyDescent="0.3">
      <c r="A497" s="29" t="s">
        <v>159</v>
      </c>
      <c r="B497" s="29">
        <v>2019</v>
      </c>
      <c r="C497" s="52">
        <v>43484</v>
      </c>
      <c r="D497" s="29" t="s">
        <v>72</v>
      </c>
      <c r="E497" s="51" t="s">
        <v>307</v>
      </c>
      <c r="F497" s="51" t="s">
        <v>27</v>
      </c>
      <c r="G497" s="13">
        <f>(C497-VLOOKUP(E497,Riders!$A$2:$C$3501,2,FALSE))/365</f>
        <v>25.652054794520549</v>
      </c>
      <c r="H497" s="29">
        <v>4</v>
      </c>
      <c r="I497" s="110">
        <v>1.11689814814815E-2</v>
      </c>
      <c r="J497">
        <v>45.654000000000003</v>
      </c>
    </row>
    <row r="498" spans="1:10" x14ac:dyDescent="0.3">
      <c r="A498" s="29" t="s">
        <v>159</v>
      </c>
      <c r="B498" s="29">
        <v>2019</v>
      </c>
      <c r="C498" s="52">
        <v>43484</v>
      </c>
      <c r="D498" s="29" t="s">
        <v>72</v>
      </c>
      <c r="E498" s="51" t="s">
        <v>268</v>
      </c>
      <c r="F498" s="51" t="s">
        <v>47</v>
      </c>
      <c r="G498" s="13">
        <f>(C498-VLOOKUP(E498,Riders!$A$2:$C$3501,2,FALSE))/365</f>
        <v>22.049315068493151</v>
      </c>
      <c r="H498" s="29">
        <v>5</v>
      </c>
      <c r="I498" s="110">
        <v>1.11689814814815E-2</v>
      </c>
      <c r="J498">
        <v>45.654000000000003</v>
      </c>
    </row>
    <row r="499" spans="1:10" x14ac:dyDescent="0.3">
      <c r="A499" s="29" t="s">
        <v>159</v>
      </c>
      <c r="B499" s="29">
        <v>2019</v>
      </c>
      <c r="C499" s="52">
        <v>43484</v>
      </c>
      <c r="D499" s="29" t="s">
        <v>72</v>
      </c>
      <c r="E499" s="51" t="s">
        <v>342</v>
      </c>
      <c r="F499" s="51" t="s">
        <v>15</v>
      </c>
      <c r="G499" s="13" t="e">
        <f>(C499-VLOOKUP(E499,Riders!$A$2:$C$3501,2,FALSE))/365</f>
        <v>#N/A</v>
      </c>
      <c r="H499" s="29">
        <v>6</v>
      </c>
      <c r="I499" s="110">
        <v>1.11689814814815E-2</v>
      </c>
      <c r="J499">
        <v>45.654000000000003</v>
      </c>
    </row>
    <row r="500" spans="1:10" x14ac:dyDescent="0.3">
      <c r="A500" s="29" t="s">
        <v>159</v>
      </c>
      <c r="B500" s="29">
        <v>2019</v>
      </c>
      <c r="C500" s="52">
        <v>43484</v>
      </c>
      <c r="D500" s="29" t="s">
        <v>72</v>
      </c>
      <c r="E500" s="51" t="s">
        <v>219</v>
      </c>
      <c r="F500" s="51" t="s">
        <v>220</v>
      </c>
      <c r="G500" s="13">
        <f>(C500-VLOOKUP(E500,Riders!$A$2:$C$3501,2,FALSE))/365</f>
        <v>26.410958904109588</v>
      </c>
      <c r="H500" s="29">
        <v>7</v>
      </c>
      <c r="I500" s="110">
        <v>1.11689814814815E-2</v>
      </c>
      <c r="J500">
        <v>45.654000000000003</v>
      </c>
    </row>
    <row r="501" spans="1:10" x14ac:dyDescent="0.3">
      <c r="A501" s="29" t="s">
        <v>159</v>
      </c>
      <c r="B501" s="29">
        <v>2019</v>
      </c>
      <c r="C501" s="52">
        <v>43484</v>
      </c>
      <c r="D501" s="29" t="s">
        <v>72</v>
      </c>
      <c r="E501" s="51" t="s">
        <v>322</v>
      </c>
      <c r="F501" s="51" t="s">
        <v>29</v>
      </c>
      <c r="G501" s="13">
        <f>(C501-VLOOKUP(E501,Riders!$A$2:$C$3501,2,FALSE))/365</f>
        <v>31.019178082191782</v>
      </c>
      <c r="H501" s="29">
        <v>8</v>
      </c>
      <c r="I501" s="110">
        <v>1.11689814814815E-2</v>
      </c>
      <c r="J501">
        <v>45.654000000000003</v>
      </c>
    </row>
    <row r="502" spans="1:10" x14ac:dyDescent="0.3">
      <c r="A502" s="29" t="s">
        <v>159</v>
      </c>
      <c r="B502" s="29">
        <v>2019</v>
      </c>
      <c r="C502" s="52">
        <v>43484</v>
      </c>
      <c r="D502" s="29" t="s">
        <v>72</v>
      </c>
      <c r="E502" s="51" t="s">
        <v>324</v>
      </c>
      <c r="F502" s="51" t="s">
        <v>61</v>
      </c>
      <c r="G502" s="13">
        <f>(C502-VLOOKUP(E502,Riders!$A$2:$C$3501,2,FALSE))/365</f>
        <v>25.342465753424658</v>
      </c>
      <c r="H502" s="29">
        <v>9</v>
      </c>
      <c r="I502" s="110">
        <v>1.11689814814815E-2</v>
      </c>
      <c r="J502">
        <v>45.654000000000003</v>
      </c>
    </row>
    <row r="503" spans="1:10" x14ac:dyDescent="0.3">
      <c r="A503" s="29" t="s">
        <v>159</v>
      </c>
      <c r="B503" s="29">
        <v>2019</v>
      </c>
      <c r="C503" s="52">
        <v>43484</v>
      </c>
      <c r="D503" s="29" t="s">
        <v>72</v>
      </c>
      <c r="E503" s="51" t="s">
        <v>222</v>
      </c>
      <c r="F503" s="51" t="s">
        <v>223</v>
      </c>
      <c r="G503" s="13">
        <f>(C503-VLOOKUP(E503,Riders!$A$2:$C$3501,2,FALSE))/365</f>
        <v>19.545205479452054</v>
      </c>
      <c r="H503" s="29">
        <v>10</v>
      </c>
      <c r="I503" s="110">
        <v>1.11689814814815E-2</v>
      </c>
      <c r="J503">
        <v>45.654000000000003</v>
      </c>
    </row>
    <row r="504" spans="1:10" x14ac:dyDescent="0.3">
      <c r="A504" s="29" t="s">
        <v>159</v>
      </c>
      <c r="B504" s="29">
        <v>2019</v>
      </c>
      <c r="C504" s="52">
        <v>43484</v>
      </c>
      <c r="D504" s="29" t="s">
        <v>72</v>
      </c>
      <c r="E504" s="51" t="s">
        <v>276</v>
      </c>
      <c r="F504" s="51" t="s">
        <v>120</v>
      </c>
      <c r="G504" s="13" t="e">
        <f>(C504-VLOOKUP(E504,Riders!$A$2:$C$3501,2,FALSE))/365</f>
        <v>#N/A</v>
      </c>
      <c r="H504" s="29">
        <v>11</v>
      </c>
      <c r="I504" s="110">
        <v>1.11689814814815E-2</v>
      </c>
      <c r="J504">
        <v>45.654000000000003</v>
      </c>
    </row>
    <row r="505" spans="1:10" x14ac:dyDescent="0.3">
      <c r="A505" s="29" t="s">
        <v>159</v>
      </c>
      <c r="B505" s="29">
        <v>2019</v>
      </c>
      <c r="C505" s="52">
        <v>43484</v>
      </c>
      <c r="D505" s="29" t="s">
        <v>72</v>
      </c>
      <c r="E505" s="51" t="s">
        <v>283</v>
      </c>
      <c r="F505" s="51" t="s">
        <v>31</v>
      </c>
      <c r="G505" s="13">
        <f>(C505-VLOOKUP(E505,Riders!$A$2:$C$3501,2,FALSE))/365</f>
        <v>24.717808219178082</v>
      </c>
      <c r="H505" s="29">
        <v>12</v>
      </c>
      <c r="I505" s="110">
        <v>1.11689814814815E-2</v>
      </c>
      <c r="J505">
        <v>45.654000000000003</v>
      </c>
    </row>
    <row r="506" spans="1:10" x14ac:dyDescent="0.3">
      <c r="A506" s="29" t="s">
        <v>159</v>
      </c>
      <c r="B506" s="29">
        <v>2019</v>
      </c>
      <c r="C506" s="52">
        <v>43484</v>
      </c>
      <c r="D506" s="29" t="s">
        <v>72</v>
      </c>
      <c r="E506" s="51" t="s">
        <v>334</v>
      </c>
      <c r="F506" s="51" t="s">
        <v>118</v>
      </c>
      <c r="G506" s="13">
        <f>(C506-VLOOKUP(E506,Riders!$A$2:$C$3501,2,FALSE))/365</f>
        <v>26.24931506849315</v>
      </c>
      <c r="H506" s="29">
        <v>13</v>
      </c>
      <c r="I506" s="110">
        <v>1.11689814814815E-2</v>
      </c>
      <c r="J506">
        <v>45.654000000000003</v>
      </c>
    </row>
    <row r="507" spans="1:10" x14ac:dyDescent="0.3">
      <c r="A507" s="29" t="s">
        <v>159</v>
      </c>
      <c r="B507" s="29">
        <v>2019</v>
      </c>
      <c r="C507" s="52">
        <v>43484</v>
      </c>
      <c r="D507" s="29" t="s">
        <v>72</v>
      </c>
      <c r="E507" s="51" t="s">
        <v>280</v>
      </c>
      <c r="F507" s="51" t="s">
        <v>172</v>
      </c>
      <c r="G507" s="13">
        <f>(C507-VLOOKUP(E507,Riders!$A$2:$C$3501,2,FALSE))/365</f>
        <v>20.38082191780822</v>
      </c>
      <c r="H507" s="29">
        <v>14</v>
      </c>
      <c r="I507" s="110">
        <v>1.11689814814815E-2</v>
      </c>
      <c r="J507">
        <v>45.654000000000003</v>
      </c>
    </row>
    <row r="508" spans="1:10" x14ac:dyDescent="0.3">
      <c r="A508" s="29" t="s">
        <v>159</v>
      </c>
      <c r="B508" s="29">
        <v>2019</v>
      </c>
      <c r="C508" s="52">
        <v>43484</v>
      </c>
      <c r="D508" s="29" t="s">
        <v>72</v>
      </c>
      <c r="E508" s="51" t="s">
        <v>310</v>
      </c>
      <c r="F508" s="51" t="s">
        <v>158</v>
      </c>
      <c r="G508" s="13">
        <f>(C508-VLOOKUP(E508,Riders!$A$2:$C$3501,2,FALSE))/365</f>
        <v>28.663013698630138</v>
      </c>
      <c r="H508" s="29">
        <v>15</v>
      </c>
      <c r="I508" s="110">
        <v>1.11689814814815E-2</v>
      </c>
      <c r="J508">
        <v>45.654000000000003</v>
      </c>
    </row>
    <row r="509" spans="1:10" x14ac:dyDescent="0.3">
      <c r="A509" s="29" t="s">
        <v>159</v>
      </c>
      <c r="B509" s="29">
        <v>2019</v>
      </c>
      <c r="C509" s="52">
        <v>43484</v>
      </c>
      <c r="D509" s="29" t="s">
        <v>72</v>
      </c>
      <c r="E509" s="51" t="s">
        <v>326</v>
      </c>
      <c r="F509" s="51" t="s">
        <v>49</v>
      </c>
      <c r="G509" s="13" t="e">
        <f>(C509-VLOOKUP(E509,Riders!$A$2:$C$3501,2,FALSE))/365</f>
        <v>#N/A</v>
      </c>
      <c r="H509" s="29">
        <v>16</v>
      </c>
      <c r="I509" s="110">
        <v>1.11689814814815E-2</v>
      </c>
      <c r="J509">
        <v>45.654000000000003</v>
      </c>
    </row>
    <row r="510" spans="1:10" x14ac:dyDescent="0.3">
      <c r="A510" s="29" t="s">
        <v>159</v>
      </c>
      <c r="B510" s="29">
        <v>2019</v>
      </c>
      <c r="C510" s="52">
        <v>43484</v>
      </c>
      <c r="D510" s="29" t="s">
        <v>72</v>
      </c>
      <c r="E510" s="51" t="s">
        <v>340</v>
      </c>
      <c r="F510" s="51" t="s">
        <v>65</v>
      </c>
      <c r="G510" s="13">
        <f>(C510-VLOOKUP(E510,Riders!$A$2:$C$3501,2,FALSE))/365</f>
        <v>23.665753424657535</v>
      </c>
      <c r="H510" s="29">
        <v>17</v>
      </c>
      <c r="I510" s="110">
        <v>1.11689814814815E-2</v>
      </c>
      <c r="J510">
        <v>45.654000000000003</v>
      </c>
    </row>
    <row r="511" spans="1:10" x14ac:dyDescent="0.3">
      <c r="A511" s="29" t="s">
        <v>159</v>
      </c>
      <c r="B511" s="29">
        <v>2019</v>
      </c>
      <c r="C511" s="52">
        <v>43484</v>
      </c>
      <c r="D511" s="29" t="s">
        <v>72</v>
      </c>
      <c r="E511" s="51" t="s">
        <v>338</v>
      </c>
      <c r="F511" s="51" t="s">
        <v>339</v>
      </c>
      <c r="G511" s="13">
        <f>(C511-VLOOKUP(E511,Riders!$A$2:$C$3501,2,FALSE))/365</f>
        <v>29.021917808219179</v>
      </c>
      <c r="H511" s="29">
        <v>18</v>
      </c>
      <c r="I511" s="110">
        <v>1.11689814814815E-2</v>
      </c>
      <c r="J511">
        <v>45.654000000000003</v>
      </c>
    </row>
    <row r="512" spans="1:10" x14ac:dyDescent="0.3">
      <c r="A512" s="29" t="s">
        <v>159</v>
      </c>
      <c r="B512" s="29">
        <v>2019</v>
      </c>
      <c r="C512" s="52">
        <v>43484</v>
      </c>
      <c r="D512" s="29" t="s">
        <v>72</v>
      </c>
      <c r="E512" s="51" t="s">
        <v>242</v>
      </c>
      <c r="F512" s="51" t="s">
        <v>243</v>
      </c>
      <c r="G512" s="13">
        <f>(C512-VLOOKUP(E512,Riders!$A$2:$C$3501,2,FALSE))/365</f>
        <v>24.136986301369863</v>
      </c>
      <c r="H512" s="29">
        <v>19</v>
      </c>
      <c r="I512" s="110">
        <v>1.11689814814815E-2</v>
      </c>
      <c r="J512">
        <v>45.654000000000003</v>
      </c>
    </row>
    <row r="513" spans="1:10" x14ac:dyDescent="0.3">
      <c r="A513" s="29" t="s">
        <v>159</v>
      </c>
      <c r="B513" s="29">
        <v>2019</v>
      </c>
      <c r="C513" s="52">
        <v>43484</v>
      </c>
      <c r="D513" s="29" t="s">
        <v>72</v>
      </c>
      <c r="E513" s="51" t="s">
        <v>227</v>
      </c>
      <c r="F513" s="51" t="s">
        <v>53</v>
      </c>
      <c r="G513" s="13">
        <f>(C513-VLOOKUP(E513,Riders!$A$2:$C$3501,2,FALSE))/365</f>
        <v>20.906849315068492</v>
      </c>
      <c r="H513" s="29">
        <v>20</v>
      </c>
      <c r="I513" s="110">
        <v>1.11689814814815E-2</v>
      </c>
      <c r="J513">
        <v>45.654000000000003</v>
      </c>
    </row>
    <row r="514" spans="1:10" x14ac:dyDescent="0.3">
      <c r="A514" s="29" t="s">
        <v>159</v>
      </c>
      <c r="B514" s="29">
        <v>2019</v>
      </c>
      <c r="C514" s="52">
        <v>43484</v>
      </c>
      <c r="D514" s="29" t="s">
        <v>72</v>
      </c>
      <c r="E514" s="51" t="s">
        <v>299</v>
      </c>
      <c r="F514" s="51" t="s">
        <v>38</v>
      </c>
      <c r="G514" s="13">
        <f>(C514-VLOOKUP(E514,Riders!$A$2:$C$3501,2,FALSE))/365</f>
        <v>26.402739726027399</v>
      </c>
      <c r="H514" s="29">
        <v>21</v>
      </c>
      <c r="I514" s="110">
        <v>1.11689814814815E-2</v>
      </c>
      <c r="J514">
        <v>45.654000000000003</v>
      </c>
    </row>
    <row r="515" spans="1:10" x14ac:dyDescent="0.3">
      <c r="A515" s="30" t="s">
        <v>181</v>
      </c>
      <c r="B515" s="30">
        <v>2018</v>
      </c>
      <c r="C515" s="49">
        <v>43449</v>
      </c>
      <c r="D515" s="30" t="s">
        <v>72</v>
      </c>
      <c r="E515" s="47" t="s">
        <v>306</v>
      </c>
      <c r="F515" s="47" t="s">
        <v>19</v>
      </c>
      <c r="G515" s="13">
        <f>(C515-VLOOKUP(E515,Riders!$A$2:$C$3501,2,FALSE))/365</f>
        <v>36.19178082191781</v>
      </c>
      <c r="H515" s="30">
        <v>1</v>
      </c>
      <c r="I515" s="110">
        <v>1.0046296296296296E-2</v>
      </c>
      <c r="J515">
        <v>49.723999999999997</v>
      </c>
    </row>
    <row r="516" spans="1:10" x14ac:dyDescent="0.3">
      <c r="A516" s="30" t="s">
        <v>181</v>
      </c>
      <c r="B516" s="30">
        <v>2018</v>
      </c>
      <c r="C516" s="49">
        <v>43449</v>
      </c>
      <c r="D516" s="30" t="s">
        <v>72</v>
      </c>
      <c r="E516" s="47" t="s">
        <v>346</v>
      </c>
      <c r="F516" s="47" t="s">
        <v>36</v>
      </c>
      <c r="G516" s="13">
        <f>(C516-VLOOKUP(E516,Riders!$A$2:$C$3501,2,FALSE))/365</f>
        <v>25.972602739726028</v>
      </c>
      <c r="H516" s="30">
        <v>2</v>
      </c>
      <c r="I516" s="110">
        <v>1.0046296296296296E-2</v>
      </c>
      <c r="J516">
        <v>49.723999999999997</v>
      </c>
    </row>
    <row r="517" spans="1:10" x14ac:dyDescent="0.3">
      <c r="A517" s="30" t="s">
        <v>181</v>
      </c>
      <c r="B517" s="30">
        <v>2018</v>
      </c>
      <c r="C517" s="49">
        <v>43449</v>
      </c>
      <c r="D517" s="30" t="s">
        <v>72</v>
      </c>
      <c r="E517" s="47" t="s">
        <v>236</v>
      </c>
      <c r="F517" s="47" t="s">
        <v>51</v>
      </c>
      <c r="G517" s="13">
        <f>(C517-VLOOKUP(E517,Riders!$A$2:$C$3501,2,FALSE))/365</f>
        <v>23.112328767123287</v>
      </c>
      <c r="H517" s="30">
        <v>3</v>
      </c>
      <c r="I517" s="110">
        <v>1.00462962962963E-2</v>
      </c>
      <c r="J517">
        <v>49.723999999999997</v>
      </c>
    </row>
    <row r="518" spans="1:10" x14ac:dyDescent="0.3">
      <c r="A518" s="30" t="s">
        <v>181</v>
      </c>
      <c r="B518" s="30">
        <v>2018</v>
      </c>
      <c r="C518" s="49">
        <v>43449</v>
      </c>
      <c r="D518" s="30" t="s">
        <v>72</v>
      </c>
      <c r="E518" s="47" t="s">
        <v>214</v>
      </c>
      <c r="F518" s="47" t="s">
        <v>67</v>
      </c>
      <c r="G518" s="13">
        <f>(C518-VLOOKUP(E518,Riders!$A$2:$C$3501,2,FALSE))/365</f>
        <v>23.991780821917807</v>
      </c>
      <c r="H518" s="30">
        <v>4</v>
      </c>
      <c r="I518" s="110">
        <v>1.00462962962963E-2</v>
      </c>
      <c r="J518">
        <v>49.723999999999997</v>
      </c>
    </row>
    <row r="519" spans="1:10" x14ac:dyDescent="0.3">
      <c r="A519" s="30" t="s">
        <v>181</v>
      </c>
      <c r="B519" s="30">
        <v>2018</v>
      </c>
      <c r="C519" s="49">
        <v>43449</v>
      </c>
      <c r="D519" s="30" t="s">
        <v>72</v>
      </c>
      <c r="E519" s="47" t="s">
        <v>344</v>
      </c>
      <c r="F519" s="47" t="s">
        <v>118</v>
      </c>
      <c r="G519" s="13" t="e">
        <f>(C519-VLOOKUP(E519,Riders!$A$2:$C$3501,2,FALSE))/365</f>
        <v>#N/A</v>
      </c>
      <c r="H519" s="30">
        <v>5</v>
      </c>
      <c r="I519" s="110">
        <v>1.00462962962963E-2</v>
      </c>
      <c r="J519">
        <v>49.723999999999997</v>
      </c>
    </row>
    <row r="520" spans="1:10" x14ac:dyDescent="0.3">
      <c r="A520" s="30" t="s">
        <v>181</v>
      </c>
      <c r="B520" s="30">
        <v>2018</v>
      </c>
      <c r="C520" s="49">
        <v>43449</v>
      </c>
      <c r="D520" s="30" t="s">
        <v>72</v>
      </c>
      <c r="E520" s="47" t="s">
        <v>332</v>
      </c>
      <c r="F520" s="47" t="s">
        <v>17</v>
      </c>
      <c r="G520" s="13">
        <f>(C520-VLOOKUP(E520,Riders!$A$2:$C$3501,2,FALSE))/365</f>
        <v>27.323287671232876</v>
      </c>
      <c r="H520" s="30">
        <v>6</v>
      </c>
      <c r="I520" s="110">
        <v>1.00462962962963E-2</v>
      </c>
      <c r="J520">
        <v>49.723999999999997</v>
      </c>
    </row>
    <row r="521" spans="1:10" x14ac:dyDescent="0.3">
      <c r="A521" s="1" t="s">
        <v>181</v>
      </c>
      <c r="B521" s="1">
        <v>2018</v>
      </c>
      <c r="C521" s="2">
        <v>43449</v>
      </c>
      <c r="D521" s="1" t="s">
        <v>72</v>
      </c>
      <c r="E521" s="47" t="s">
        <v>307</v>
      </c>
      <c r="F521" s="47" t="s">
        <v>27</v>
      </c>
      <c r="G521" s="13">
        <f>(C521-VLOOKUP(E521,Riders!$A$2:$C$3501,2,FALSE))/365</f>
        <v>25.556164383561644</v>
      </c>
      <c r="H521" s="30">
        <v>7</v>
      </c>
      <c r="I521" s="110">
        <v>1.00462962962963E-2</v>
      </c>
      <c r="J521">
        <v>49.723999999999997</v>
      </c>
    </row>
    <row r="522" spans="1:10" x14ac:dyDescent="0.3">
      <c r="A522" s="1" t="s">
        <v>181</v>
      </c>
      <c r="B522" s="1">
        <v>2018</v>
      </c>
      <c r="C522" s="2">
        <v>43449</v>
      </c>
      <c r="D522" s="1" t="s">
        <v>72</v>
      </c>
      <c r="E522" s="47" t="s">
        <v>222</v>
      </c>
      <c r="F522" s="47" t="s">
        <v>223</v>
      </c>
      <c r="G522" s="13">
        <f>(C522-VLOOKUP(E522,Riders!$A$2:$C$3501,2,FALSE))/365</f>
        <v>19.449315068493149</v>
      </c>
      <c r="H522" s="30">
        <v>8</v>
      </c>
      <c r="I522" s="110">
        <v>1.00462962962963E-2</v>
      </c>
      <c r="J522">
        <v>49.723999999999997</v>
      </c>
    </row>
    <row r="523" spans="1:10" x14ac:dyDescent="0.3">
      <c r="A523" s="1" t="s">
        <v>181</v>
      </c>
      <c r="B523" s="1">
        <v>2018</v>
      </c>
      <c r="C523" s="2">
        <v>43449</v>
      </c>
      <c r="D523" s="1" t="s">
        <v>72</v>
      </c>
      <c r="E523" s="47" t="s">
        <v>324</v>
      </c>
      <c r="F523" s="47" t="s">
        <v>61</v>
      </c>
      <c r="G523" s="13">
        <f>(C523-VLOOKUP(E523,Riders!$A$2:$C$3501,2,FALSE))/365</f>
        <v>25.246575342465754</v>
      </c>
      <c r="H523" s="30">
        <v>9</v>
      </c>
      <c r="I523" s="110">
        <v>1.00462962962963E-2</v>
      </c>
      <c r="J523">
        <v>49.723999999999997</v>
      </c>
    </row>
    <row r="524" spans="1:10" x14ac:dyDescent="0.3">
      <c r="A524" s="1" t="s">
        <v>181</v>
      </c>
      <c r="B524" s="1">
        <v>2018</v>
      </c>
      <c r="C524" s="2">
        <v>43449</v>
      </c>
      <c r="D524" s="1" t="s">
        <v>72</v>
      </c>
      <c r="E524" s="47" t="s">
        <v>303</v>
      </c>
      <c r="F524" s="47" t="s">
        <v>232</v>
      </c>
      <c r="G524" s="13">
        <f>(C524-VLOOKUP(E524,Riders!$A$2:$C$3501,2,FALSE))/365</f>
        <v>24.523287671232875</v>
      </c>
      <c r="H524" s="30">
        <v>10</v>
      </c>
      <c r="I524" s="110">
        <v>1.00462962962963E-2</v>
      </c>
      <c r="J524">
        <v>49.723999999999997</v>
      </c>
    </row>
    <row r="525" spans="1:10" x14ac:dyDescent="0.3">
      <c r="A525" s="1" t="s">
        <v>181</v>
      </c>
      <c r="B525" s="1">
        <v>2018</v>
      </c>
      <c r="C525" s="2">
        <v>43449</v>
      </c>
      <c r="D525" s="1" t="s">
        <v>72</v>
      </c>
      <c r="E525" s="47" t="s">
        <v>343</v>
      </c>
      <c r="F525" s="47" t="s">
        <v>25</v>
      </c>
      <c r="G525" s="13">
        <f>(C525-VLOOKUP(E525,Riders!$A$2:$C$3501,2,FALSE))/365</f>
        <v>24.287671232876711</v>
      </c>
      <c r="H525" s="30">
        <v>11</v>
      </c>
      <c r="I525" s="110">
        <v>1.00462962962963E-2</v>
      </c>
      <c r="J525">
        <v>49.723999999999997</v>
      </c>
    </row>
    <row r="526" spans="1:10" x14ac:dyDescent="0.3">
      <c r="A526" s="1" t="s">
        <v>181</v>
      </c>
      <c r="B526" s="1">
        <v>2018</v>
      </c>
      <c r="C526" s="2">
        <v>43449</v>
      </c>
      <c r="D526" s="1" t="s">
        <v>72</v>
      </c>
      <c r="E526" s="47" t="s">
        <v>276</v>
      </c>
      <c r="F526" s="47" t="s">
        <v>120</v>
      </c>
      <c r="G526" s="13" t="e">
        <f>(C526-VLOOKUP(E526,Riders!$A$2:$C$3501,2,FALSE))/365</f>
        <v>#N/A</v>
      </c>
      <c r="H526" s="30">
        <v>12</v>
      </c>
      <c r="I526" s="110">
        <v>1.00462962962963E-2</v>
      </c>
      <c r="J526">
        <v>49.723999999999997</v>
      </c>
    </row>
    <row r="527" spans="1:10" x14ac:dyDescent="0.3">
      <c r="A527" s="1" t="s">
        <v>181</v>
      </c>
      <c r="B527" s="1">
        <v>2018</v>
      </c>
      <c r="C527" s="2">
        <v>43449</v>
      </c>
      <c r="D527" s="1" t="s">
        <v>72</v>
      </c>
      <c r="E527" s="47" t="s">
        <v>331</v>
      </c>
      <c r="F527" s="47" t="s">
        <v>56</v>
      </c>
      <c r="G527" s="13">
        <f>(C527-VLOOKUP(E527,Riders!$A$2:$C$3501,2,FALSE))/365</f>
        <v>26.654794520547945</v>
      </c>
      <c r="H527" s="30">
        <v>13</v>
      </c>
      <c r="I527" s="110">
        <v>1.00462962962963E-2</v>
      </c>
      <c r="J527">
        <v>49.723999999999997</v>
      </c>
    </row>
    <row r="528" spans="1:10" x14ac:dyDescent="0.3">
      <c r="A528" s="1" t="s">
        <v>181</v>
      </c>
      <c r="B528" s="1">
        <v>2018</v>
      </c>
      <c r="C528" s="2">
        <v>43449</v>
      </c>
      <c r="D528" s="1" t="s">
        <v>72</v>
      </c>
      <c r="E528" s="47" t="s">
        <v>299</v>
      </c>
      <c r="F528" s="47" t="s">
        <v>38</v>
      </c>
      <c r="G528" s="13">
        <f>(C528-VLOOKUP(E528,Riders!$A$2:$C$3501,2,FALSE))/365</f>
        <v>26.306849315068494</v>
      </c>
      <c r="H528" s="30">
        <v>14</v>
      </c>
      <c r="I528" s="110">
        <v>1.00462962962963E-2</v>
      </c>
      <c r="J528">
        <v>49.723999999999997</v>
      </c>
    </row>
    <row r="529" spans="1:10" x14ac:dyDescent="0.3">
      <c r="A529" s="1" t="s">
        <v>181</v>
      </c>
      <c r="B529" s="1">
        <v>2018</v>
      </c>
      <c r="C529" s="2">
        <v>43449</v>
      </c>
      <c r="D529" s="1" t="s">
        <v>72</v>
      </c>
      <c r="E529" s="47" t="s">
        <v>2331</v>
      </c>
      <c r="F529" s="47" t="s">
        <v>44</v>
      </c>
      <c r="G529" s="13">
        <f>(C529-VLOOKUP(E529,Riders!$A$2:$C$3501,2,FALSE))/365</f>
        <v>22.032876712328768</v>
      </c>
      <c r="H529" s="30">
        <v>15</v>
      </c>
      <c r="I529" s="110">
        <v>1.00462962962963E-2</v>
      </c>
      <c r="J529">
        <v>49.723999999999997</v>
      </c>
    </row>
    <row r="530" spans="1:10" x14ac:dyDescent="0.3">
      <c r="A530" s="1" t="s">
        <v>181</v>
      </c>
      <c r="B530" s="1">
        <v>2018</v>
      </c>
      <c r="C530" s="2">
        <v>43449</v>
      </c>
      <c r="D530" s="1" t="s">
        <v>72</v>
      </c>
      <c r="E530" s="47" t="s">
        <v>228</v>
      </c>
      <c r="F530" s="47" t="s">
        <v>15</v>
      </c>
      <c r="G530" s="13">
        <f>(C530-VLOOKUP(E530,Riders!$A$2:$C$3501,2,FALSE))/365</f>
        <v>19.468493150684932</v>
      </c>
      <c r="H530" s="30">
        <v>16</v>
      </c>
      <c r="I530" s="110">
        <v>1.00462962962963E-2</v>
      </c>
      <c r="J530">
        <v>49.723999999999997</v>
      </c>
    </row>
    <row r="531" spans="1:10" x14ac:dyDescent="0.3">
      <c r="A531" s="1" t="s">
        <v>181</v>
      </c>
      <c r="B531" s="1">
        <v>2018</v>
      </c>
      <c r="C531" s="2">
        <v>43449</v>
      </c>
      <c r="D531" s="1" t="s">
        <v>72</v>
      </c>
      <c r="E531" s="47" t="s">
        <v>221</v>
      </c>
      <c r="F531" s="47" t="s">
        <v>40</v>
      </c>
      <c r="G531" s="13">
        <f>(C531-VLOOKUP(E531,Riders!$A$2:$C$3501,2,FALSE))/365</f>
        <v>21.695890410958903</v>
      </c>
      <c r="H531" s="30">
        <v>17</v>
      </c>
      <c r="I531" s="110">
        <v>1.00462962962963E-2</v>
      </c>
      <c r="J531">
        <v>49.723999999999997</v>
      </c>
    </row>
    <row r="532" spans="1:10" x14ac:dyDescent="0.3">
      <c r="A532" s="1" t="s">
        <v>181</v>
      </c>
      <c r="B532" s="1">
        <v>2018</v>
      </c>
      <c r="C532" s="2">
        <v>43449</v>
      </c>
      <c r="D532" s="1" t="s">
        <v>72</v>
      </c>
      <c r="E532" s="47" t="s">
        <v>317</v>
      </c>
      <c r="F532" s="47" t="s">
        <v>230</v>
      </c>
      <c r="G532" s="13" t="e">
        <f>(C532-VLOOKUP(E532,Riders!$A$2:$C$3501,2,FALSE))/365</f>
        <v>#N/A</v>
      </c>
      <c r="H532" s="30">
        <v>18</v>
      </c>
      <c r="I532" s="110">
        <v>1.00462962962963E-2</v>
      </c>
      <c r="J532">
        <v>49.723999999999997</v>
      </c>
    </row>
    <row r="533" spans="1:10" x14ac:dyDescent="0.3">
      <c r="A533" s="1" t="s">
        <v>181</v>
      </c>
      <c r="B533" s="1">
        <v>2018</v>
      </c>
      <c r="C533" s="2">
        <v>43449</v>
      </c>
      <c r="D533" s="1" t="s">
        <v>72</v>
      </c>
      <c r="E533" s="47" t="s">
        <v>345</v>
      </c>
      <c r="F533" s="47" t="s">
        <v>53</v>
      </c>
      <c r="G533" s="13">
        <f>(C533-VLOOKUP(E533,Riders!$A$2:$C$3501,2,FALSE))/365</f>
        <v>25.728767123287671</v>
      </c>
      <c r="H533" s="30">
        <v>19</v>
      </c>
      <c r="I533" s="110">
        <v>1.00462962962963E-2</v>
      </c>
      <c r="J533">
        <v>49.723999999999997</v>
      </c>
    </row>
    <row r="534" spans="1:10" x14ac:dyDescent="0.3">
      <c r="A534" s="1" t="s">
        <v>181</v>
      </c>
      <c r="B534" s="1">
        <v>2018</v>
      </c>
      <c r="C534" s="2">
        <v>43449</v>
      </c>
      <c r="D534" s="1" t="s">
        <v>72</v>
      </c>
      <c r="E534" s="47" t="s">
        <v>219</v>
      </c>
      <c r="F534" s="47" t="s">
        <v>220</v>
      </c>
      <c r="G534" s="13">
        <f>(C534-VLOOKUP(E534,Riders!$A$2:$C$3501,2,FALSE))/365</f>
        <v>26.315068493150687</v>
      </c>
      <c r="H534" s="30">
        <v>20</v>
      </c>
      <c r="I534" s="110">
        <v>1.00462962962963E-2</v>
      </c>
      <c r="J534">
        <v>49.723999999999997</v>
      </c>
    </row>
    <row r="535" spans="1:10" x14ac:dyDescent="0.3">
      <c r="A535" s="1" t="s">
        <v>181</v>
      </c>
      <c r="B535" s="1">
        <v>2018</v>
      </c>
      <c r="C535" s="2">
        <v>43449</v>
      </c>
      <c r="D535" s="1" t="s">
        <v>72</v>
      </c>
      <c r="E535" s="47" t="s">
        <v>242</v>
      </c>
      <c r="F535" s="47" t="s">
        <v>243</v>
      </c>
      <c r="G535" s="13">
        <f>(C535-VLOOKUP(E535,Riders!$A$2:$C$3501,2,FALSE))/365</f>
        <v>24.041095890410958</v>
      </c>
      <c r="H535" s="30">
        <v>21</v>
      </c>
      <c r="I535" s="110">
        <v>1.00462962962963E-2</v>
      </c>
      <c r="J535">
        <v>49.723999999999997</v>
      </c>
    </row>
    <row r="536" spans="1:10" x14ac:dyDescent="0.3">
      <c r="A536" s="1" t="s">
        <v>181</v>
      </c>
      <c r="B536" s="1">
        <v>2018</v>
      </c>
      <c r="C536" s="2">
        <v>43449</v>
      </c>
      <c r="D536" s="1" t="s">
        <v>72</v>
      </c>
      <c r="E536" s="47" t="s">
        <v>296</v>
      </c>
      <c r="F536" s="47" t="s">
        <v>49</v>
      </c>
      <c r="G536" s="13" t="e">
        <f>(C536-VLOOKUP(E536,Riders!$A$2:$C$3501,2,FALSE))/365</f>
        <v>#N/A</v>
      </c>
      <c r="H536" s="30">
        <v>22</v>
      </c>
      <c r="I536" s="110">
        <v>1.00462962962963E-2</v>
      </c>
      <c r="J536">
        <v>49.723999999999997</v>
      </c>
    </row>
    <row r="537" spans="1:10" x14ac:dyDescent="0.3">
      <c r="A537" s="1" t="s">
        <v>181</v>
      </c>
      <c r="B537" s="1">
        <v>2018</v>
      </c>
      <c r="C537" s="2">
        <v>43449</v>
      </c>
      <c r="D537" s="1" t="s">
        <v>72</v>
      </c>
      <c r="E537" s="47" t="s">
        <v>348</v>
      </c>
      <c r="F537" s="47" t="s">
        <v>65</v>
      </c>
      <c r="G537" s="13">
        <f>(C537-VLOOKUP(E537,Riders!$A$2:$C$3501,2,FALSE))/365</f>
        <v>25.791780821917808</v>
      </c>
      <c r="H537" s="30">
        <v>23</v>
      </c>
      <c r="I537" s="110">
        <v>1.00462962962963E-2</v>
      </c>
      <c r="J537">
        <v>49.723999999999997</v>
      </c>
    </row>
    <row r="538" spans="1:10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347</v>
      </c>
      <c r="F538" s="47" t="s">
        <v>31</v>
      </c>
      <c r="G538" s="13">
        <f>(C538-VLOOKUP(E538,Riders!$A$2:$C$3501,2,FALSE))/365</f>
        <v>30.227397260273971</v>
      </c>
      <c r="H538" s="30">
        <v>24</v>
      </c>
      <c r="I538" s="110">
        <v>1.00462962962963E-2</v>
      </c>
      <c r="J538">
        <v>49.723999999999997</v>
      </c>
    </row>
    <row r="539" spans="1:10" x14ac:dyDescent="0.3">
      <c r="A539" s="4" t="s">
        <v>131</v>
      </c>
      <c r="B539" s="4">
        <v>2018</v>
      </c>
      <c r="C539" s="5">
        <v>43435</v>
      </c>
      <c r="D539" s="4" t="s">
        <v>72</v>
      </c>
      <c r="E539" s="51" t="s">
        <v>269</v>
      </c>
      <c r="F539" s="51" t="s">
        <v>25</v>
      </c>
      <c r="G539" s="13">
        <f>(C539-VLOOKUP(E539,Riders!$A$2:$C$3501,2,FALSE))/365</f>
        <v>24.739726027397261</v>
      </c>
      <c r="H539" s="29">
        <v>1</v>
      </c>
      <c r="I539" s="110">
        <v>9.8263888888888897E-3</v>
      </c>
      <c r="J539">
        <v>47.703000000000003</v>
      </c>
    </row>
    <row r="540" spans="1:10" x14ac:dyDescent="0.3">
      <c r="A540" s="4" t="s">
        <v>131</v>
      </c>
      <c r="B540" s="4">
        <v>2018</v>
      </c>
      <c r="C540" s="5">
        <v>43435</v>
      </c>
      <c r="D540" s="4" t="s">
        <v>72</v>
      </c>
      <c r="E540" s="51" t="s">
        <v>315</v>
      </c>
      <c r="F540" s="51" t="s">
        <v>36</v>
      </c>
      <c r="G540" s="13">
        <f>(C540-VLOOKUP(E540,Riders!$A$2:$C$3501,2,FALSE))/365</f>
        <v>26.989041095890411</v>
      </c>
      <c r="H540" s="29">
        <v>2</v>
      </c>
      <c r="I540" s="110">
        <v>9.8263888888888897E-3</v>
      </c>
      <c r="J540">
        <v>47.703000000000003</v>
      </c>
    </row>
    <row r="541" spans="1:10" x14ac:dyDescent="0.3">
      <c r="A541" s="4" t="s">
        <v>131</v>
      </c>
      <c r="B541" s="4">
        <v>2018</v>
      </c>
      <c r="C541" s="5">
        <v>43435</v>
      </c>
      <c r="D541" s="4" t="s">
        <v>72</v>
      </c>
      <c r="E541" s="51" t="s">
        <v>214</v>
      </c>
      <c r="F541" s="51" t="s">
        <v>67</v>
      </c>
      <c r="G541" s="13">
        <f>(C541-VLOOKUP(E541,Riders!$A$2:$C$3501,2,FALSE))/365</f>
        <v>23.953424657534246</v>
      </c>
      <c r="H541" s="29">
        <v>3</v>
      </c>
      <c r="I541" s="110">
        <v>9.8263888888888897E-3</v>
      </c>
      <c r="J541">
        <v>47.703000000000003</v>
      </c>
    </row>
    <row r="542" spans="1:10" x14ac:dyDescent="0.3">
      <c r="A542" s="4" t="s">
        <v>131</v>
      </c>
      <c r="B542" s="4">
        <v>2018</v>
      </c>
      <c r="C542" s="5">
        <v>43435</v>
      </c>
      <c r="D542" s="4" t="s">
        <v>72</v>
      </c>
      <c r="E542" s="51" t="s">
        <v>236</v>
      </c>
      <c r="F542" s="51" t="s">
        <v>51</v>
      </c>
      <c r="G542" s="13">
        <f>(C542-VLOOKUP(E542,Riders!$A$2:$C$3501,2,FALSE))/365</f>
        <v>23.073972602739726</v>
      </c>
      <c r="H542" s="29">
        <v>4</v>
      </c>
      <c r="I542" s="110">
        <v>9.8263888888888897E-3</v>
      </c>
      <c r="J542">
        <v>47.703000000000003</v>
      </c>
    </row>
    <row r="543" spans="1:10" x14ac:dyDescent="0.3">
      <c r="A543" s="4" t="s">
        <v>131</v>
      </c>
      <c r="B543" s="4">
        <v>2018</v>
      </c>
      <c r="C543" s="5">
        <v>43435</v>
      </c>
      <c r="D543" s="4" t="s">
        <v>72</v>
      </c>
      <c r="E543" s="51" t="s">
        <v>298</v>
      </c>
      <c r="F543" s="51" t="s">
        <v>53</v>
      </c>
      <c r="G543" s="13">
        <f>(C543-VLOOKUP(E543,Riders!$A$2:$C$3501,2,FALSE))/365</f>
        <v>19.375342465753423</v>
      </c>
      <c r="H543" s="29">
        <v>5</v>
      </c>
      <c r="I543" s="110">
        <v>9.8263888888888897E-3</v>
      </c>
      <c r="J543">
        <v>47.703000000000003</v>
      </c>
    </row>
    <row r="544" spans="1:10" x14ac:dyDescent="0.3">
      <c r="A544" s="4" t="s">
        <v>131</v>
      </c>
      <c r="B544" s="4">
        <v>2018</v>
      </c>
      <c r="C544" s="5">
        <v>43435</v>
      </c>
      <c r="D544" s="4" t="s">
        <v>72</v>
      </c>
      <c r="E544" s="51" t="s">
        <v>307</v>
      </c>
      <c r="F544" s="51" t="s">
        <v>27</v>
      </c>
      <c r="G544" s="13">
        <f>(C544-VLOOKUP(E544,Riders!$A$2:$C$3501,2,FALSE))/365</f>
        <v>25.517808219178082</v>
      </c>
      <c r="H544" s="29">
        <v>6</v>
      </c>
      <c r="I544" s="110">
        <v>9.8263888888888897E-3</v>
      </c>
      <c r="J544">
        <v>47.703000000000003</v>
      </c>
    </row>
    <row r="545" spans="1:10" x14ac:dyDescent="0.3">
      <c r="A545" s="29" t="s">
        <v>131</v>
      </c>
      <c r="B545" s="29">
        <v>2018</v>
      </c>
      <c r="C545" s="52">
        <v>43435</v>
      </c>
      <c r="D545" s="29" t="s">
        <v>72</v>
      </c>
      <c r="E545" s="51" t="s">
        <v>299</v>
      </c>
      <c r="F545" s="51" t="s">
        <v>38</v>
      </c>
      <c r="G545" s="13">
        <f>(C545-VLOOKUP(E545,Riders!$A$2:$C$3501,2,FALSE))/365</f>
        <v>26.268493150684932</v>
      </c>
      <c r="H545" s="29">
        <v>7</v>
      </c>
      <c r="I545" s="110">
        <v>9.8263888888888897E-3</v>
      </c>
      <c r="J545">
        <v>47.703000000000003</v>
      </c>
    </row>
    <row r="546" spans="1:10" x14ac:dyDescent="0.3">
      <c r="A546" s="29" t="s">
        <v>131</v>
      </c>
      <c r="B546" s="29">
        <v>2018</v>
      </c>
      <c r="C546" s="52">
        <v>43435</v>
      </c>
      <c r="D546" s="29" t="s">
        <v>72</v>
      </c>
      <c r="E546" s="51" t="s">
        <v>325</v>
      </c>
      <c r="F546" s="51" t="s">
        <v>238</v>
      </c>
      <c r="G546" s="13">
        <f>(C546-VLOOKUP(E546,Riders!$A$2:$C$3501,2,FALSE))/365</f>
        <v>26.402739726027399</v>
      </c>
      <c r="H546" s="29">
        <v>8</v>
      </c>
      <c r="I546" s="110">
        <v>9.8263888888888897E-3</v>
      </c>
      <c r="J546">
        <v>47.703000000000003</v>
      </c>
    </row>
    <row r="547" spans="1:10" x14ac:dyDescent="0.3">
      <c r="A547" s="29" t="s">
        <v>131</v>
      </c>
      <c r="B547" s="29">
        <v>2018</v>
      </c>
      <c r="C547" s="52">
        <v>43435</v>
      </c>
      <c r="D547" s="29" t="s">
        <v>72</v>
      </c>
      <c r="E547" s="51" t="s">
        <v>311</v>
      </c>
      <c r="F547" s="51" t="s">
        <v>61</v>
      </c>
      <c r="G547" s="13">
        <f>(C547-VLOOKUP(E547,Riders!$A$2:$C$3501,2,FALSE))/365</f>
        <v>28.884931506849316</v>
      </c>
      <c r="H547" s="29">
        <v>9</v>
      </c>
      <c r="I547" s="110">
        <v>9.8263888888888897E-3</v>
      </c>
      <c r="J547">
        <v>47.703000000000003</v>
      </c>
    </row>
    <row r="548" spans="1:10" x14ac:dyDescent="0.3">
      <c r="A548" s="29" t="s">
        <v>131</v>
      </c>
      <c r="B548" s="29">
        <v>2018</v>
      </c>
      <c r="C548" s="52">
        <v>43435</v>
      </c>
      <c r="D548" s="29" t="s">
        <v>72</v>
      </c>
      <c r="E548" s="51" t="s">
        <v>276</v>
      </c>
      <c r="F548" s="51" t="s">
        <v>120</v>
      </c>
      <c r="G548" s="13" t="e">
        <f>(C548-VLOOKUP(E548,Riders!$A$2:$C$3501,2,FALSE))/365</f>
        <v>#N/A</v>
      </c>
      <c r="H548" s="29">
        <v>10</v>
      </c>
      <c r="I548" s="110">
        <v>9.8263888888888897E-3</v>
      </c>
      <c r="J548">
        <v>47.703000000000003</v>
      </c>
    </row>
    <row r="549" spans="1:10" x14ac:dyDescent="0.3">
      <c r="A549" s="29" t="s">
        <v>131</v>
      </c>
      <c r="B549" s="29">
        <v>2018</v>
      </c>
      <c r="C549" s="52">
        <v>43435</v>
      </c>
      <c r="D549" s="29" t="s">
        <v>72</v>
      </c>
      <c r="E549" s="51" t="s">
        <v>336</v>
      </c>
      <c r="F549" s="51" t="s">
        <v>118</v>
      </c>
      <c r="G549" s="13" t="e">
        <f>(C549-VLOOKUP(E549,Riders!$A$2:$C$3501,2,FALSE))/365</f>
        <v>#N/A</v>
      </c>
      <c r="H549" s="29">
        <v>11</v>
      </c>
      <c r="I549" s="110">
        <v>9.8263888888888897E-3</v>
      </c>
      <c r="J549">
        <v>47.703000000000003</v>
      </c>
    </row>
    <row r="550" spans="1:10" x14ac:dyDescent="0.3">
      <c r="A550" s="29" t="s">
        <v>131</v>
      </c>
      <c r="B550" s="29">
        <v>2018</v>
      </c>
      <c r="C550" s="52">
        <v>43435</v>
      </c>
      <c r="D550" s="29" t="s">
        <v>72</v>
      </c>
      <c r="E550" s="51" t="s">
        <v>349</v>
      </c>
      <c r="F550" s="51" t="s">
        <v>19</v>
      </c>
      <c r="G550" s="13">
        <f>(C550-VLOOKUP(E550,Riders!$A$2:$C$3501,2,FALSE))/365</f>
        <v>27.520547945205479</v>
      </c>
      <c r="H550" s="29">
        <v>12</v>
      </c>
      <c r="I550" s="110">
        <v>9.8263888888888897E-3</v>
      </c>
      <c r="J550">
        <v>47.703000000000003</v>
      </c>
    </row>
    <row r="551" spans="1:10" x14ac:dyDescent="0.3">
      <c r="A551" s="29" t="s">
        <v>131</v>
      </c>
      <c r="B551" s="29">
        <v>2018</v>
      </c>
      <c r="C551" s="52">
        <v>43435</v>
      </c>
      <c r="D551" s="29" t="s">
        <v>72</v>
      </c>
      <c r="E551" s="51" t="s">
        <v>2331</v>
      </c>
      <c r="F551" s="51" t="s">
        <v>44</v>
      </c>
      <c r="G551" s="13">
        <f>(C551-VLOOKUP(E551,Riders!$A$2:$C$3501,2,FALSE))/365</f>
        <v>21.994520547945207</v>
      </c>
      <c r="H551" s="29">
        <v>13</v>
      </c>
      <c r="I551" s="110">
        <v>9.8263888888888897E-3</v>
      </c>
      <c r="J551">
        <v>47.703000000000003</v>
      </c>
    </row>
    <row r="552" spans="1:10" x14ac:dyDescent="0.3">
      <c r="A552" s="29" t="s">
        <v>131</v>
      </c>
      <c r="B552" s="29">
        <v>2018</v>
      </c>
      <c r="C552" s="52">
        <v>43435</v>
      </c>
      <c r="D552" s="29" t="s">
        <v>72</v>
      </c>
      <c r="E552" s="51" t="s">
        <v>1415</v>
      </c>
      <c r="F552" s="51" t="s">
        <v>230</v>
      </c>
      <c r="G552" s="13">
        <f>(C552-VLOOKUP(E552,Riders!$A$2:$C$3501,2,FALSE))/365</f>
        <v>28.835616438356166</v>
      </c>
      <c r="H552" s="29">
        <v>14</v>
      </c>
      <c r="I552" s="110">
        <v>9.8263888888888897E-3</v>
      </c>
      <c r="J552">
        <v>47.703000000000003</v>
      </c>
    </row>
    <row r="553" spans="1:10" x14ac:dyDescent="0.3">
      <c r="A553" s="29" t="s">
        <v>131</v>
      </c>
      <c r="B553" s="29">
        <v>2018</v>
      </c>
      <c r="C553" s="52">
        <v>43435</v>
      </c>
      <c r="D553" s="29" t="s">
        <v>72</v>
      </c>
      <c r="E553" s="51" t="s">
        <v>303</v>
      </c>
      <c r="F553" s="51" t="s">
        <v>232</v>
      </c>
      <c r="G553" s="13">
        <f>(C553-VLOOKUP(E553,Riders!$A$2:$C$3501,2,FALSE))/365</f>
        <v>24.484931506849314</v>
      </c>
      <c r="H553" s="29">
        <v>15</v>
      </c>
      <c r="I553" s="110">
        <v>9.8263888888888897E-3</v>
      </c>
      <c r="J553">
        <v>47.703000000000003</v>
      </c>
    </row>
    <row r="554" spans="1:10" x14ac:dyDescent="0.3">
      <c r="A554" s="29" t="s">
        <v>131</v>
      </c>
      <c r="B554" s="29">
        <v>2018</v>
      </c>
      <c r="C554" s="52">
        <v>43435</v>
      </c>
      <c r="D554" s="29" t="s">
        <v>72</v>
      </c>
      <c r="E554" s="51" t="s">
        <v>242</v>
      </c>
      <c r="F554" s="51" t="s">
        <v>243</v>
      </c>
      <c r="G554" s="13">
        <f>(C554-VLOOKUP(E554,Riders!$A$2:$C$3501,2,FALSE))/365</f>
        <v>24.002739726027396</v>
      </c>
      <c r="H554" s="29">
        <v>16</v>
      </c>
      <c r="I554" s="110">
        <v>9.8263888888888897E-3</v>
      </c>
      <c r="J554">
        <v>47.703000000000003</v>
      </c>
    </row>
    <row r="555" spans="1:10" x14ac:dyDescent="0.3">
      <c r="A555" s="29" t="s">
        <v>131</v>
      </c>
      <c r="B555" s="29">
        <v>2018</v>
      </c>
      <c r="C555" s="52">
        <v>43435</v>
      </c>
      <c r="D555" s="29" t="s">
        <v>72</v>
      </c>
      <c r="E555" s="51" t="s">
        <v>333</v>
      </c>
      <c r="F555" s="51" t="s">
        <v>172</v>
      </c>
      <c r="G555" s="13">
        <f>(C555-VLOOKUP(E555,Riders!$A$2:$C$3501,2,FALSE))/365</f>
        <v>24.339726027397262</v>
      </c>
      <c r="H555" s="29">
        <v>17</v>
      </c>
      <c r="I555" s="110">
        <v>9.8263888888888897E-3</v>
      </c>
      <c r="J555">
        <v>47.703000000000003</v>
      </c>
    </row>
    <row r="556" spans="1:10" x14ac:dyDescent="0.3">
      <c r="A556" s="29" t="s">
        <v>131</v>
      </c>
      <c r="B556" s="29">
        <v>2018</v>
      </c>
      <c r="C556" s="52">
        <v>43435</v>
      </c>
      <c r="D556" s="29" t="s">
        <v>72</v>
      </c>
      <c r="E556" s="51" t="s">
        <v>219</v>
      </c>
      <c r="F556" s="51" t="s">
        <v>220</v>
      </c>
      <c r="G556" s="13">
        <f>(C556-VLOOKUP(E556,Riders!$A$2:$C$3501,2,FALSE))/365</f>
        <v>26.276712328767122</v>
      </c>
      <c r="H556" s="29">
        <v>18</v>
      </c>
      <c r="I556" s="110">
        <v>9.8263888888888897E-3</v>
      </c>
      <c r="J556">
        <v>47.703000000000003</v>
      </c>
    </row>
    <row r="557" spans="1:10" x14ac:dyDescent="0.3">
      <c r="A557" s="29" t="s">
        <v>131</v>
      </c>
      <c r="B557" s="29">
        <v>2018</v>
      </c>
      <c r="C557" s="52">
        <v>43435</v>
      </c>
      <c r="D557" s="29" t="s">
        <v>72</v>
      </c>
      <c r="E557" s="51" t="s">
        <v>347</v>
      </c>
      <c r="F557" s="51" t="s">
        <v>31</v>
      </c>
      <c r="G557" s="13">
        <f>(C557-VLOOKUP(E557,Riders!$A$2:$C$3501,2,FALSE))/365</f>
        <v>30.18904109589041</v>
      </c>
      <c r="H557" s="29">
        <v>19</v>
      </c>
      <c r="I557" s="110">
        <v>9.8263888888888897E-3</v>
      </c>
      <c r="J557">
        <v>47.703000000000003</v>
      </c>
    </row>
    <row r="558" spans="1:10" x14ac:dyDescent="0.3">
      <c r="A558" s="29" t="s">
        <v>131</v>
      </c>
      <c r="B558" s="29">
        <v>2018</v>
      </c>
      <c r="C558" s="52">
        <v>43435</v>
      </c>
      <c r="D558" s="29" t="s">
        <v>72</v>
      </c>
      <c r="E558" s="51" t="s">
        <v>320</v>
      </c>
      <c r="F558" s="51" t="s">
        <v>40</v>
      </c>
      <c r="G558" s="13">
        <f>(C558-VLOOKUP(E558,Riders!$A$2:$C$3501,2,FALSE))/365</f>
        <v>21.378082191780823</v>
      </c>
      <c r="H558" s="29">
        <v>20</v>
      </c>
      <c r="I558" s="110">
        <v>9.8263888888888897E-3</v>
      </c>
      <c r="J558">
        <v>47.703000000000003</v>
      </c>
    </row>
    <row r="559" spans="1:10" x14ac:dyDescent="0.3">
      <c r="A559" s="29" t="s">
        <v>131</v>
      </c>
      <c r="B559" s="29">
        <v>2018</v>
      </c>
      <c r="C559" s="52">
        <v>43435</v>
      </c>
      <c r="D559" s="29" t="s">
        <v>72</v>
      </c>
      <c r="E559" s="51" t="s">
        <v>300</v>
      </c>
      <c r="F559" s="51" t="s">
        <v>56</v>
      </c>
      <c r="G559" s="13">
        <f>(C559-VLOOKUP(E559,Riders!$A$2:$C$3501,2,FALSE))/365</f>
        <v>31.391780821917809</v>
      </c>
      <c r="H559" s="29">
        <v>21</v>
      </c>
      <c r="I559" s="110">
        <v>9.8263888888888897E-3</v>
      </c>
      <c r="J559">
        <v>47.703000000000003</v>
      </c>
    </row>
    <row r="560" spans="1:10" x14ac:dyDescent="0.3">
      <c r="A560" s="29" t="s">
        <v>131</v>
      </c>
      <c r="B560" s="29">
        <v>2018</v>
      </c>
      <c r="C560" s="52">
        <v>43435</v>
      </c>
      <c r="D560" s="29" t="s">
        <v>72</v>
      </c>
      <c r="E560" s="51" t="s">
        <v>326</v>
      </c>
      <c r="F560" s="51" t="s">
        <v>49</v>
      </c>
      <c r="G560" s="13" t="e">
        <f>(C560-VLOOKUP(E560,Riders!$A$2:$C$3501,2,FALSE))/365</f>
        <v>#N/A</v>
      </c>
      <c r="H560" s="29">
        <v>22</v>
      </c>
      <c r="I560" s="110">
        <v>9.8263888888888897E-3</v>
      </c>
      <c r="J560">
        <v>47.703000000000003</v>
      </c>
    </row>
    <row r="561" spans="1:10" x14ac:dyDescent="0.3">
      <c r="A561" s="29" t="s">
        <v>131</v>
      </c>
      <c r="B561" s="29">
        <v>2018</v>
      </c>
      <c r="C561" s="52">
        <v>43435</v>
      </c>
      <c r="D561" s="29" t="s">
        <v>72</v>
      </c>
      <c r="E561" s="51" t="s">
        <v>340</v>
      </c>
      <c r="F561" s="51" t="s">
        <v>65</v>
      </c>
      <c r="G561" s="13">
        <f>(C561-VLOOKUP(E561,Riders!$A$2:$C$3501,2,FALSE))/365</f>
        <v>23.531506849315068</v>
      </c>
      <c r="H561" s="29">
        <v>23</v>
      </c>
      <c r="I561" s="110">
        <v>9.8263888888888897E-3</v>
      </c>
      <c r="J561">
        <v>47.703000000000003</v>
      </c>
    </row>
    <row r="562" spans="1:10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350</v>
      </c>
      <c r="F562" s="51" t="s">
        <v>15</v>
      </c>
      <c r="G562" s="13">
        <f>(C562-VLOOKUP(E562,Riders!$A$2:$C$3501,2,FALSE))/365</f>
        <v>23.24931506849315</v>
      </c>
      <c r="H562" s="29">
        <v>24</v>
      </c>
      <c r="I562" s="110">
        <v>9.8263888888888897E-3</v>
      </c>
      <c r="J562">
        <v>47.703000000000003</v>
      </c>
    </row>
    <row r="563" spans="1:10" x14ac:dyDescent="0.3">
      <c r="A563" s="30" t="s">
        <v>93</v>
      </c>
      <c r="B563" s="30">
        <v>2018</v>
      </c>
      <c r="C563" s="49">
        <v>43401</v>
      </c>
      <c r="D563" s="30" t="s">
        <v>72</v>
      </c>
      <c r="E563" s="47" t="s">
        <v>309</v>
      </c>
      <c r="F563" s="47" t="s">
        <v>25</v>
      </c>
      <c r="G563" s="13">
        <f>(C563-VLOOKUP(E563,Riders!$A$2:$C$3501,2,FALSE))/365</f>
        <v>26.528767123287672</v>
      </c>
      <c r="H563" s="30">
        <v>1</v>
      </c>
      <c r="I563" s="110">
        <v>9.7337962962962977E-3</v>
      </c>
      <c r="J563">
        <v>49.210999999999999</v>
      </c>
    </row>
    <row r="564" spans="1:10" x14ac:dyDescent="0.3">
      <c r="A564" s="47" t="s">
        <v>93</v>
      </c>
      <c r="B564" s="47">
        <v>2018</v>
      </c>
      <c r="C564" s="49">
        <v>43401</v>
      </c>
      <c r="D564" s="47" t="s">
        <v>72</v>
      </c>
      <c r="E564" s="47" t="s">
        <v>839</v>
      </c>
      <c r="F564" s="47" t="s">
        <v>44</v>
      </c>
      <c r="G564" s="13" t="e">
        <f>(C564-VLOOKUP(E564,Riders!$A$2:$C$3501,2,FALSE))/365</f>
        <v>#N/A</v>
      </c>
      <c r="H564" s="30">
        <v>2</v>
      </c>
      <c r="I564" s="110">
        <v>9.7337962962962977E-3</v>
      </c>
      <c r="J564">
        <v>49.210999999999999</v>
      </c>
    </row>
    <row r="565" spans="1:10" x14ac:dyDescent="0.3">
      <c r="A565" s="47" t="s">
        <v>93</v>
      </c>
      <c r="B565" s="47">
        <v>2018</v>
      </c>
      <c r="C565" s="49">
        <v>43401</v>
      </c>
      <c r="D565" s="47" t="s">
        <v>72</v>
      </c>
      <c r="E565" s="47" t="s">
        <v>214</v>
      </c>
      <c r="F565" s="47" t="s">
        <v>67</v>
      </c>
      <c r="G565" s="13">
        <f>(C565-VLOOKUP(E565,Riders!$A$2:$C$3501,2,FALSE))/365</f>
        <v>23.860273972602741</v>
      </c>
      <c r="H565" s="30">
        <v>3</v>
      </c>
      <c r="I565" s="110">
        <v>9.7337962962962994E-3</v>
      </c>
      <c r="J565">
        <v>49.210999999999999</v>
      </c>
    </row>
    <row r="566" spans="1:10" x14ac:dyDescent="0.3">
      <c r="A566" s="47" t="s">
        <v>93</v>
      </c>
      <c r="B566" s="47">
        <v>2018</v>
      </c>
      <c r="C566" s="49">
        <v>43401</v>
      </c>
      <c r="D566" s="47" t="s">
        <v>72</v>
      </c>
      <c r="E566" s="47" t="s">
        <v>231</v>
      </c>
      <c r="F566" s="47" t="s">
        <v>232</v>
      </c>
      <c r="G566" s="13">
        <f>(C566-VLOOKUP(E566,Riders!$A$2:$C$3501,2,FALSE))/365</f>
        <v>21.706849315068492</v>
      </c>
      <c r="H566" s="30">
        <v>4</v>
      </c>
      <c r="I566" s="110">
        <v>9.7337962962962994E-3</v>
      </c>
      <c r="J566">
        <v>49.210999999999999</v>
      </c>
    </row>
    <row r="567" spans="1:10" x14ac:dyDescent="0.3">
      <c r="A567" s="47" t="s">
        <v>93</v>
      </c>
      <c r="B567" s="47">
        <v>2018</v>
      </c>
      <c r="C567" s="49">
        <v>43401</v>
      </c>
      <c r="D567" s="47" t="s">
        <v>72</v>
      </c>
      <c r="E567" s="47" t="s">
        <v>227</v>
      </c>
      <c r="F567" s="47" t="s">
        <v>53</v>
      </c>
      <c r="G567" s="13">
        <f>(C567-VLOOKUP(E567,Riders!$A$2:$C$3501,2,FALSE))/365</f>
        <v>20.67945205479452</v>
      </c>
      <c r="H567" s="30">
        <v>5</v>
      </c>
      <c r="I567" s="110">
        <v>9.7337962962962994E-3</v>
      </c>
      <c r="J567">
        <v>49.210999999999999</v>
      </c>
    </row>
    <row r="568" spans="1:10" x14ac:dyDescent="0.3">
      <c r="A568" s="47" t="s">
        <v>93</v>
      </c>
      <c r="B568" s="47">
        <v>2018</v>
      </c>
      <c r="C568" s="49">
        <v>43401</v>
      </c>
      <c r="D568" s="47" t="s">
        <v>72</v>
      </c>
      <c r="E568" s="47" t="s">
        <v>322</v>
      </c>
      <c r="F568" s="47" t="s">
        <v>29</v>
      </c>
      <c r="G568" s="13">
        <f>(C568-VLOOKUP(E568,Riders!$A$2:$C$3501,2,FALSE))/365</f>
        <v>30.791780821917808</v>
      </c>
      <c r="H568" s="30">
        <v>6</v>
      </c>
      <c r="I568" s="110">
        <v>9.7337962962962994E-3</v>
      </c>
      <c r="J568">
        <v>49.210999999999999</v>
      </c>
    </row>
    <row r="569" spans="1:10" x14ac:dyDescent="0.3">
      <c r="A569" s="47" t="s">
        <v>93</v>
      </c>
      <c r="B569" s="47">
        <v>2018</v>
      </c>
      <c r="C569" s="49">
        <v>43401</v>
      </c>
      <c r="D569" s="47" t="s">
        <v>72</v>
      </c>
      <c r="E569" s="47" t="s">
        <v>237</v>
      </c>
      <c r="F569" s="47" t="s">
        <v>238</v>
      </c>
      <c r="G569" s="13">
        <f>(C569-VLOOKUP(E569,Riders!$A$2:$C$3501,2,FALSE))/365</f>
        <v>22.443835616438356</v>
      </c>
      <c r="H569" s="30">
        <v>7</v>
      </c>
      <c r="I569" s="110">
        <v>9.7337962962962994E-3</v>
      </c>
      <c r="J569">
        <v>49.210999999999999</v>
      </c>
    </row>
    <row r="570" spans="1:10" x14ac:dyDescent="0.3">
      <c r="A570" s="47" t="s">
        <v>93</v>
      </c>
      <c r="B570" s="47">
        <v>2018</v>
      </c>
      <c r="C570" s="49">
        <v>43401</v>
      </c>
      <c r="D570" s="47" t="s">
        <v>72</v>
      </c>
      <c r="E570" s="47" t="s">
        <v>334</v>
      </c>
      <c r="F570" s="47" t="s">
        <v>118</v>
      </c>
      <c r="G570" s="13">
        <f>(C570-VLOOKUP(E570,Riders!$A$2:$C$3501,2,FALSE))/365</f>
        <v>26.021917808219179</v>
      </c>
      <c r="H570" s="30">
        <v>8</v>
      </c>
      <c r="I570" s="110">
        <v>9.7337962962962994E-3</v>
      </c>
      <c r="J570">
        <v>49.210999999999999</v>
      </c>
    </row>
    <row r="571" spans="1:10" x14ac:dyDescent="0.3">
      <c r="A571" s="47" t="s">
        <v>93</v>
      </c>
      <c r="B571" s="47">
        <v>2018</v>
      </c>
      <c r="C571" s="49">
        <v>43401</v>
      </c>
      <c r="D571" s="47" t="s">
        <v>72</v>
      </c>
      <c r="E571" s="47" t="s">
        <v>332</v>
      </c>
      <c r="F571" s="47" t="s">
        <v>17</v>
      </c>
      <c r="G571" s="13">
        <f>(C571-VLOOKUP(E571,Riders!$A$2:$C$3501,2,FALSE))/365</f>
        <v>27.19178082191781</v>
      </c>
      <c r="H571" s="30">
        <v>9</v>
      </c>
      <c r="I571" s="110">
        <v>9.7337962962962994E-3</v>
      </c>
      <c r="J571">
        <v>49.210999999999999</v>
      </c>
    </row>
    <row r="572" spans="1:10" x14ac:dyDescent="0.3">
      <c r="A572" s="47" t="s">
        <v>93</v>
      </c>
      <c r="B572" s="47">
        <v>2018</v>
      </c>
      <c r="C572" s="49">
        <v>43401</v>
      </c>
      <c r="D572" s="47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10</v>
      </c>
      <c r="I572" s="110">
        <v>9.7337962962962994E-3</v>
      </c>
      <c r="J572">
        <v>49.210999999999999</v>
      </c>
    </row>
    <row r="573" spans="1:10" x14ac:dyDescent="0.3">
      <c r="A573" s="47" t="s">
        <v>93</v>
      </c>
      <c r="B573" s="47">
        <v>2018</v>
      </c>
      <c r="C573" s="49">
        <v>43401</v>
      </c>
      <c r="D573" s="47" t="s">
        <v>72</v>
      </c>
      <c r="E573" s="47" t="s">
        <v>1415</v>
      </c>
      <c r="F573" s="47" t="s">
        <v>230</v>
      </c>
      <c r="G573" s="13">
        <f>(C573-VLOOKUP(E573,Riders!$A$2:$C$3501,2,FALSE))/365</f>
        <v>28.742465753424657</v>
      </c>
      <c r="H573" s="30">
        <v>11</v>
      </c>
      <c r="I573" s="110">
        <v>9.7337962962962994E-3</v>
      </c>
      <c r="J573">
        <v>49.210999999999999</v>
      </c>
    </row>
    <row r="574" spans="1:10" x14ac:dyDescent="0.3">
      <c r="A574" s="47" t="s">
        <v>93</v>
      </c>
      <c r="B574" s="47">
        <v>2018</v>
      </c>
      <c r="C574" s="49">
        <v>43401</v>
      </c>
      <c r="D574" s="47" t="s">
        <v>72</v>
      </c>
      <c r="E574" s="47" t="s">
        <v>459</v>
      </c>
      <c r="F574" s="47" t="s">
        <v>15</v>
      </c>
      <c r="G574" s="13">
        <f>(C574-VLOOKUP(E574,Riders!$A$2:$C$3501,2,FALSE))/365</f>
        <v>19.950684931506849</v>
      </c>
      <c r="H574" s="30">
        <v>12</v>
      </c>
      <c r="I574" s="110">
        <v>9.7337962962962994E-3</v>
      </c>
      <c r="J574">
        <v>49.210999999999999</v>
      </c>
    </row>
    <row r="575" spans="1:10" x14ac:dyDescent="0.3">
      <c r="A575" s="47" t="s">
        <v>93</v>
      </c>
      <c r="B575" s="47">
        <v>2018</v>
      </c>
      <c r="C575" s="49">
        <v>43401</v>
      </c>
      <c r="D575" s="47" t="s">
        <v>72</v>
      </c>
      <c r="E575" s="47" t="s">
        <v>586</v>
      </c>
      <c r="F575" s="47" t="s">
        <v>172</v>
      </c>
      <c r="G575" s="13" t="e">
        <f>(C575-VLOOKUP(E575,Riders!$A$2:$C$3501,2,FALSE))/365</f>
        <v>#N/A</v>
      </c>
      <c r="H575" s="30">
        <v>13</v>
      </c>
      <c r="I575" s="110">
        <v>9.7337962962962994E-3</v>
      </c>
      <c r="J575">
        <v>49.210999999999999</v>
      </c>
    </row>
    <row r="576" spans="1:10" x14ac:dyDescent="0.3">
      <c r="A576" s="47" t="s">
        <v>93</v>
      </c>
      <c r="B576" s="47">
        <v>2018</v>
      </c>
      <c r="C576" s="49">
        <v>43401</v>
      </c>
      <c r="D576" s="47" t="s">
        <v>72</v>
      </c>
      <c r="E576" s="47" t="s">
        <v>311</v>
      </c>
      <c r="F576" s="47" t="s">
        <v>61</v>
      </c>
      <c r="G576" s="13">
        <f>(C576-VLOOKUP(E576,Riders!$A$2:$C$3501,2,FALSE))/365</f>
        <v>28.791780821917808</v>
      </c>
      <c r="H576" s="30">
        <v>14</v>
      </c>
      <c r="I576" s="110">
        <v>9.7337962962962994E-3</v>
      </c>
      <c r="J576">
        <v>49.210999999999999</v>
      </c>
    </row>
    <row r="577" spans="1:10" x14ac:dyDescent="0.3">
      <c r="A577" s="47" t="s">
        <v>93</v>
      </c>
      <c r="B577" s="47">
        <v>2018</v>
      </c>
      <c r="C577" s="49">
        <v>43401</v>
      </c>
      <c r="D577" s="47" t="s">
        <v>72</v>
      </c>
      <c r="E577" s="47" t="s">
        <v>219</v>
      </c>
      <c r="F577" s="47" t="s">
        <v>220</v>
      </c>
      <c r="G577" s="13">
        <f>(C577-VLOOKUP(E577,Riders!$A$2:$C$3501,2,FALSE))/365</f>
        <v>26.183561643835617</v>
      </c>
      <c r="H577" s="30">
        <v>15</v>
      </c>
      <c r="I577" s="110">
        <v>9.7337962962962994E-3</v>
      </c>
      <c r="J577">
        <v>49.210999999999999</v>
      </c>
    </row>
    <row r="578" spans="1:10" x14ac:dyDescent="0.3">
      <c r="A578" s="47" t="s">
        <v>93</v>
      </c>
      <c r="B578" s="47">
        <v>2018</v>
      </c>
      <c r="C578" s="49">
        <v>43401</v>
      </c>
      <c r="D578" s="47" t="s">
        <v>72</v>
      </c>
      <c r="E578" s="47" t="s">
        <v>221</v>
      </c>
      <c r="F578" s="47" t="s">
        <v>40</v>
      </c>
      <c r="G578" s="13">
        <f>(C578-VLOOKUP(E578,Riders!$A$2:$C$3501,2,FALSE))/365</f>
        <v>21.564383561643837</v>
      </c>
      <c r="H578" s="30">
        <v>16</v>
      </c>
      <c r="I578" s="110">
        <v>9.7337962962962994E-3</v>
      </c>
      <c r="J578">
        <v>49.210999999999999</v>
      </c>
    </row>
    <row r="579" spans="1:10" x14ac:dyDescent="0.3">
      <c r="A579" s="47" t="s">
        <v>93</v>
      </c>
      <c r="B579" s="47">
        <v>2018</v>
      </c>
      <c r="C579" s="49">
        <v>43401</v>
      </c>
      <c r="D579" s="47" t="s">
        <v>72</v>
      </c>
      <c r="E579" s="47" t="s">
        <v>299</v>
      </c>
      <c r="F579" s="47" t="s">
        <v>38</v>
      </c>
      <c r="G579" s="13">
        <f>(C579-VLOOKUP(E579,Riders!$A$2:$C$3501,2,FALSE))/365</f>
        <v>26.175342465753424</v>
      </c>
      <c r="H579" s="30">
        <v>17</v>
      </c>
      <c r="I579" s="110">
        <v>9.7337962962962994E-3</v>
      </c>
      <c r="J579">
        <v>49.210999999999999</v>
      </c>
    </row>
    <row r="580" spans="1:10" x14ac:dyDescent="0.3">
      <c r="A580" s="47" t="s">
        <v>93</v>
      </c>
      <c r="B580" s="47">
        <v>2018</v>
      </c>
      <c r="C580" s="49">
        <v>43401</v>
      </c>
      <c r="D580" s="47" t="s">
        <v>72</v>
      </c>
      <c r="E580" s="47" t="s">
        <v>224</v>
      </c>
      <c r="F580" s="47" t="s">
        <v>225</v>
      </c>
      <c r="G580" s="13">
        <f>(C580-VLOOKUP(E580,Riders!$A$2:$C$3501,2,FALSE))/365</f>
        <v>18.882191780821916</v>
      </c>
      <c r="H580" s="30">
        <v>18</v>
      </c>
      <c r="I580" s="110">
        <v>9.7337962962962994E-3</v>
      </c>
      <c r="J580">
        <v>49.210999999999999</v>
      </c>
    </row>
    <row r="581" spans="1:10" x14ac:dyDescent="0.3">
      <c r="A581" s="47" t="s">
        <v>93</v>
      </c>
      <c r="B581" s="47">
        <v>2018</v>
      </c>
      <c r="C581" s="49">
        <v>43401</v>
      </c>
      <c r="D581" s="47" t="s">
        <v>72</v>
      </c>
      <c r="E581" s="47" t="s">
        <v>307</v>
      </c>
      <c r="F581" s="47" t="s">
        <v>27</v>
      </c>
      <c r="G581" s="13">
        <f>(C581-VLOOKUP(E581,Riders!$A$2:$C$3501,2,FALSE))/365</f>
        <v>25.424657534246574</v>
      </c>
      <c r="H581" s="30">
        <v>19</v>
      </c>
      <c r="I581" s="110">
        <v>9.7337962962962994E-3</v>
      </c>
      <c r="J581">
        <v>49.210999999999999</v>
      </c>
    </row>
    <row r="582" spans="1:10" x14ac:dyDescent="0.3">
      <c r="A582" s="47" t="s">
        <v>93</v>
      </c>
      <c r="B582" s="47">
        <v>2018</v>
      </c>
      <c r="C582" s="49">
        <v>43401</v>
      </c>
      <c r="D582" s="47" t="s">
        <v>72</v>
      </c>
      <c r="E582" s="47" t="s">
        <v>326</v>
      </c>
      <c r="F582" s="47" t="s">
        <v>49</v>
      </c>
      <c r="G582" s="13" t="e">
        <f>(C582-VLOOKUP(E582,Riders!$A$2:$C$3501,2,FALSE))/365</f>
        <v>#N/A</v>
      </c>
      <c r="H582" s="30">
        <v>20</v>
      </c>
      <c r="I582" s="110">
        <v>9.7337962962962994E-3</v>
      </c>
      <c r="J582">
        <v>49.210999999999999</v>
      </c>
    </row>
    <row r="583" spans="1:10" x14ac:dyDescent="0.3">
      <c r="A583" s="47" t="s">
        <v>93</v>
      </c>
      <c r="B583" s="47">
        <v>2018</v>
      </c>
      <c r="C583" s="49">
        <v>43401</v>
      </c>
      <c r="D583" s="47" t="s">
        <v>72</v>
      </c>
      <c r="E583" s="47" t="s">
        <v>562</v>
      </c>
      <c r="F583" s="47" t="s">
        <v>47</v>
      </c>
      <c r="G583" s="13">
        <f>(C583-VLOOKUP(E583,Riders!$A$2:$C$3501,2,FALSE))/365</f>
        <v>21.07123287671233</v>
      </c>
      <c r="H583" s="30">
        <v>21</v>
      </c>
      <c r="I583" s="110">
        <v>9.7337962962962994E-3</v>
      </c>
      <c r="J583">
        <v>49.210999999999999</v>
      </c>
    </row>
    <row r="584" spans="1:10" x14ac:dyDescent="0.3">
      <c r="A584" s="47" t="s">
        <v>93</v>
      </c>
      <c r="B584" s="47">
        <v>2018</v>
      </c>
      <c r="C584" s="49">
        <v>43401</v>
      </c>
      <c r="D584" s="47" t="s">
        <v>72</v>
      </c>
      <c r="E584" s="47" t="s">
        <v>338</v>
      </c>
      <c r="F584" s="47" t="s">
        <v>339</v>
      </c>
      <c r="G584" s="13">
        <f>(C584-VLOOKUP(E584,Riders!$A$2:$C$3501,2,FALSE))/365</f>
        <v>28.794520547945204</v>
      </c>
      <c r="H584" s="30">
        <v>22</v>
      </c>
      <c r="I584" s="110">
        <v>9.7337962962962994E-3</v>
      </c>
      <c r="J584">
        <v>49.210999999999999</v>
      </c>
    </row>
    <row r="585" spans="1:10" x14ac:dyDescent="0.3">
      <c r="A585" s="47" t="s">
        <v>93</v>
      </c>
      <c r="B585" s="47">
        <v>2018</v>
      </c>
      <c r="C585" s="49">
        <v>43401</v>
      </c>
      <c r="D585" s="47" t="s">
        <v>72</v>
      </c>
      <c r="E585" s="47" t="s">
        <v>300</v>
      </c>
      <c r="F585" s="47" t="s">
        <v>56</v>
      </c>
      <c r="G585" s="13">
        <f>(C585-VLOOKUP(E585,Riders!$A$2:$C$3501,2,FALSE))/365</f>
        <v>31.298630136986301</v>
      </c>
      <c r="H585" s="30">
        <v>23</v>
      </c>
      <c r="I585" s="110">
        <v>9.7337962962962994E-3</v>
      </c>
      <c r="J585">
        <v>49.210999999999999</v>
      </c>
    </row>
    <row r="586" spans="1:10" x14ac:dyDescent="0.3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348</v>
      </c>
      <c r="F586" s="47" t="s">
        <v>65</v>
      </c>
      <c r="G586" s="13">
        <f>(C586-VLOOKUP(E586,Riders!$A$2:$C$3501,2,FALSE))/365</f>
        <v>25.660273972602738</v>
      </c>
      <c r="H586" s="30">
        <v>24</v>
      </c>
      <c r="I586" s="110">
        <v>9.7337962962962994E-3</v>
      </c>
      <c r="J586">
        <v>49.210999999999999</v>
      </c>
    </row>
  </sheetData>
  <autoFilter ref="A1:N430" xr:uid="{14191AF7-DF5B-4676-9640-1AAD35999D6A}">
    <sortState xmlns:xlrd2="http://schemas.microsoft.com/office/spreadsheetml/2017/richdata2" ref="A2:N586">
      <sortCondition descending="1" ref="C1:C430"/>
    </sortState>
  </autoFilter>
  <conditionalFormatting sqref="D87:D110">
    <cfRule type="expression" dxfId="282" priority="61">
      <formula>$E87="F"</formula>
    </cfRule>
    <cfRule type="expression" dxfId="281" priority="62">
      <formula>$E87="SF"</formula>
    </cfRule>
    <cfRule type="expression" dxfId="280" priority="63">
      <formula>$E87="QF"</formula>
    </cfRule>
    <cfRule type="expression" dxfId="279" priority="64">
      <formula>$E87="R16"</formula>
    </cfRule>
    <cfRule type="expression" dxfId="278" priority="65">
      <formula>$E87="R8"</formula>
    </cfRule>
  </conditionalFormatting>
  <conditionalFormatting sqref="C142:C162">
    <cfRule type="expression" dxfId="277" priority="59">
      <formula>$E142="F"</formula>
    </cfRule>
    <cfRule type="expression" dxfId="276" priority="60">
      <formula>$E142="Q"</formula>
    </cfRule>
  </conditionalFormatting>
  <conditionalFormatting sqref="A142:B162">
    <cfRule type="expression" dxfId="275" priority="56">
      <formula>$E142="Q"</formula>
    </cfRule>
    <cfRule type="expression" dxfId="274" priority="57">
      <formula>$E142="G"</formula>
    </cfRule>
    <cfRule type="expression" dxfId="273" priority="58">
      <formula>$E142="B"</formula>
    </cfRule>
  </conditionalFormatting>
  <conditionalFormatting sqref="D142:D162">
    <cfRule type="expression" dxfId="272" priority="53">
      <formula>$E142="Q"</formula>
    </cfRule>
    <cfRule type="expression" dxfId="271" priority="54">
      <formula>$E142="G"</formula>
    </cfRule>
    <cfRule type="expression" dxfId="270" priority="55">
      <formula>$E142="B"</formula>
    </cfRule>
  </conditionalFormatting>
  <conditionalFormatting sqref="A163:B183 D163:D183">
    <cfRule type="expression" dxfId="269" priority="51">
      <formula>#REF!="F"</formula>
    </cfRule>
    <cfRule type="expression" dxfId="268" priority="52">
      <formula>#REF!="Q"</formula>
    </cfRule>
  </conditionalFormatting>
  <conditionalFormatting sqref="A184:B200 D184:D200">
    <cfRule type="expression" dxfId="267" priority="49">
      <formula>#REF!="F"</formula>
    </cfRule>
    <cfRule type="expression" dxfId="266" priority="50">
      <formula>#REF!="Q"</formula>
    </cfRule>
  </conditionalFormatting>
  <conditionalFormatting sqref="A201:B221 D201:D221">
    <cfRule type="expression" dxfId="265" priority="47">
      <formula>#REF!="F"</formula>
    </cfRule>
    <cfRule type="expression" dxfId="264" priority="48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63" priority="45">
      <formula>#REF!="F"</formula>
    </cfRule>
    <cfRule type="expression" dxfId="262" priority="46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61" priority="43">
      <formula>#REF!="F"</formula>
    </cfRule>
    <cfRule type="expression" dxfId="260" priority="44">
      <formula>#REF!="Q"</formula>
    </cfRule>
  </conditionalFormatting>
  <conditionalFormatting sqref="A245:B267 D245:D267">
    <cfRule type="expression" dxfId="259" priority="41">
      <formula>#REF!="F"</formula>
    </cfRule>
    <cfRule type="expression" dxfId="258" priority="42">
      <formula>#REF!="Q"</formula>
    </cfRule>
  </conditionalFormatting>
  <conditionalFormatting sqref="A268:B291 D268:D291">
    <cfRule type="expression" dxfId="257" priority="39">
      <formula>#REF!="F"</formula>
    </cfRule>
    <cfRule type="expression" dxfId="256" priority="40">
      <formula>#REF!="Q"</formula>
    </cfRule>
  </conditionalFormatting>
  <conditionalFormatting sqref="A292:B315 D292:D315">
    <cfRule type="expression" dxfId="255" priority="37">
      <formula>#REF!="F"</formula>
    </cfRule>
    <cfRule type="expression" dxfId="254" priority="38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53" priority="35">
      <formula>#REF!="F"</formula>
    </cfRule>
    <cfRule type="expression" dxfId="252" priority="36">
      <formula>#REF!="Q"</formula>
    </cfRule>
  </conditionalFormatting>
  <conditionalFormatting sqref="A316:B316 A318:B318 A320:B320 A322:B322 A324:B324 A326:B326 A328:B328 A330:B330 A332:B332 A334:B334 A336:B336 A338:B338">
    <cfRule type="expression" dxfId="251" priority="33">
      <formula>#REF!="F"</formula>
    </cfRule>
    <cfRule type="expression" dxfId="250" priority="34">
      <formula>#REF!="Q"</formula>
    </cfRule>
  </conditionalFormatting>
  <conditionalFormatting sqref="D340:D360">
    <cfRule type="expression" dxfId="249" priority="31">
      <formula>#REF!="F"</formula>
    </cfRule>
    <cfRule type="expression" dxfId="248" priority="32">
      <formula>#REF!="Q"</formula>
    </cfRule>
  </conditionalFormatting>
  <conditionalFormatting sqref="A340:B340 A342:B342 A344:B344 A346:B346 A348:B348 A350:B350 A352:B352 A354:B354 A356:B356 A358:B358 A360:B360">
    <cfRule type="expression" dxfId="247" priority="29">
      <formula>#REF!="F"</formula>
    </cfRule>
    <cfRule type="expression" dxfId="246" priority="30">
      <formula>#REF!="Q"</formula>
    </cfRule>
  </conditionalFormatting>
  <conditionalFormatting sqref="A341:B341 A343:B343 A345:B345 A347:B347 A349:B349 A351:B351 A353:B353 A355:B355 A357:B357 A359:B359">
    <cfRule type="expression" dxfId="245" priority="27">
      <formula>#REF!="F"</formula>
    </cfRule>
    <cfRule type="expression" dxfId="244" priority="28">
      <formula>#REF!="Q"</formula>
    </cfRule>
  </conditionalFormatting>
  <conditionalFormatting sqref="D361:D384">
    <cfRule type="expression" dxfId="243" priority="25">
      <formula>#REF!="F"</formula>
    </cfRule>
    <cfRule type="expression" dxfId="242" priority="26">
      <formula>#REF!="Q"</formula>
    </cfRule>
  </conditionalFormatting>
  <conditionalFormatting sqref="A362:B362 A364:B364 A366:B366 A368:B368 A370:B370 A372:B372 A374:B374 A376:B376 A378:B378 A380:B380 A382:B382 A384:B384">
    <cfRule type="expression" dxfId="241" priority="23">
      <formula>#REF!="F"</formula>
    </cfRule>
    <cfRule type="expression" dxfId="240" priority="24">
      <formula>#REF!="Q"</formula>
    </cfRule>
  </conditionalFormatting>
  <conditionalFormatting sqref="A361:B361 A363:B363 A365:B365 A367:B367 A369:B369 A371:B371 A373:B373 A375:B375 A377:B377 A379:B379 A381:B381 A383:B383">
    <cfRule type="expression" dxfId="239" priority="21">
      <formula>#REF!="F"</formula>
    </cfRule>
    <cfRule type="expression" dxfId="238" priority="22">
      <formula>#REF!="Q"</formula>
    </cfRule>
  </conditionalFormatting>
  <conditionalFormatting sqref="D385:D408">
    <cfRule type="expression" dxfId="237" priority="19">
      <formula>#REF!="F"</formula>
    </cfRule>
    <cfRule type="expression" dxfId="236" priority="20">
      <formula>#REF!="Q"</formula>
    </cfRule>
  </conditionalFormatting>
  <conditionalFormatting sqref="A385:B385 A387:B387 A389:B389 A391:B391 A393:B393 A395:B395 A397:B397 A399:B399 A401:B401 A403:B403 A405:B405 A407:B407">
    <cfRule type="expression" dxfId="235" priority="17">
      <formula>#REF!="F"</formula>
    </cfRule>
    <cfRule type="expression" dxfId="234" priority="18">
      <formula>#REF!="Q"</formula>
    </cfRule>
  </conditionalFormatting>
  <conditionalFormatting sqref="A386:B386 A388:B388 A390:B390 A392:B392 A394:B394 A396:B396 A398:B398 A400:B400 A402:B402 A404:B404 A406:B406 A408:B408">
    <cfRule type="expression" dxfId="233" priority="15">
      <formula>#REF!="F"</formula>
    </cfRule>
    <cfRule type="expression" dxfId="232" priority="16">
      <formula>#REF!="Q"</formula>
    </cfRule>
  </conditionalFormatting>
  <conditionalFormatting sqref="D497:D520 A497:B520">
    <cfRule type="expression" dxfId="231" priority="13">
      <formula>#REF!="F"</formula>
    </cfRule>
    <cfRule type="expression" dxfId="230" priority="14">
      <formula>#REF!="Q"</formula>
    </cfRule>
  </conditionalFormatting>
  <conditionalFormatting sqref="A545:D563">
    <cfRule type="expression" dxfId="229" priority="10">
      <formula>$E545="Q"</formula>
    </cfRule>
    <cfRule type="expression" dxfId="228" priority="11">
      <formula>$E545="G"</formula>
    </cfRule>
    <cfRule type="expression" dxfId="227" priority="12">
      <formula>$E545="B"</formula>
    </cfRule>
  </conditionalFormatting>
  <conditionalFormatting sqref="A564:B586">
    <cfRule type="expression" dxfId="226" priority="7">
      <formula>#REF!="R1"</formula>
    </cfRule>
    <cfRule type="expression" dxfId="225" priority="8">
      <formula>#REF!="F"</formula>
    </cfRule>
    <cfRule type="expression" dxfId="224" priority="9">
      <formula>#REF!="Q"</formula>
    </cfRule>
  </conditionalFormatting>
  <conditionalFormatting sqref="D564:D586">
    <cfRule type="expression" dxfId="223" priority="4">
      <formula>#REF!="R1"</formula>
    </cfRule>
    <cfRule type="expression" dxfId="222" priority="5">
      <formula>#REF!="F"</formula>
    </cfRule>
    <cfRule type="expression" dxfId="221" priority="6">
      <formula>#REF!="Q"</formula>
    </cfRule>
  </conditionalFormatting>
  <conditionalFormatting sqref="C564:C586">
    <cfRule type="expression" dxfId="220" priority="1">
      <formula>$E564="R1"</formula>
    </cfRule>
    <cfRule type="expression" dxfId="219" priority="2">
      <formula>$E564="F"</formula>
    </cfRule>
    <cfRule type="expression" dxfId="218" priority="3">
      <formula>$E564="Q"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03"/>
  <sheetViews>
    <sheetView zoomScaleNormal="100" workbookViewId="0">
      <pane ySplit="1" topLeftCell="A125" activePane="bottomLeft" state="frozen"/>
      <selection activeCell="J221" sqref="J221"/>
      <selection pane="bottomLeft" activeCell="B2" sqref="B2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3">
        <v>40</v>
      </c>
      <c r="J2" s="3">
        <v>36</v>
      </c>
      <c r="K2" s="3">
        <v>40</v>
      </c>
      <c r="L2" s="3">
        <v>116</v>
      </c>
      <c r="M2" s="3">
        <f>0</f>
        <v>0</v>
      </c>
      <c r="N2" s="3">
        <v>3</v>
      </c>
      <c r="O2" s="3">
        <f>0</f>
        <v>0</v>
      </c>
      <c r="P2" s="3">
        <v>5</v>
      </c>
      <c r="Q2" s="3">
        <f>0</f>
        <v>0</v>
      </c>
      <c r="R2" s="3">
        <f>0</f>
        <v>0</v>
      </c>
      <c r="S2" s="3">
        <f>0</f>
        <v>0</v>
      </c>
      <c r="T2" s="3">
        <v>10</v>
      </c>
      <c r="U2" s="3">
        <f>0</f>
        <v>0</v>
      </c>
      <c r="V2" s="3">
        <f>0</f>
        <v>0</v>
      </c>
      <c r="W2" s="3">
        <v>134</v>
      </c>
      <c r="X2" s="110">
        <v>1.7106481481481483E-2</v>
      </c>
      <c r="Y2">
        <v>48.713999999999999</v>
      </c>
    </row>
    <row r="3" spans="1:25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3">
        <v>38</v>
      </c>
      <c r="J3" s="3">
        <v>38</v>
      </c>
      <c r="K3" s="3">
        <v>36</v>
      </c>
      <c r="L3" s="3">
        <v>112</v>
      </c>
      <c r="M3" s="3">
        <v>2</v>
      </c>
      <c r="N3" s="3">
        <f>0</f>
        <v>0</v>
      </c>
      <c r="O3" s="3">
        <v>5</v>
      </c>
      <c r="P3" s="3">
        <v>1</v>
      </c>
      <c r="Q3" s="3">
        <v>3</v>
      </c>
      <c r="R3" s="3">
        <f>0</f>
        <v>0</v>
      </c>
      <c r="S3" s="3">
        <f>0</f>
        <v>0</v>
      </c>
      <c r="T3" s="3">
        <v>2</v>
      </c>
      <c r="U3" s="3">
        <f>0</f>
        <v>0</v>
      </c>
      <c r="V3" s="3">
        <f>0</f>
        <v>0</v>
      </c>
      <c r="W3" s="3">
        <v>125</v>
      </c>
      <c r="X3" s="110">
        <v>1.7106481481481483E-2</v>
      </c>
      <c r="Y3">
        <v>48.713999999999999</v>
      </c>
    </row>
    <row r="4" spans="1:25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29.13150684931507</v>
      </c>
      <c r="H4" s="1">
        <v>3</v>
      </c>
      <c r="I4" s="3">
        <v>20</v>
      </c>
      <c r="J4" s="3">
        <v>32</v>
      </c>
      <c r="K4" s="3">
        <v>38</v>
      </c>
      <c r="L4" s="3">
        <v>90</v>
      </c>
      <c r="M4" s="3">
        <f>0</f>
        <v>0</v>
      </c>
      <c r="N4" s="3">
        <v>5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100</v>
      </c>
      <c r="X4" s="110">
        <v>1.71064814814815E-2</v>
      </c>
      <c r="Y4">
        <v>48.713999999999999</v>
      </c>
    </row>
    <row r="5" spans="1:25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328</v>
      </c>
      <c r="F5" s="3" t="s">
        <v>151</v>
      </c>
      <c r="G5" s="13">
        <f>(C5-VLOOKUP(E5,Riders!$A$2:$C$3501,2,FALSE))/365</f>
        <v>33.531506849315072</v>
      </c>
      <c r="H5" s="1">
        <v>4</v>
      </c>
      <c r="I5" s="3">
        <v>10</v>
      </c>
      <c r="J5" s="3">
        <v>34</v>
      </c>
      <c r="K5" s="3">
        <v>26</v>
      </c>
      <c r="L5" s="3">
        <v>70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f>0</f>
        <v>0</v>
      </c>
      <c r="S5" s="3">
        <v>5</v>
      </c>
      <c r="T5" s="3">
        <f>0</f>
        <v>0</v>
      </c>
      <c r="U5" s="3">
        <v>20</v>
      </c>
      <c r="V5" s="3">
        <f>0</f>
        <v>0</v>
      </c>
      <c r="W5" s="3">
        <v>100</v>
      </c>
      <c r="X5" s="110">
        <v>1.71064814814815E-2</v>
      </c>
      <c r="Y5">
        <v>48.713999999999999</v>
      </c>
    </row>
    <row r="6" spans="1:25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244</v>
      </c>
      <c r="F6" s="3" t="s">
        <v>38</v>
      </c>
      <c r="G6" s="13">
        <f>(C6-VLOOKUP(E6,Riders!$A$2:$C$3501,2,FALSE))/365</f>
        <v>29.849315068493151</v>
      </c>
      <c r="H6" s="1">
        <v>5</v>
      </c>
      <c r="I6" s="3">
        <v>22</v>
      </c>
      <c r="J6" s="3">
        <v>26</v>
      </c>
      <c r="K6" s="3">
        <v>30</v>
      </c>
      <c r="L6" s="3">
        <v>78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80</v>
      </c>
      <c r="X6" s="110">
        <v>1.71064814814815E-2</v>
      </c>
      <c r="Y6">
        <v>48.713999999999999</v>
      </c>
    </row>
    <row r="7" spans="1:25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270</v>
      </c>
      <c r="F7" s="3" t="s">
        <v>36</v>
      </c>
      <c r="G7" s="13">
        <f>(C7-VLOOKUP(E7,Riders!$A$2:$C$3501,2,FALSE))/365</f>
        <v>29.389041095890413</v>
      </c>
      <c r="H7" s="1">
        <v>6</v>
      </c>
      <c r="I7" s="3">
        <v>36</v>
      </c>
      <c r="J7" s="3">
        <v>10</v>
      </c>
      <c r="K7" s="3">
        <v>32</v>
      </c>
      <c r="L7" s="3">
        <v>78</v>
      </c>
      <c r="M7" s="3">
        <f>0</f>
        <v>0</v>
      </c>
      <c r="N7" s="3">
        <f>0</f>
        <v>0</v>
      </c>
      <c r="O7" s="3">
        <f>0</f>
        <v>0</v>
      </c>
      <c r="P7" s="3">
        <v>2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110">
        <v>1.71064814814815E-2</v>
      </c>
      <c r="Y7">
        <v>48.713999999999999</v>
      </c>
    </row>
    <row r="8" spans="1:25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221</v>
      </c>
      <c r="F8" s="3" t="s">
        <v>40</v>
      </c>
      <c r="G8" s="13">
        <f>(C8-VLOOKUP(E8,Riders!$A$2:$C$3501,2,FALSE))/365</f>
        <v>26.835616438356166</v>
      </c>
      <c r="H8" s="1">
        <v>7</v>
      </c>
      <c r="I8" s="3">
        <v>2</v>
      </c>
      <c r="J8" s="3">
        <v>40</v>
      </c>
      <c r="K8" s="3">
        <v>28</v>
      </c>
      <c r="L8" s="3">
        <v>70</v>
      </c>
      <c r="M8" s="3">
        <f>0</f>
        <v>0</v>
      </c>
      <c r="N8" s="3">
        <f>0</f>
        <v>0</v>
      </c>
      <c r="O8" s="3">
        <f>0</f>
        <v>0</v>
      </c>
      <c r="P8" s="3">
        <v>3</v>
      </c>
      <c r="Q8" s="3">
        <f>0</f>
        <v>0</v>
      </c>
      <c r="R8" s="3">
        <f>0</f>
        <v>0</v>
      </c>
      <c r="S8" s="3">
        <f>0</f>
        <v>0</v>
      </c>
      <c r="T8" s="3">
        <v>6</v>
      </c>
      <c r="U8" s="3">
        <f>0</f>
        <v>0</v>
      </c>
      <c r="V8" s="3">
        <f>0</f>
        <v>0</v>
      </c>
      <c r="W8" s="3">
        <v>79</v>
      </c>
      <c r="X8" s="110">
        <v>1.71064814814815E-2</v>
      </c>
      <c r="Y8">
        <v>48.713999999999999</v>
      </c>
    </row>
    <row r="9" spans="1:25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226</v>
      </c>
      <c r="F9" s="3" t="s">
        <v>120</v>
      </c>
      <c r="G9" s="13">
        <f>(C9-VLOOKUP(E9,Riders!$A$2:$C$3501,2,FALSE))/365</f>
        <v>25.435616438356163</v>
      </c>
      <c r="H9" s="1">
        <v>8</v>
      </c>
      <c r="I9" s="3">
        <v>26</v>
      </c>
      <c r="J9" s="3">
        <v>22</v>
      </c>
      <c r="K9" s="3">
        <v>24</v>
      </c>
      <c r="L9" s="3">
        <v>72</v>
      </c>
      <c r="M9" s="3">
        <f>0</f>
        <v>0</v>
      </c>
      <c r="N9" s="3">
        <v>1</v>
      </c>
      <c r="O9" s="3">
        <f>0</f>
        <v>0</v>
      </c>
      <c r="P9" s="3">
        <f>0</f>
        <v>0</v>
      </c>
      <c r="Q9" s="3">
        <f>0</f>
        <v>0</v>
      </c>
      <c r="R9" s="3">
        <v>3</v>
      </c>
      <c r="S9" s="3">
        <v>3</v>
      </c>
      <c r="T9" s="3">
        <f>0</f>
        <v>0</v>
      </c>
      <c r="U9" s="3">
        <f>0</f>
        <v>0</v>
      </c>
      <c r="V9" s="3">
        <f>0</f>
        <v>0</v>
      </c>
      <c r="W9" s="3">
        <v>79</v>
      </c>
      <c r="X9" s="110">
        <v>1.71064814814815E-2</v>
      </c>
      <c r="Y9">
        <v>48.713999999999999</v>
      </c>
    </row>
    <row r="10" spans="1:25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291</v>
      </c>
      <c r="F10" s="3" t="s">
        <v>56</v>
      </c>
      <c r="G10" s="13">
        <f>(C10-VLOOKUP(E10,Riders!$A$2:$C$3501,2,FALSE))/365</f>
        <v>22.802739726027397</v>
      </c>
      <c r="H10" s="1">
        <v>9</v>
      </c>
      <c r="I10" s="3">
        <v>28</v>
      </c>
      <c r="J10" s="3">
        <v>30</v>
      </c>
      <c r="K10" s="3">
        <v>6</v>
      </c>
      <c r="L10" s="3">
        <v>64</v>
      </c>
      <c r="M10" s="3">
        <v>5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69</v>
      </c>
      <c r="X10" s="110">
        <v>1.71064814814815E-2</v>
      </c>
      <c r="Y10">
        <v>48.713999999999999</v>
      </c>
    </row>
    <row r="11" spans="1:25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2329</v>
      </c>
      <c r="F11" s="3" t="s">
        <v>49</v>
      </c>
      <c r="G11" s="13">
        <f>(C11-VLOOKUP(E11,Riders!$A$2:$C$3501,2,FALSE))/365</f>
        <v>23.438356164383563</v>
      </c>
      <c r="H11" s="1">
        <v>10</v>
      </c>
      <c r="I11" s="3">
        <v>32</v>
      </c>
      <c r="J11" s="3">
        <v>20</v>
      </c>
      <c r="K11" s="3">
        <v>14</v>
      </c>
      <c r="L11" s="3">
        <v>66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66</v>
      </c>
      <c r="X11" s="110">
        <v>1.71064814814815E-2</v>
      </c>
      <c r="Y11">
        <v>48.713999999999999</v>
      </c>
    </row>
    <row r="12" spans="1:25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430</v>
      </c>
      <c r="F12" s="3" t="s">
        <v>97</v>
      </c>
      <c r="G12" s="13">
        <f>(C12-VLOOKUP(E12,Riders!$A$2:$C$3501,2,FALSE))/365</f>
        <v>22.07123287671233</v>
      </c>
      <c r="H12" s="1">
        <v>11</v>
      </c>
      <c r="I12" s="3">
        <v>34</v>
      </c>
      <c r="J12" s="3">
        <v>6</v>
      </c>
      <c r="K12" s="3">
        <v>16</v>
      </c>
      <c r="L12" s="3">
        <v>56</v>
      </c>
      <c r="M12" s="3">
        <f>0</f>
        <v>0</v>
      </c>
      <c r="N12" s="3">
        <v>2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v>2</v>
      </c>
      <c r="T12" s="3">
        <v>4</v>
      </c>
      <c r="U12" s="3">
        <f>0</f>
        <v>0</v>
      </c>
      <c r="V12" s="3">
        <f>0</f>
        <v>0</v>
      </c>
      <c r="W12" s="3">
        <v>64</v>
      </c>
      <c r="X12" s="110">
        <v>1.71064814814815E-2</v>
      </c>
      <c r="Y12">
        <v>48.713999999999999</v>
      </c>
    </row>
    <row r="13" spans="1:25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3">
        <v>18</v>
      </c>
      <c r="J13" s="3">
        <v>24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v>1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61</v>
      </c>
      <c r="X13" s="110">
        <v>1.71064814814815E-2</v>
      </c>
      <c r="Y13">
        <v>48.713999999999999</v>
      </c>
    </row>
    <row r="14" spans="1:25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222</v>
      </c>
      <c r="F14" s="3" t="s">
        <v>223</v>
      </c>
      <c r="G14" s="13">
        <f>(C14-VLOOKUP(E14,Riders!$A$2:$C$3501,2,FALSE))/365</f>
        <v>24.589041095890412</v>
      </c>
      <c r="H14" s="1">
        <v>13</v>
      </c>
      <c r="I14" s="3">
        <v>14</v>
      </c>
      <c r="J14" s="3">
        <v>18</v>
      </c>
      <c r="K14" s="3">
        <v>20</v>
      </c>
      <c r="L14" s="3">
        <v>52</v>
      </c>
      <c r="M14" s="3">
        <f>0</f>
        <v>0</v>
      </c>
      <c r="N14" s="3">
        <f>0</f>
        <v>0</v>
      </c>
      <c r="O14" s="3">
        <v>3</v>
      </c>
      <c r="P14" s="3">
        <f>0</f>
        <v>0</v>
      </c>
      <c r="Q14" s="3">
        <f>0</f>
        <v>0</v>
      </c>
      <c r="R14" s="3">
        <f>0</f>
        <v>0</v>
      </c>
      <c r="S14" s="3">
        <v>1</v>
      </c>
      <c r="T14" s="3">
        <f>0</f>
        <v>0</v>
      </c>
      <c r="U14" s="3">
        <f>0</f>
        <v>0</v>
      </c>
      <c r="V14" s="3">
        <f>0</f>
        <v>0</v>
      </c>
      <c r="W14" s="3">
        <v>56</v>
      </c>
      <c r="X14" s="110">
        <v>1.71064814814815E-2</v>
      </c>
      <c r="Y14">
        <v>48.713999999999999</v>
      </c>
    </row>
    <row r="15" spans="1:25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216</v>
      </c>
      <c r="F15" s="3" t="s">
        <v>27</v>
      </c>
      <c r="G15" s="13">
        <f>(C15-VLOOKUP(E15,Riders!$A$2:$C$3501,2,FALSE))/365</f>
        <v>24.991780821917807</v>
      </c>
      <c r="H15" s="1">
        <v>14</v>
      </c>
      <c r="I15" s="3">
        <v>6</v>
      </c>
      <c r="J15" s="3">
        <v>12</v>
      </c>
      <c r="K15" s="3">
        <v>34</v>
      </c>
      <c r="L15" s="3">
        <v>52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52</v>
      </c>
      <c r="X15" s="110">
        <v>1.71064814814815E-2</v>
      </c>
      <c r="Y15">
        <v>48.713999999999999</v>
      </c>
    </row>
    <row r="16" spans="1:25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219</v>
      </c>
      <c r="F16" s="3" t="s">
        <v>220</v>
      </c>
      <c r="G16" s="13">
        <f>(C16-VLOOKUP(E16,Riders!$A$2:$C$3501,2,FALSE))/365</f>
        <v>31.454794520547946</v>
      </c>
      <c r="H16" s="1">
        <v>15</v>
      </c>
      <c r="I16" s="3">
        <v>30</v>
      </c>
      <c r="J16" s="3">
        <v>14</v>
      </c>
      <c r="K16" s="3">
        <v>1</v>
      </c>
      <c r="L16" s="3">
        <v>45</v>
      </c>
      <c r="M16" s="3">
        <v>3</v>
      </c>
      <c r="N16" s="3">
        <f>0</f>
        <v>0</v>
      </c>
      <c r="O16" s="3">
        <v>1</v>
      </c>
      <c r="P16" s="3">
        <f>0</f>
        <v>0</v>
      </c>
      <c r="Q16" s="3">
        <v>1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50</v>
      </c>
      <c r="X16" s="110">
        <v>1.71064814814815E-2</v>
      </c>
      <c r="Y16">
        <v>48.713999999999999</v>
      </c>
    </row>
    <row r="17" spans="1:25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389</v>
      </c>
      <c r="F17" s="3" t="s">
        <v>53</v>
      </c>
      <c r="G17" s="13">
        <f>(C17-VLOOKUP(E17,Riders!$A$2:$C$3501,2,FALSE))/365</f>
        <v>24.263013698630136</v>
      </c>
      <c r="H17" s="1">
        <v>16</v>
      </c>
      <c r="I17" s="3">
        <v>16</v>
      </c>
      <c r="J17" s="3">
        <v>28</v>
      </c>
      <c r="K17" s="3">
        <v>1</v>
      </c>
      <c r="L17" s="3">
        <v>45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45</v>
      </c>
      <c r="X17" s="110">
        <v>1.71064814814815E-2</v>
      </c>
      <c r="Y17">
        <v>48.713999999999999</v>
      </c>
    </row>
    <row r="18" spans="1:25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853</v>
      </c>
      <c r="F18" s="3" t="s">
        <v>232</v>
      </c>
      <c r="G18" s="13">
        <f>(C18-VLOOKUP(E18,Riders!$A$2:$C$3501,2,FALSE))/365</f>
        <v>21.334246575342465</v>
      </c>
      <c r="H18" s="1">
        <v>17</v>
      </c>
      <c r="I18" s="3">
        <v>12</v>
      </c>
      <c r="J18" s="3">
        <v>4</v>
      </c>
      <c r="K18" s="3">
        <v>22</v>
      </c>
      <c r="L18" s="3">
        <v>38</v>
      </c>
      <c r="M18" s="3">
        <v>1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39</v>
      </c>
      <c r="X18" s="110">
        <v>1.71064814814815E-2</v>
      </c>
      <c r="Y18">
        <v>48.713999999999999</v>
      </c>
    </row>
    <row r="19" spans="1:25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591</v>
      </c>
      <c r="F19" s="3" t="s">
        <v>47</v>
      </c>
      <c r="G19" s="13">
        <f>(C19-VLOOKUP(E19,Riders!$A$2:$C$3501,2,FALSE))/365</f>
        <v>20.652054794520549</v>
      </c>
      <c r="H19" s="1">
        <v>18</v>
      </c>
      <c r="I19" s="3">
        <v>24</v>
      </c>
      <c r="J19" s="3">
        <v>1</v>
      </c>
      <c r="K19" s="3">
        <v>4</v>
      </c>
      <c r="L19" s="3">
        <v>29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29</v>
      </c>
      <c r="X19" s="110">
        <v>1.71064814814815E-2</v>
      </c>
      <c r="Y19">
        <v>48.713999999999999</v>
      </c>
    </row>
    <row r="20" spans="1:25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229</v>
      </c>
      <c r="F20" s="3" t="s">
        <v>61</v>
      </c>
      <c r="G20" s="13">
        <f>(C20-VLOOKUP(E20,Riders!$A$2:$C$3501,2,FALSE))/365</f>
        <v>25.408219178082192</v>
      </c>
      <c r="H20" s="1">
        <v>19</v>
      </c>
      <c r="I20" s="3">
        <v>8</v>
      </c>
      <c r="J20" s="3">
        <v>8</v>
      </c>
      <c r="K20" s="3">
        <v>10</v>
      </c>
      <c r="L20" s="3">
        <v>26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26</v>
      </c>
      <c r="X20" s="110">
        <v>1.71064814814815E-2</v>
      </c>
      <c r="Y20">
        <v>48.713999999999999</v>
      </c>
    </row>
    <row r="21" spans="1:25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302</v>
      </c>
      <c r="F21" s="3" t="s">
        <v>264</v>
      </c>
      <c r="G21" s="13">
        <f>(C21-VLOOKUP(E21,Riders!$A$2:$C$3501,2,FALSE))/365</f>
        <v>43.764383561643832</v>
      </c>
      <c r="H21" s="1">
        <v>20</v>
      </c>
      <c r="I21" s="3">
        <v>1</v>
      </c>
      <c r="J21" s="3">
        <v>16</v>
      </c>
      <c r="K21" s="3">
        <v>2</v>
      </c>
      <c r="L21" s="3">
        <v>19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19</v>
      </c>
      <c r="X21" s="110">
        <v>1.71064814814815E-2</v>
      </c>
      <c r="Y21">
        <v>48.713999999999999</v>
      </c>
    </row>
    <row r="22" spans="1:25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446</v>
      </c>
      <c r="F22" s="3" t="s">
        <v>44</v>
      </c>
      <c r="G22" s="13">
        <f>(C22-VLOOKUP(E22,Riders!$A$2:$C$3501,2,FALSE))/365</f>
        <v>22.531506849315068</v>
      </c>
      <c r="H22" s="1">
        <v>21</v>
      </c>
      <c r="I22" s="3">
        <v>1</v>
      </c>
      <c r="J22" s="3">
        <v>1</v>
      </c>
      <c r="K22" s="3">
        <v>12</v>
      </c>
      <c r="L22" s="3">
        <v>14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v>2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18</v>
      </c>
      <c r="X22" s="110">
        <v>1.71064814814815E-2</v>
      </c>
      <c r="Y22">
        <v>48.713999999999999</v>
      </c>
    </row>
    <row r="23" spans="1:25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310</v>
      </c>
      <c r="F23" s="3" t="s">
        <v>158</v>
      </c>
      <c r="G23" s="13">
        <f>(C23-VLOOKUP(E23,Riders!$A$2:$C$3501,2,FALSE))/365</f>
        <v>33.706849315068496</v>
      </c>
      <c r="H23" s="1">
        <v>22</v>
      </c>
      <c r="I23" s="3">
        <v>4</v>
      </c>
      <c r="J23" s="3">
        <v>2</v>
      </c>
      <c r="K23" s="3">
        <v>8</v>
      </c>
      <c r="L23" s="3">
        <v>14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14</v>
      </c>
      <c r="X23" s="110">
        <v>1.71064814814815E-2</v>
      </c>
      <c r="Y23">
        <v>48.713999999999999</v>
      </c>
    </row>
    <row r="24" spans="1:25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v>20</v>
      </c>
      <c r="W24" s="3">
        <v>-17</v>
      </c>
      <c r="X24" s="110">
        <v>1.71064814814815E-2</v>
      </c>
      <c r="Y24">
        <v>48.713999999999999</v>
      </c>
    </row>
    <row r="25" spans="1:25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219</v>
      </c>
      <c r="F25" s="3" t="s">
        <v>220</v>
      </c>
      <c r="G25" s="13">
        <f>(C25-VLOOKUP(E25,Riders!$A$2:$C$3501,2,FALSE))/365</f>
        <v>31.391780821917809</v>
      </c>
      <c r="H25" s="1">
        <v>1</v>
      </c>
      <c r="I25" s="3">
        <v>40</v>
      </c>
      <c r="J25" s="3">
        <v>38</v>
      </c>
      <c r="K25" s="3">
        <v>36</v>
      </c>
      <c r="L25" s="3">
        <v>114</v>
      </c>
      <c r="M25" s="3">
        <f>0</f>
        <v>0</v>
      </c>
      <c r="N25" s="3">
        <f>0</f>
        <v>0</v>
      </c>
      <c r="O25" s="3">
        <f>0</f>
        <v>0</v>
      </c>
      <c r="P25" s="3">
        <v>3</v>
      </c>
      <c r="Q25" s="3">
        <v>1</v>
      </c>
      <c r="R25" s="3">
        <v>2</v>
      </c>
      <c r="S25" s="3">
        <v>2</v>
      </c>
      <c r="T25" s="3">
        <f>0</f>
        <v>0</v>
      </c>
      <c r="U25" s="3">
        <v>20</v>
      </c>
      <c r="V25" s="3">
        <f>0</f>
        <v>0</v>
      </c>
      <c r="W25" s="3">
        <v>142</v>
      </c>
      <c r="X25" s="110">
        <v>1.7615740740740741E-2</v>
      </c>
      <c r="Y25">
        <v>47.305999999999997</v>
      </c>
    </row>
    <row r="26" spans="1:25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328</v>
      </c>
      <c r="F26" s="3" t="s">
        <v>25</v>
      </c>
      <c r="G26" s="13">
        <f>(C26-VLOOKUP(E26,Riders!$A$2:$C$3501,2,FALSE))/365</f>
        <v>33.468493150684928</v>
      </c>
      <c r="H26" s="1">
        <v>2</v>
      </c>
      <c r="I26" s="3">
        <v>34</v>
      </c>
      <c r="J26" s="3">
        <v>34</v>
      </c>
      <c r="K26" s="3">
        <v>34</v>
      </c>
      <c r="L26" s="3">
        <v>102</v>
      </c>
      <c r="M26" s="3">
        <f>0</f>
        <v>0</v>
      </c>
      <c r="N26" s="3">
        <f>0</f>
        <v>0</v>
      </c>
      <c r="O26" s="3">
        <f>0</f>
        <v>0</v>
      </c>
      <c r="P26" s="3">
        <v>5</v>
      </c>
      <c r="Q26" s="3">
        <v>2</v>
      </c>
      <c r="R26" s="3">
        <f>0</f>
        <v>0</v>
      </c>
      <c r="S26" s="3">
        <v>5</v>
      </c>
      <c r="T26" s="3">
        <v>2</v>
      </c>
      <c r="U26" s="3">
        <v>20</v>
      </c>
      <c r="V26" s="3">
        <f>0</f>
        <v>0</v>
      </c>
      <c r="W26" s="3">
        <v>136</v>
      </c>
      <c r="X26" s="110">
        <v>1.7615740740740741E-2</v>
      </c>
      <c r="Y26">
        <v>47.305999999999997</v>
      </c>
    </row>
    <row r="27" spans="1:25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422</v>
      </c>
      <c r="F27" s="3" t="s">
        <v>17</v>
      </c>
      <c r="G27" s="13">
        <f>(C27-VLOOKUP(E27,Riders!$A$2:$C$3501,2,FALSE))/365</f>
        <v>24.734246575342464</v>
      </c>
      <c r="H27" s="1">
        <v>3</v>
      </c>
      <c r="I27" s="3">
        <v>26</v>
      </c>
      <c r="J27" s="3">
        <v>40</v>
      </c>
      <c r="K27" s="3">
        <v>32</v>
      </c>
      <c r="L27" s="3">
        <v>98</v>
      </c>
      <c r="M27" s="3">
        <f>0</f>
        <v>0</v>
      </c>
      <c r="N27" s="3">
        <f>0</f>
        <v>0</v>
      </c>
      <c r="O27" s="3">
        <f>0</f>
        <v>0</v>
      </c>
      <c r="P27" s="3">
        <v>2</v>
      </c>
      <c r="Q27" s="3">
        <f>0</f>
        <v>0</v>
      </c>
      <c r="R27" s="3">
        <v>5</v>
      </c>
      <c r="S27" s="3">
        <f>0</f>
        <v>0</v>
      </c>
      <c r="T27" s="3">
        <v>6</v>
      </c>
      <c r="U27" s="3">
        <v>20</v>
      </c>
      <c r="V27" s="3">
        <f>0</f>
        <v>0</v>
      </c>
      <c r="W27" s="3">
        <v>131</v>
      </c>
      <c r="X27" s="110">
        <v>1.7615740740740699E-2</v>
      </c>
      <c r="Y27">
        <v>47.305999999999997</v>
      </c>
    </row>
    <row r="28" spans="1:25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291</v>
      </c>
      <c r="F28" s="3" t="s">
        <v>56</v>
      </c>
      <c r="G28" s="13">
        <f>(C28-VLOOKUP(E28,Riders!$A$2:$C$3501,2,FALSE))/365</f>
        <v>22.739726027397261</v>
      </c>
      <c r="H28" s="1">
        <v>4</v>
      </c>
      <c r="I28" s="3">
        <v>32</v>
      </c>
      <c r="J28" s="3">
        <v>24</v>
      </c>
      <c r="K28" s="3">
        <v>22</v>
      </c>
      <c r="L28" s="3">
        <v>78</v>
      </c>
      <c r="M28" s="3">
        <v>5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3</v>
      </c>
      <c r="S28" s="3">
        <f>0</f>
        <v>0</v>
      </c>
      <c r="T28" s="3">
        <v>4</v>
      </c>
      <c r="U28" s="3">
        <v>40</v>
      </c>
      <c r="V28" s="3">
        <f>0</f>
        <v>0</v>
      </c>
      <c r="W28" s="3">
        <v>130</v>
      </c>
      <c r="X28" s="110">
        <v>1.7615740740740699E-2</v>
      </c>
      <c r="Y28">
        <v>47.305999999999997</v>
      </c>
    </row>
    <row r="29" spans="1:25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268</v>
      </c>
      <c r="F29" s="3" t="s">
        <v>47</v>
      </c>
      <c r="G29" s="13">
        <f>(C29-VLOOKUP(E29,Riders!$A$2:$C$3501,2,FALSE))/365</f>
        <v>27.030136986301368</v>
      </c>
      <c r="H29" s="1">
        <v>5</v>
      </c>
      <c r="I29" s="3">
        <v>36</v>
      </c>
      <c r="J29" s="3">
        <v>22</v>
      </c>
      <c r="K29" s="3">
        <v>28</v>
      </c>
      <c r="L29" s="3">
        <v>86</v>
      </c>
      <c r="M29" s="3">
        <f>0</f>
        <v>0</v>
      </c>
      <c r="N29" s="3">
        <v>2</v>
      </c>
      <c r="O29" s="3">
        <v>5</v>
      </c>
      <c r="P29" s="3">
        <f>0</f>
        <v>0</v>
      </c>
      <c r="Q29" s="3">
        <v>5</v>
      </c>
      <c r="R29" s="3">
        <v>1</v>
      </c>
      <c r="S29" s="3">
        <f>0</f>
        <v>0</v>
      </c>
      <c r="T29" s="3">
        <v>10</v>
      </c>
      <c r="U29" s="3">
        <v>20</v>
      </c>
      <c r="V29" s="3">
        <f>0</f>
        <v>0</v>
      </c>
      <c r="W29" s="3">
        <v>129</v>
      </c>
      <c r="X29" s="110">
        <v>1.7615740740740699E-2</v>
      </c>
      <c r="Y29">
        <v>47.305999999999997</v>
      </c>
    </row>
    <row r="30" spans="1:25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298</v>
      </c>
      <c r="F30" s="3" t="s">
        <v>53</v>
      </c>
      <c r="G30" s="13">
        <f>(C30-VLOOKUP(E30,Riders!$A$2:$C$3501,2,FALSE))/365</f>
        <v>24.490410958904111</v>
      </c>
      <c r="H30" s="1">
        <v>6</v>
      </c>
      <c r="I30" s="3">
        <v>38</v>
      </c>
      <c r="J30" s="3">
        <v>20</v>
      </c>
      <c r="K30" s="3">
        <v>38</v>
      </c>
      <c r="L30" s="3">
        <v>96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v>3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119</v>
      </c>
      <c r="X30" s="110">
        <v>1.7615740740740699E-2</v>
      </c>
      <c r="Y30">
        <v>47.305999999999997</v>
      </c>
    </row>
    <row r="31" spans="1:25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236</v>
      </c>
      <c r="F31" s="3" t="s">
        <v>51</v>
      </c>
      <c r="G31" s="13">
        <f>(C31-VLOOKUP(E31,Riders!$A$2:$C$3501,2,FALSE))/365</f>
        <v>28.18904109589041</v>
      </c>
      <c r="H31" s="1">
        <v>7</v>
      </c>
      <c r="I31" s="3">
        <v>24</v>
      </c>
      <c r="J31" s="3">
        <v>26</v>
      </c>
      <c r="K31" s="3">
        <v>40</v>
      </c>
      <c r="L31" s="3">
        <v>90</v>
      </c>
      <c r="M31" s="3">
        <f>0</f>
        <v>0</v>
      </c>
      <c r="N31" s="3">
        <v>1</v>
      </c>
      <c r="O31" s="3">
        <f>0</f>
        <v>0</v>
      </c>
      <c r="P31" s="3">
        <v>1</v>
      </c>
      <c r="Q31" s="3">
        <f>0</f>
        <v>0</v>
      </c>
      <c r="R31" s="3">
        <f>0</f>
        <v>0</v>
      </c>
      <c r="S31" s="3">
        <v>3</v>
      </c>
      <c r="T31" s="3">
        <f>0</f>
        <v>0</v>
      </c>
      <c r="U31" s="3">
        <v>20</v>
      </c>
      <c r="V31" s="3">
        <f>0</f>
        <v>0</v>
      </c>
      <c r="W31" s="3">
        <v>115</v>
      </c>
      <c r="X31" s="110">
        <v>1.7615740740740699E-2</v>
      </c>
      <c r="Y31">
        <v>47.305999999999997</v>
      </c>
    </row>
    <row r="32" spans="1:25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222</v>
      </c>
      <c r="F32" s="3" t="s">
        <v>223</v>
      </c>
      <c r="G32" s="13">
        <f>(C32-VLOOKUP(E32,Riders!$A$2:$C$3501,2,FALSE))/365</f>
        <v>24.526027397260275</v>
      </c>
      <c r="H32" s="1">
        <v>8</v>
      </c>
      <c r="I32" s="3">
        <v>14</v>
      </c>
      <c r="J32" s="3">
        <v>30</v>
      </c>
      <c r="K32" s="3">
        <v>30</v>
      </c>
      <c r="L32" s="3">
        <v>74</v>
      </c>
      <c r="M32" s="3">
        <f>0</f>
        <v>0</v>
      </c>
      <c r="N32" s="3">
        <f>0</f>
        <v>0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98</v>
      </c>
      <c r="X32" s="110">
        <v>1.7615740740740699E-2</v>
      </c>
      <c r="Y32">
        <v>47.305999999999997</v>
      </c>
    </row>
    <row r="33" spans="1:25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462</v>
      </c>
      <c r="F33" s="3" t="s">
        <v>19</v>
      </c>
      <c r="G33" s="13">
        <f>(C33-VLOOKUP(E33,Riders!$A$2:$C$3501,2,FALSE))/365</f>
        <v>24.627397260273973</v>
      </c>
      <c r="H33" s="1">
        <v>9</v>
      </c>
      <c r="I33" s="3">
        <v>28</v>
      </c>
      <c r="J33" s="3">
        <v>32</v>
      </c>
      <c r="K33" s="3">
        <v>14</v>
      </c>
      <c r="L33" s="3">
        <v>74</v>
      </c>
      <c r="M33" s="3">
        <f>0</f>
        <v>0</v>
      </c>
      <c r="N33" s="3">
        <f>0</f>
        <v>0</v>
      </c>
      <c r="O33" s="3">
        <v>2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v>20</v>
      </c>
      <c r="V33" s="3">
        <f>0</f>
        <v>0</v>
      </c>
      <c r="W33" s="3">
        <v>96</v>
      </c>
      <c r="X33" s="110">
        <v>1.7615740740740699E-2</v>
      </c>
      <c r="Y33">
        <v>47.305999999999997</v>
      </c>
    </row>
    <row r="34" spans="1:25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231</v>
      </c>
      <c r="F34" s="3" t="s">
        <v>232</v>
      </c>
      <c r="G34" s="13">
        <f>(C34-VLOOKUP(E34,Riders!$A$2:$C$3501,2,FALSE))/365</f>
        <v>26.915068493150685</v>
      </c>
      <c r="H34" s="1">
        <v>10</v>
      </c>
      <c r="I34" s="3">
        <v>30</v>
      </c>
      <c r="J34" s="3">
        <v>14</v>
      </c>
      <c r="K34" s="3">
        <v>24</v>
      </c>
      <c r="L34" s="3">
        <v>68</v>
      </c>
      <c r="M34" s="3">
        <v>3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v>20</v>
      </c>
      <c r="V34" s="3">
        <f>0</f>
        <v>0</v>
      </c>
      <c r="W34" s="3">
        <v>91</v>
      </c>
      <c r="X34" s="110">
        <v>1.7615740740740699E-2</v>
      </c>
      <c r="Y34">
        <v>47.305999999999997</v>
      </c>
    </row>
    <row r="35" spans="1:25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226</v>
      </c>
      <c r="F35" s="3" t="s">
        <v>120</v>
      </c>
      <c r="G35" s="13">
        <f>(C35-VLOOKUP(E35,Riders!$A$2:$C$3501,2,FALSE))/365</f>
        <v>25.372602739726027</v>
      </c>
      <c r="H35" s="1">
        <v>11</v>
      </c>
      <c r="I35" s="3">
        <v>22</v>
      </c>
      <c r="J35" s="3">
        <v>16</v>
      </c>
      <c r="K35" s="3">
        <v>26</v>
      </c>
      <c r="L35" s="3">
        <v>64</v>
      </c>
      <c r="M35" s="3">
        <f>0</f>
        <v>0</v>
      </c>
      <c r="N35" s="3">
        <f>0</f>
        <v>0</v>
      </c>
      <c r="O35" s="3">
        <v>1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v>20</v>
      </c>
      <c r="V35" s="3">
        <f>0</f>
        <v>0</v>
      </c>
      <c r="W35" s="3">
        <v>85</v>
      </c>
      <c r="X35" s="110">
        <v>1.7615740740740699E-2</v>
      </c>
      <c r="Y35">
        <v>47.305999999999997</v>
      </c>
    </row>
    <row r="36" spans="1:25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228</v>
      </c>
      <c r="F36" s="3" t="s">
        <v>15</v>
      </c>
      <c r="G36" s="13">
        <f>(C36-VLOOKUP(E36,Riders!$A$2:$C$3501,2,FALSE))/365</f>
        <v>24.545205479452054</v>
      </c>
      <c r="H36" s="1">
        <v>12</v>
      </c>
      <c r="I36" s="3">
        <v>20</v>
      </c>
      <c r="J36" s="3">
        <v>18</v>
      </c>
      <c r="K36" s="3">
        <v>12</v>
      </c>
      <c r="L36" s="3">
        <v>50</v>
      </c>
      <c r="M36" s="3">
        <v>1</v>
      </c>
      <c r="N36" s="3">
        <v>5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v>20</v>
      </c>
      <c r="V36" s="3">
        <f>0</f>
        <v>0</v>
      </c>
      <c r="W36" s="3">
        <v>76</v>
      </c>
      <c r="X36" s="110">
        <v>1.7615740740740699E-2</v>
      </c>
      <c r="Y36">
        <v>47.305999999999997</v>
      </c>
    </row>
    <row r="37" spans="1:25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3834</v>
      </c>
      <c r="F37" s="3" t="s">
        <v>49</v>
      </c>
      <c r="G37" s="13" t="e">
        <f>(C37-VLOOKUP(E37,Riders!$A$2:$C$3501,2,FALSE))/365</f>
        <v>#N/A</v>
      </c>
      <c r="H37" s="1">
        <v>13</v>
      </c>
      <c r="I37" s="3">
        <v>18</v>
      </c>
      <c r="J37" s="3">
        <v>36</v>
      </c>
      <c r="K37" s="3">
        <v>20</v>
      </c>
      <c r="L37" s="3">
        <v>74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74</v>
      </c>
      <c r="X37" s="110">
        <v>1.7615740740740699E-2</v>
      </c>
      <c r="Y37">
        <v>47.305999999999997</v>
      </c>
    </row>
    <row r="38" spans="1:25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229</v>
      </c>
      <c r="F38" s="3" t="s">
        <v>61</v>
      </c>
      <c r="G38" s="13">
        <f>(C38-VLOOKUP(E38,Riders!$A$2:$C$3501,2,FALSE))/365</f>
        <v>25.345205479452055</v>
      </c>
      <c r="H38" s="1">
        <v>14</v>
      </c>
      <c r="I38" s="3">
        <v>16</v>
      </c>
      <c r="J38" s="3">
        <v>28</v>
      </c>
      <c r="K38" s="3">
        <v>8</v>
      </c>
      <c r="L38" s="3">
        <v>52</v>
      </c>
      <c r="M38" s="3">
        <v>2</v>
      </c>
      <c r="N38" s="3">
        <v>3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57</v>
      </c>
      <c r="X38" s="110">
        <v>1.7615740740740699E-2</v>
      </c>
      <c r="Y38">
        <v>47.305999999999997</v>
      </c>
    </row>
    <row r="39" spans="1:25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1333</v>
      </c>
      <c r="F39" s="3" t="s">
        <v>238</v>
      </c>
      <c r="G39" s="13">
        <f>(C39-VLOOKUP(E39,Riders!$A$2:$C$3501,2,FALSE))/365</f>
        <v>23.043835616438358</v>
      </c>
      <c r="H39" s="1">
        <v>15</v>
      </c>
      <c r="I39" s="3">
        <v>4</v>
      </c>
      <c r="J39" s="3">
        <v>12</v>
      </c>
      <c r="K39" s="3">
        <v>18</v>
      </c>
      <c r="L39" s="3">
        <v>34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v>20</v>
      </c>
      <c r="V39" s="3">
        <f>0</f>
        <v>0</v>
      </c>
      <c r="W39" s="3">
        <v>54</v>
      </c>
      <c r="X39" s="110">
        <v>1.7615740740740699E-2</v>
      </c>
      <c r="Y39">
        <v>47.305999999999997</v>
      </c>
    </row>
    <row r="40" spans="1:25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3835</v>
      </c>
      <c r="F40" s="3" t="s">
        <v>230</v>
      </c>
      <c r="G40" s="13" t="e">
        <f>(C40-VLOOKUP(E40,Riders!$A$2:$C$3501,2,FALSE))/365</f>
        <v>#N/A</v>
      </c>
      <c r="H40" s="1">
        <v>16</v>
      </c>
      <c r="I40" s="3">
        <v>12</v>
      </c>
      <c r="J40" s="3">
        <v>6</v>
      </c>
      <c r="K40" s="3">
        <v>16</v>
      </c>
      <c r="L40" s="3">
        <v>34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v>20</v>
      </c>
      <c r="W40" s="3">
        <v>14</v>
      </c>
      <c r="X40" s="110">
        <v>1.7615740740740699E-2</v>
      </c>
      <c r="Y40">
        <v>47.305999999999997</v>
      </c>
    </row>
    <row r="41" spans="1:25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597</v>
      </c>
      <c r="F41" s="3" t="s">
        <v>243</v>
      </c>
      <c r="G41" s="13">
        <f>(C41-VLOOKUP(E41,Riders!$A$2:$C$3501,2,FALSE))/365</f>
        <v>20.232876712328768</v>
      </c>
      <c r="H41" s="1">
        <v>17</v>
      </c>
      <c r="I41" s="3">
        <v>10</v>
      </c>
      <c r="J41" s="3">
        <v>10</v>
      </c>
      <c r="K41" s="3">
        <v>6</v>
      </c>
      <c r="L41" s="3">
        <v>26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v>20</v>
      </c>
      <c r="W41" s="3">
        <v>6</v>
      </c>
      <c r="X41" s="110">
        <v>1.7615740740740699E-2</v>
      </c>
      <c r="Y41">
        <v>47.305999999999997</v>
      </c>
    </row>
    <row r="42" spans="1:25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3829</v>
      </c>
      <c r="F42" s="3" t="s">
        <v>247</v>
      </c>
      <c r="G42" s="13" t="e">
        <f>(C42-VLOOKUP(E42,Riders!$A$2:$C$3501,2,FALSE))/365</f>
        <v>#N/A</v>
      </c>
      <c r="H42" s="1">
        <v>18</v>
      </c>
      <c r="I42" s="3">
        <v>6</v>
      </c>
      <c r="J42" s="3">
        <v>8</v>
      </c>
      <c r="K42" s="3">
        <v>10</v>
      </c>
      <c r="L42" s="3">
        <v>24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v>20</v>
      </c>
      <c r="W42" s="3">
        <v>4</v>
      </c>
      <c r="X42" s="110">
        <v>1.7615740740740699E-2</v>
      </c>
      <c r="Y42">
        <v>47.305999999999997</v>
      </c>
    </row>
    <row r="43" spans="1:25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3">
        <v>8</v>
      </c>
      <c r="J43" s="3">
        <v>4</v>
      </c>
      <c r="K43" s="3">
        <v>4</v>
      </c>
      <c r="L43" s="3">
        <v>16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 t="s">
        <v>308</v>
      </c>
      <c r="X43" s="110">
        <v>1.7615740740740699E-2</v>
      </c>
      <c r="Y43">
        <v>47.305999999999997</v>
      </c>
    </row>
    <row r="44" spans="1:25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214</v>
      </c>
      <c r="F44" s="3" t="s">
        <v>67</v>
      </c>
      <c r="G44" s="13">
        <f>(C44-VLOOKUP(E44,Riders!$A$2:$C$3501,2,FALSE))/365</f>
        <v>28.643835616438356</v>
      </c>
      <c r="H44" s="3">
        <v>1</v>
      </c>
      <c r="I44" s="3">
        <v>38</v>
      </c>
      <c r="J44" s="3">
        <v>40</v>
      </c>
      <c r="K44" s="3">
        <v>38</v>
      </c>
      <c r="L44" s="3">
        <v>116</v>
      </c>
      <c r="M44" s="3">
        <f>0</f>
        <v>0</v>
      </c>
      <c r="N44" s="3">
        <f>0</f>
        <v>0</v>
      </c>
      <c r="O44" s="3">
        <v>5</v>
      </c>
      <c r="P44" s="3">
        <f>0</f>
        <v>0</v>
      </c>
      <c r="Q44" s="3">
        <v>3</v>
      </c>
      <c r="R44" s="3">
        <f>0</f>
        <v>0</v>
      </c>
      <c r="S44" s="3">
        <v>1</v>
      </c>
      <c r="T44" s="3">
        <f>0</f>
        <v>0</v>
      </c>
      <c r="U44" s="3">
        <v>20</v>
      </c>
      <c r="V44" s="3">
        <f>0</f>
        <v>0</v>
      </c>
      <c r="W44" s="3">
        <v>145</v>
      </c>
      <c r="X44" s="110">
        <v>1.6782407407407409E-2</v>
      </c>
      <c r="Y44">
        <v>49.655000000000001</v>
      </c>
    </row>
    <row r="45" spans="1:25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237</v>
      </c>
      <c r="F45" s="3" t="s">
        <v>238</v>
      </c>
      <c r="G45" s="13">
        <f>(C45-VLOOKUP(E45,Riders!$A$2:$C$3501,2,FALSE))/365</f>
        <v>27.227397260273971</v>
      </c>
      <c r="H45" s="3">
        <v>2</v>
      </c>
      <c r="I45" s="3">
        <v>32</v>
      </c>
      <c r="J45" s="3">
        <v>26</v>
      </c>
      <c r="K45" s="3">
        <v>30</v>
      </c>
      <c r="L45" s="3">
        <v>88</v>
      </c>
      <c r="M45" s="3">
        <f>0</f>
        <v>0</v>
      </c>
      <c r="N45" s="3">
        <f>0</f>
        <v>0</v>
      </c>
      <c r="O45" s="3">
        <f>0</f>
        <v>0</v>
      </c>
      <c r="P45" s="3">
        <v>1</v>
      </c>
      <c r="Q45" s="3">
        <v>2</v>
      </c>
      <c r="R45" s="3">
        <v>2</v>
      </c>
      <c r="S45" s="3">
        <v>3</v>
      </c>
      <c r="T45" s="3">
        <f>0</f>
        <v>0</v>
      </c>
      <c r="U45" s="3">
        <v>40</v>
      </c>
      <c r="V45" s="3">
        <f>0</f>
        <v>0</v>
      </c>
      <c r="W45" s="3">
        <v>136</v>
      </c>
      <c r="X45" s="110">
        <v>1.6782407407407409E-2</v>
      </c>
      <c r="Y45">
        <v>49.655000000000001</v>
      </c>
    </row>
    <row r="46" spans="1:25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236</v>
      </c>
      <c r="F46" s="3" t="s">
        <v>51</v>
      </c>
      <c r="G46" s="13">
        <f>(C46-VLOOKUP(E46,Riders!$A$2:$C$3501,2,FALSE))/365</f>
        <v>27.764383561643836</v>
      </c>
      <c r="H46" s="3">
        <v>3</v>
      </c>
      <c r="I46" s="3">
        <v>30</v>
      </c>
      <c r="J46" s="3">
        <v>8</v>
      </c>
      <c r="K46" s="3">
        <v>40</v>
      </c>
      <c r="L46" s="3">
        <v>78</v>
      </c>
      <c r="M46" s="3">
        <f>0</f>
        <v>0</v>
      </c>
      <c r="N46" s="3">
        <f>0</f>
        <v>0</v>
      </c>
      <c r="O46" s="3">
        <f>0</f>
        <v>0</v>
      </c>
      <c r="P46" s="3">
        <v>2</v>
      </c>
      <c r="Q46" s="3">
        <f>0</f>
        <v>0</v>
      </c>
      <c r="R46" s="3">
        <v>5</v>
      </c>
      <c r="S46" s="3">
        <v>2</v>
      </c>
      <c r="T46" s="3">
        <v>6</v>
      </c>
      <c r="U46" s="3">
        <v>40</v>
      </c>
      <c r="V46" s="3">
        <f>0</f>
        <v>0</v>
      </c>
      <c r="W46" s="3">
        <v>133</v>
      </c>
      <c r="X46" s="110">
        <v>1.6782407407407399E-2</v>
      </c>
      <c r="Y46">
        <v>49.655000000000001</v>
      </c>
    </row>
    <row r="47" spans="1:25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269</v>
      </c>
      <c r="F47" s="3" t="s">
        <v>25</v>
      </c>
      <c r="G47" s="13">
        <f>(C47-VLOOKUP(E47,Riders!$A$2:$C$3501,2,FALSE))/365</f>
        <v>29.43013698630137</v>
      </c>
      <c r="H47" s="3">
        <v>4</v>
      </c>
      <c r="I47" s="3">
        <v>34</v>
      </c>
      <c r="J47" s="3">
        <v>22</v>
      </c>
      <c r="K47" s="3">
        <v>14</v>
      </c>
      <c r="L47" s="3">
        <v>70</v>
      </c>
      <c r="M47" s="3">
        <f>0</f>
        <v>0</v>
      </c>
      <c r="N47" s="3">
        <v>5</v>
      </c>
      <c r="O47" s="3">
        <f>0</f>
        <v>0</v>
      </c>
      <c r="P47" s="3">
        <f>0</f>
        <v>0</v>
      </c>
      <c r="Q47" s="3">
        <v>5</v>
      </c>
      <c r="R47" s="3">
        <v>3</v>
      </c>
      <c r="S47" s="3">
        <f>0</f>
        <v>0</v>
      </c>
      <c r="T47" s="3">
        <v>4</v>
      </c>
      <c r="U47" s="3">
        <v>40</v>
      </c>
      <c r="V47" s="3">
        <f>0</f>
        <v>0</v>
      </c>
      <c r="W47" s="3">
        <v>127</v>
      </c>
      <c r="X47" s="110">
        <v>1.6782407407407399E-2</v>
      </c>
      <c r="Y47">
        <v>49.655000000000001</v>
      </c>
    </row>
    <row r="48" spans="1:25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422</v>
      </c>
      <c r="F48" s="3" t="s">
        <v>17</v>
      </c>
      <c r="G48" s="13">
        <f>(C48-VLOOKUP(E48,Riders!$A$2:$C$3501,2,FALSE))/365</f>
        <v>24.30958904109589</v>
      </c>
      <c r="H48" s="3">
        <v>5</v>
      </c>
      <c r="I48" s="3">
        <v>20</v>
      </c>
      <c r="J48" s="3">
        <v>38</v>
      </c>
      <c r="K48" s="3">
        <v>36</v>
      </c>
      <c r="L48" s="3">
        <v>94</v>
      </c>
      <c r="M48" s="3">
        <f>0</f>
        <v>0</v>
      </c>
      <c r="N48" s="3">
        <f>0</f>
        <v>0</v>
      </c>
      <c r="O48" s="3">
        <f>0</f>
        <v>0</v>
      </c>
      <c r="P48" s="3">
        <v>3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v>20</v>
      </c>
      <c r="V48" s="3">
        <f>0</f>
        <v>0</v>
      </c>
      <c r="W48" s="3">
        <v>117</v>
      </c>
      <c r="X48" s="110">
        <v>1.6782407407407399E-2</v>
      </c>
      <c r="Y48">
        <v>49.655000000000001</v>
      </c>
    </row>
    <row r="49" spans="1:25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274</v>
      </c>
      <c r="F49" s="3" t="s">
        <v>29</v>
      </c>
      <c r="G49" s="13">
        <f>(C49-VLOOKUP(E49,Riders!$A$2:$C$3501,2,FALSE))/365</f>
        <v>22.608219178082191</v>
      </c>
      <c r="H49" s="3">
        <v>6</v>
      </c>
      <c r="I49" s="3">
        <v>40</v>
      </c>
      <c r="J49" s="3">
        <v>36</v>
      </c>
      <c r="K49" s="3">
        <v>20</v>
      </c>
      <c r="L49" s="3">
        <v>96</v>
      </c>
      <c r="M49" s="3">
        <v>5</v>
      </c>
      <c r="N49" s="3">
        <v>3</v>
      </c>
      <c r="O49" s="3">
        <v>3</v>
      </c>
      <c r="P49" s="3">
        <f>0</f>
        <v>0</v>
      </c>
      <c r="Q49" s="3">
        <f>0</f>
        <v>0</v>
      </c>
      <c r="R49" s="3">
        <f>0</f>
        <v>0</v>
      </c>
      <c r="S49" s="3">
        <v>5</v>
      </c>
      <c r="T49" s="3">
        <f>0</f>
        <v>0</v>
      </c>
      <c r="U49" s="3">
        <f>0</f>
        <v>0</v>
      </c>
      <c r="V49" s="3">
        <f>0</f>
        <v>0</v>
      </c>
      <c r="W49" s="3">
        <v>112</v>
      </c>
      <c r="X49" s="110">
        <v>1.6782407407407399E-2</v>
      </c>
      <c r="Y49">
        <v>49.655000000000001</v>
      </c>
    </row>
    <row r="50" spans="1:25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268</v>
      </c>
      <c r="F50" s="3" t="s">
        <v>47</v>
      </c>
      <c r="G50" s="13">
        <f>(C50-VLOOKUP(E50,Riders!$A$2:$C$3501,2,FALSE))/365</f>
        <v>26.605479452054794</v>
      </c>
      <c r="H50" s="3">
        <v>7</v>
      </c>
      <c r="I50" s="3">
        <v>4</v>
      </c>
      <c r="J50" s="3">
        <v>34</v>
      </c>
      <c r="K50" s="3">
        <v>4</v>
      </c>
      <c r="L50" s="3">
        <v>42</v>
      </c>
      <c r="M50" s="3">
        <f>0</f>
        <v>0</v>
      </c>
      <c r="N50" s="3">
        <v>1</v>
      </c>
      <c r="O50" s="3">
        <f>0</f>
        <v>0</v>
      </c>
      <c r="P50" s="3">
        <v>5</v>
      </c>
      <c r="Q50" s="3">
        <f>0</f>
        <v>0</v>
      </c>
      <c r="R50" s="3">
        <f>0</f>
        <v>0</v>
      </c>
      <c r="S50" s="3">
        <f>0</f>
        <v>0</v>
      </c>
      <c r="T50" s="3">
        <v>10</v>
      </c>
      <c r="U50" s="3">
        <v>20</v>
      </c>
      <c r="V50" s="3">
        <f>0</f>
        <v>0</v>
      </c>
      <c r="W50" s="3">
        <v>78</v>
      </c>
      <c r="X50" s="110">
        <v>1.6782407407407399E-2</v>
      </c>
      <c r="Y50">
        <v>49.655000000000001</v>
      </c>
    </row>
    <row r="51" spans="1:25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221</v>
      </c>
      <c r="F51" s="3" t="s">
        <v>40</v>
      </c>
      <c r="G51" s="13">
        <f>(C51-VLOOKUP(E51,Riders!$A$2:$C$3501,2,FALSE))/365</f>
        <v>26.347945205479451</v>
      </c>
      <c r="H51" s="3">
        <v>8</v>
      </c>
      <c r="I51" s="3">
        <v>24</v>
      </c>
      <c r="J51" s="3">
        <v>32</v>
      </c>
      <c r="K51" s="3">
        <v>18</v>
      </c>
      <c r="L51" s="3">
        <v>74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74</v>
      </c>
      <c r="X51" s="110">
        <v>1.6782407407407399E-2</v>
      </c>
      <c r="Y51">
        <v>49.655000000000001</v>
      </c>
    </row>
    <row r="52" spans="1:25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291</v>
      </c>
      <c r="F52" s="3" t="s">
        <v>56</v>
      </c>
      <c r="G52" s="13">
        <f>(C52-VLOOKUP(E52,Riders!$A$2:$C$3501,2,FALSE))/365</f>
        <v>22.315068493150687</v>
      </c>
      <c r="H52" s="3">
        <v>9</v>
      </c>
      <c r="I52" s="3">
        <v>14</v>
      </c>
      <c r="J52" s="3">
        <v>28</v>
      </c>
      <c r="K52" s="3">
        <v>24</v>
      </c>
      <c r="L52" s="3">
        <v>66</v>
      </c>
      <c r="M52" s="3">
        <v>3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70</v>
      </c>
      <c r="X52" s="110">
        <v>1.6782407407407399E-2</v>
      </c>
      <c r="Y52">
        <v>49.655000000000001</v>
      </c>
    </row>
    <row r="53" spans="1:25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222</v>
      </c>
      <c r="F53" s="3" t="s">
        <v>223</v>
      </c>
      <c r="G53" s="13">
        <f>(C53-VLOOKUP(E53,Riders!$A$2:$C$3501,2,FALSE))/365</f>
        <v>24.101369863013698</v>
      </c>
      <c r="H53" s="3">
        <v>10</v>
      </c>
      <c r="I53" s="3">
        <v>22</v>
      </c>
      <c r="J53" s="3">
        <v>16</v>
      </c>
      <c r="K53" s="3">
        <v>32</v>
      </c>
      <c r="L53" s="3">
        <v>70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70</v>
      </c>
      <c r="X53" s="110">
        <v>1.6782407407407399E-2</v>
      </c>
      <c r="Y53">
        <v>49.655000000000001</v>
      </c>
    </row>
    <row r="54" spans="1:25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298</v>
      </c>
      <c r="F54" s="3" t="s">
        <v>53</v>
      </c>
      <c r="G54" s="13">
        <f>(C54-VLOOKUP(E54,Riders!$A$2:$C$3501,2,FALSE))/365</f>
        <v>24.065753424657533</v>
      </c>
      <c r="H54" s="3">
        <v>11</v>
      </c>
      <c r="I54" s="3">
        <v>36</v>
      </c>
      <c r="J54" s="3">
        <v>18</v>
      </c>
      <c r="K54" s="3">
        <v>34</v>
      </c>
      <c r="L54" s="3">
        <v>88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v>20</v>
      </c>
      <c r="W54" s="3">
        <v>68</v>
      </c>
      <c r="X54" s="110">
        <v>1.6782407407407399E-2</v>
      </c>
      <c r="Y54">
        <v>49.655000000000001</v>
      </c>
    </row>
    <row r="55" spans="1:25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462</v>
      </c>
      <c r="F55" s="3" t="s">
        <v>19</v>
      </c>
      <c r="G55" s="13">
        <f>(C55-VLOOKUP(E55,Riders!$A$2:$C$3501,2,FALSE))/365</f>
        <v>24.202739726027396</v>
      </c>
      <c r="H55" s="3">
        <v>12</v>
      </c>
      <c r="I55" s="3">
        <v>26</v>
      </c>
      <c r="J55" s="3">
        <v>14</v>
      </c>
      <c r="K55" s="3">
        <v>26</v>
      </c>
      <c r="L55" s="3">
        <v>66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66</v>
      </c>
      <c r="X55" s="110">
        <v>1.6782407407407399E-2</v>
      </c>
      <c r="Y55">
        <v>49.655000000000001</v>
      </c>
    </row>
    <row r="56" spans="1:25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219</v>
      </c>
      <c r="F56" s="3" t="s">
        <v>220</v>
      </c>
      <c r="G56" s="13">
        <f>(C56-VLOOKUP(E56,Riders!$A$2:$C$3501,2,FALSE))/365</f>
        <v>30.967123287671232</v>
      </c>
      <c r="H56" s="3">
        <v>13</v>
      </c>
      <c r="I56" s="3">
        <v>8</v>
      </c>
      <c r="J56" s="3">
        <v>24</v>
      </c>
      <c r="K56" s="3">
        <v>28</v>
      </c>
      <c r="L56" s="3">
        <v>60</v>
      </c>
      <c r="M56" s="3">
        <v>2</v>
      </c>
      <c r="N56" s="3">
        <f>0</f>
        <v>0</v>
      </c>
      <c r="O56" s="3">
        <v>1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63</v>
      </c>
      <c r="X56" s="110">
        <v>1.6782407407407399E-2</v>
      </c>
      <c r="Y56">
        <v>49.655000000000001</v>
      </c>
    </row>
    <row r="57" spans="1:25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226</v>
      </c>
      <c r="F57" s="3" t="s">
        <v>120</v>
      </c>
      <c r="G57" s="13">
        <f>(C57-VLOOKUP(E57,Riders!$A$2:$C$3501,2,FALSE))/365</f>
        <v>24.947945205479453</v>
      </c>
      <c r="H57" s="3">
        <v>14</v>
      </c>
      <c r="I57" s="3">
        <v>16</v>
      </c>
      <c r="J57" s="3">
        <v>20</v>
      </c>
      <c r="K57" s="3">
        <v>22</v>
      </c>
      <c r="L57" s="3">
        <v>58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58</v>
      </c>
      <c r="X57" s="110">
        <v>1.6782407407407399E-2</v>
      </c>
      <c r="Y57">
        <v>49.655000000000001</v>
      </c>
    </row>
    <row r="58" spans="1:25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216</v>
      </c>
      <c r="F58" s="3" t="s">
        <v>27</v>
      </c>
      <c r="G58" s="13">
        <f>(C58-VLOOKUP(E58,Riders!$A$2:$C$3501,2,FALSE))/365</f>
        <v>24.504109589041096</v>
      </c>
      <c r="H58" s="3">
        <v>15</v>
      </c>
      <c r="I58" s="3">
        <v>28</v>
      </c>
      <c r="J58" s="3">
        <v>2</v>
      </c>
      <c r="K58" s="3">
        <v>16</v>
      </c>
      <c r="L58" s="3">
        <v>46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v>46</v>
      </c>
      <c r="X58" s="110">
        <v>1.6782407407407399E-2</v>
      </c>
      <c r="Y58">
        <v>49.655000000000001</v>
      </c>
    </row>
    <row r="59" spans="1:25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229</v>
      </c>
      <c r="F59" s="3" t="s">
        <v>61</v>
      </c>
      <c r="G59" s="13">
        <f>(C59-VLOOKUP(E59,Riders!$A$2:$C$3501,2,FALSE))/365</f>
        <v>24.920547945205481</v>
      </c>
      <c r="H59" s="3">
        <v>16</v>
      </c>
      <c r="I59" s="3">
        <v>1</v>
      </c>
      <c r="J59" s="3">
        <v>30</v>
      </c>
      <c r="K59" s="3">
        <v>12</v>
      </c>
      <c r="L59" s="3">
        <v>43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43</v>
      </c>
      <c r="X59" s="110">
        <v>1.6782407407407399E-2</v>
      </c>
      <c r="Y59">
        <v>49.655000000000001</v>
      </c>
    </row>
    <row r="60" spans="1:25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251</v>
      </c>
      <c r="F60" s="3" t="s">
        <v>65</v>
      </c>
      <c r="G60" s="13">
        <f>(C60-VLOOKUP(E60,Riders!$A$2:$C$3501,2,FALSE))/365</f>
        <v>22.276712328767122</v>
      </c>
      <c r="H60" s="3">
        <v>17</v>
      </c>
      <c r="I60" s="3">
        <v>12</v>
      </c>
      <c r="J60" s="3">
        <v>10</v>
      </c>
      <c r="K60" s="3">
        <v>10</v>
      </c>
      <c r="L60" s="3">
        <v>32</v>
      </c>
      <c r="M60" s="3">
        <f>0</f>
        <v>0</v>
      </c>
      <c r="N60" s="3">
        <v>2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34</v>
      </c>
      <c r="X60" s="110">
        <v>1.6782407407407399E-2</v>
      </c>
      <c r="Y60">
        <v>49.655000000000001</v>
      </c>
    </row>
    <row r="61" spans="1:25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2329</v>
      </c>
      <c r="F61" s="3" t="s">
        <v>49</v>
      </c>
      <c r="G61" s="13">
        <f>(C61-VLOOKUP(E61,Riders!$A$2:$C$3501,2,FALSE))/365</f>
        <v>22.950684931506849</v>
      </c>
      <c r="H61" s="3">
        <v>18</v>
      </c>
      <c r="I61" s="3">
        <v>18</v>
      </c>
      <c r="J61" s="3">
        <v>1</v>
      </c>
      <c r="K61" s="3">
        <v>6</v>
      </c>
      <c r="L61" s="3">
        <v>25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25</v>
      </c>
      <c r="X61" s="110">
        <v>1.6782407407407399E-2</v>
      </c>
      <c r="Y61">
        <v>49.655000000000001</v>
      </c>
    </row>
    <row r="62" spans="1:25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246</v>
      </c>
      <c r="F62" s="3" t="s">
        <v>247</v>
      </c>
      <c r="G62" s="13">
        <f>(C62-VLOOKUP(E62,Riders!$A$2:$C$3501,2,FALSE))/365</f>
        <v>31.12054794520548</v>
      </c>
      <c r="H62" s="3">
        <v>19</v>
      </c>
      <c r="I62" s="3">
        <v>10</v>
      </c>
      <c r="J62" s="3">
        <v>1</v>
      </c>
      <c r="K62" s="3">
        <v>8</v>
      </c>
      <c r="L62" s="3">
        <v>19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v>2</v>
      </c>
      <c r="U62" s="3">
        <f>0</f>
        <v>0</v>
      </c>
      <c r="V62" s="3">
        <f>0</f>
        <v>0</v>
      </c>
      <c r="W62" s="3">
        <v>21</v>
      </c>
      <c r="X62" s="110">
        <v>1.6782407407407399E-2</v>
      </c>
      <c r="Y62">
        <v>49.655000000000001</v>
      </c>
    </row>
    <row r="63" spans="1:25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458</v>
      </c>
      <c r="F63" s="3" t="s">
        <v>36</v>
      </c>
      <c r="G63" s="13">
        <f>(C63-VLOOKUP(E63,Riders!$A$2:$C$3501,2,FALSE))/365</f>
        <v>24.745205479452054</v>
      </c>
      <c r="H63" s="3">
        <v>20</v>
      </c>
      <c r="I63" s="3">
        <v>2</v>
      </c>
      <c r="J63" s="3">
        <v>12</v>
      </c>
      <c r="K63" s="3">
        <v>1</v>
      </c>
      <c r="L63" s="3">
        <v>15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v>1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16</v>
      </c>
      <c r="X63" s="110">
        <v>1.6782407407407399E-2</v>
      </c>
      <c r="Y63">
        <v>49.655000000000001</v>
      </c>
    </row>
    <row r="64" spans="1:25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234</v>
      </c>
      <c r="F64" s="3" t="s">
        <v>235</v>
      </c>
      <c r="G64" s="13">
        <f>(C64-VLOOKUP(E64,Riders!$A$2:$C$3501,2,FALSE))/365</f>
        <v>26.887671232876713</v>
      </c>
      <c r="H64" s="3">
        <v>21</v>
      </c>
      <c r="I64" s="3">
        <v>6</v>
      </c>
      <c r="J64" s="3">
        <v>4</v>
      </c>
      <c r="K64" s="3">
        <v>2</v>
      </c>
      <c r="L64" s="3">
        <v>12</v>
      </c>
      <c r="M64" s="3">
        <f>0</f>
        <v>0</v>
      </c>
      <c r="N64" s="3">
        <f>0</f>
        <v>0</v>
      </c>
      <c r="O64" s="3">
        <v>2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14</v>
      </c>
      <c r="X64" s="110">
        <v>1.6782407407407399E-2</v>
      </c>
      <c r="Y64">
        <v>49.655000000000001</v>
      </c>
    </row>
    <row r="65" spans="1:25" x14ac:dyDescent="0.3">
      <c r="A65" s="119" t="s">
        <v>102</v>
      </c>
      <c r="B65" s="119">
        <v>2023</v>
      </c>
      <c r="C65" s="142">
        <v>45147</v>
      </c>
      <c r="D65" s="3" t="s">
        <v>13</v>
      </c>
      <c r="E65" s="3" t="s">
        <v>231</v>
      </c>
      <c r="F65" s="3" t="s">
        <v>232</v>
      </c>
      <c r="G65" s="13">
        <f>(C65-VLOOKUP(E65,Riders!$A$2:$C$3501,2,FALSE))/365</f>
        <v>26.490410958904111</v>
      </c>
      <c r="H65" s="3">
        <v>22</v>
      </c>
      <c r="I65" s="3">
        <v>1</v>
      </c>
      <c r="J65" s="3">
        <v>6</v>
      </c>
      <c r="K65" s="3">
        <v>1</v>
      </c>
      <c r="L65" s="3">
        <v>8</v>
      </c>
      <c r="M65" s="3">
        <v>1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9</v>
      </c>
      <c r="X65" s="110">
        <v>1.6782407407407399E-2</v>
      </c>
      <c r="Y65">
        <v>49.655000000000001</v>
      </c>
    </row>
    <row r="66" spans="1:25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224</v>
      </c>
      <c r="F66" s="3" t="s">
        <v>225</v>
      </c>
      <c r="G66" s="13">
        <f>(C66-VLOOKUP(E66,Riders!$A$2:$C$3501,2,FALSE))/365</f>
        <v>23.665753424657535</v>
      </c>
      <c r="H66" s="3">
        <v>23</v>
      </c>
      <c r="I66" s="3">
        <v>1</v>
      </c>
      <c r="J66" s="3">
        <v>1</v>
      </c>
      <c r="K66" s="3">
        <v>1</v>
      </c>
      <c r="L66" s="3">
        <v>3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3</v>
      </c>
      <c r="X66" s="110">
        <v>1.6782407407407399E-2</v>
      </c>
      <c r="Y66">
        <v>49.655000000000001</v>
      </c>
    </row>
    <row r="67" spans="1:25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241</v>
      </c>
      <c r="F67" s="3" t="s">
        <v>44</v>
      </c>
      <c r="G67" s="13">
        <f>(C67-VLOOKUP(E67,Riders!$A$2:$C$3501,2,FALSE))/365</f>
        <v>21.024657534246575</v>
      </c>
      <c r="H67" s="3">
        <v>24</v>
      </c>
      <c r="I67" s="3">
        <v>1</v>
      </c>
      <c r="J67" s="3">
        <v>1</v>
      </c>
      <c r="K67" s="3">
        <v>1</v>
      </c>
      <c r="L67" s="3">
        <v>3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3</v>
      </c>
      <c r="X67" s="110">
        <v>1.6782407407407399E-2</v>
      </c>
      <c r="Y67">
        <v>49.655000000000001</v>
      </c>
    </row>
    <row r="68" spans="1:25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3">
        <v>1</v>
      </c>
      <c r="I68" s="3">
        <v>40</v>
      </c>
      <c r="J68" s="3">
        <v>40</v>
      </c>
      <c r="K68" s="3">
        <v>40</v>
      </c>
      <c r="L68" s="3">
        <v>120</v>
      </c>
      <c r="M68" s="3">
        <v>5</v>
      </c>
      <c r="N68" s="3">
        <v>5</v>
      </c>
      <c r="O68" s="3">
        <f>0</f>
        <v>0</v>
      </c>
      <c r="P68" s="3">
        <f>0</f>
        <v>0</v>
      </c>
      <c r="Q68" s="3">
        <v>1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131</v>
      </c>
      <c r="X68" s="110">
        <v>1.7557870370370373E-2</v>
      </c>
      <c r="Y68">
        <v>47.462000000000003</v>
      </c>
    </row>
    <row r="69" spans="1:25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227</v>
      </c>
      <c r="F69" s="3" t="s">
        <v>53</v>
      </c>
      <c r="G69" s="13">
        <f>(C69-VLOOKUP(E69,Riders!$A$2:$C$3501,2,FALSE))/365</f>
        <v>25.167123287671235</v>
      </c>
      <c r="H69" s="3">
        <v>2</v>
      </c>
      <c r="I69" s="3">
        <v>38</v>
      </c>
      <c r="J69" s="3">
        <v>20</v>
      </c>
      <c r="K69" s="3">
        <v>36</v>
      </c>
      <c r="L69" s="3">
        <v>94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v>5</v>
      </c>
      <c r="S69" s="3">
        <v>1</v>
      </c>
      <c r="T69" s="3">
        <v>10</v>
      </c>
      <c r="U69" s="3">
        <f>0</f>
        <v>0</v>
      </c>
      <c r="V69" s="3">
        <f>0</f>
        <v>0</v>
      </c>
      <c r="W69" s="3">
        <v>110</v>
      </c>
      <c r="X69" s="110">
        <v>1.7557870370370373E-2</v>
      </c>
      <c r="Y69">
        <v>47.462000000000003</v>
      </c>
    </row>
    <row r="70" spans="1:25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214</v>
      </c>
      <c r="F70" s="3" t="s">
        <v>67</v>
      </c>
      <c r="G70" s="13">
        <f>(C70-VLOOKUP(E70,Riders!$A$2:$C$3501,2,FALSE))/365</f>
        <v>28.347945205479451</v>
      </c>
      <c r="H70" s="3">
        <v>3</v>
      </c>
      <c r="I70" s="3">
        <v>36</v>
      </c>
      <c r="J70" s="3">
        <v>28</v>
      </c>
      <c r="K70" s="3">
        <v>34</v>
      </c>
      <c r="L70" s="3">
        <v>98</v>
      </c>
      <c r="M70" s="3">
        <v>2</v>
      </c>
      <c r="N70" s="3">
        <f>0</f>
        <v>0</v>
      </c>
      <c r="O70" s="3">
        <f>0</f>
        <v>0</v>
      </c>
      <c r="P70" s="3">
        <f>0</f>
        <v>0</v>
      </c>
      <c r="Q70" s="3">
        <v>2</v>
      </c>
      <c r="R70" s="3">
        <f>0</f>
        <v>0</v>
      </c>
      <c r="S70" s="3">
        <f>0</f>
        <v>0</v>
      </c>
      <c r="T70" s="3">
        <v>6</v>
      </c>
      <c r="U70" s="3">
        <f>0</f>
        <v>0</v>
      </c>
      <c r="V70" s="3">
        <f>0</f>
        <v>0</v>
      </c>
      <c r="W70" s="3">
        <v>108</v>
      </c>
      <c r="X70" s="110">
        <v>1.7557870370370401E-2</v>
      </c>
      <c r="Y70">
        <v>47.462000000000003</v>
      </c>
    </row>
    <row r="71" spans="1:25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236</v>
      </c>
      <c r="F71" s="3" t="s">
        <v>51</v>
      </c>
      <c r="G71" s="13">
        <f>(C71-VLOOKUP(E71,Riders!$A$2:$C$3501,2,FALSE))/365</f>
        <v>27.468493150684932</v>
      </c>
      <c r="H71" s="3">
        <v>4</v>
      </c>
      <c r="I71" s="3">
        <v>26</v>
      </c>
      <c r="J71" s="3">
        <v>36</v>
      </c>
      <c r="K71" s="3">
        <v>38</v>
      </c>
      <c r="L71" s="3">
        <v>100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v>3</v>
      </c>
      <c r="R71" s="3">
        <v>3</v>
      </c>
      <c r="S71" s="3">
        <v>2</v>
      </c>
      <c r="T71" s="3">
        <f>0</f>
        <v>0</v>
      </c>
      <c r="U71" s="3">
        <f>0</f>
        <v>0</v>
      </c>
      <c r="V71" s="3">
        <f>0</f>
        <v>0</v>
      </c>
      <c r="W71" s="3">
        <v>108</v>
      </c>
      <c r="X71" s="110">
        <v>1.7557870370370401E-2</v>
      </c>
      <c r="Y71">
        <v>47.462000000000003</v>
      </c>
    </row>
    <row r="72" spans="1:25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371</v>
      </c>
      <c r="F72" s="3" t="s">
        <v>19</v>
      </c>
      <c r="G72" s="13">
        <f>(C72-VLOOKUP(E72,Riders!$A$2:$C$3501,2,FALSE))/365</f>
        <v>21.624657534246577</v>
      </c>
      <c r="H72" s="3">
        <v>5</v>
      </c>
      <c r="I72" s="3">
        <v>30</v>
      </c>
      <c r="J72" s="3">
        <v>38</v>
      </c>
      <c r="K72" s="3">
        <v>24</v>
      </c>
      <c r="L72" s="3">
        <v>92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v>1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93</v>
      </c>
      <c r="X72" s="110">
        <v>1.7557870370370401E-2</v>
      </c>
      <c r="Y72">
        <v>47.462000000000003</v>
      </c>
    </row>
    <row r="73" spans="1:25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268</v>
      </c>
      <c r="F73" s="3" t="s">
        <v>47</v>
      </c>
      <c r="G73" s="13">
        <f>(C73-VLOOKUP(E73,Riders!$A$2:$C$3501,2,FALSE))/365</f>
        <v>26.30958904109589</v>
      </c>
      <c r="H73" s="3">
        <v>6</v>
      </c>
      <c r="I73" s="3">
        <v>18</v>
      </c>
      <c r="J73" s="3">
        <v>24</v>
      </c>
      <c r="K73" s="3">
        <v>30</v>
      </c>
      <c r="L73" s="3">
        <v>72</v>
      </c>
      <c r="M73" s="3">
        <f>0</f>
        <v>0</v>
      </c>
      <c r="N73" s="3">
        <v>3</v>
      </c>
      <c r="O73" s="3">
        <f>0</f>
        <v>0</v>
      </c>
      <c r="P73" s="3">
        <v>2</v>
      </c>
      <c r="Q73" s="3">
        <f>0</f>
        <v>0</v>
      </c>
      <c r="R73" s="3">
        <f>0</f>
        <v>0</v>
      </c>
      <c r="S73" s="3">
        <f>0</f>
        <v>0</v>
      </c>
      <c r="T73" s="3">
        <v>4</v>
      </c>
      <c r="U73" s="3">
        <f>0</f>
        <v>0</v>
      </c>
      <c r="V73" s="3">
        <f>0</f>
        <v>0</v>
      </c>
      <c r="W73" s="3">
        <v>81</v>
      </c>
      <c r="X73" s="110">
        <v>1.7557870370370401E-2</v>
      </c>
      <c r="Y73">
        <v>47.462000000000003</v>
      </c>
    </row>
    <row r="74" spans="1:25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216</v>
      </c>
      <c r="F74" s="3" t="s">
        <v>3817</v>
      </c>
      <c r="G74" s="13">
        <f>(C74-VLOOKUP(E74,Riders!$A$2:$C$3501,2,FALSE))/365</f>
        <v>24.208219178082192</v>
      </c>
      <c r="H74" s="3">
        <v>7</v>
      </c>
      <c r="I74" s="3">
        <v>24</v>
      </c>
      <c r="J74" s="3">
        <v>18</v>
      </c>
      <c r="K74" s="3">
        <v>32</v>
      </c>
      <c r="L74" s="3">
        <v>74</v>
      </c>
      <c r="M74" s="3">
        <f>0</f>
        <v>0</v>
      </c>
      <c r="N74" s="3">
        <v>2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v>2</v>
      </c>
      <c r="U74" s="3">
        <f>0</f>
        <v>0</v>
      </c>
      <c r="V74" s="3">
        <f>0</f>
        <v>0</v>
      </c>
      <c r="W74" s="3">
        <v>80</v>
      </c>
      <c r="X74" s="110">
        <v>1.7557870370370401E-2</v>
      </c>
      <c r="Y74">
        <v>47.462000000000003</v>
      </c>
    </row>
    <row r="75" spans="1:25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222</v>
      </c>
      <c r="F75" s="3" t="s">
        <v>223</v>
      </c>
      <c r="G75" s="13">
        <f>(C75-VLOOKUP(E75,Riders!$A$2:$C$3501,2,FALSE))/365</f>
        <v>23.805479452054794</v>
      </c>
      <c r="H75" s="3">
        <v>8</v>
      </c>
      <c r="I75" s="3">
        <v>32</v>
      </c>
      <c r="J75" s="3">
        <v>30</v>
      </c>
      <c r="K75" s="3">
        <v>18</v>
      </c>
      <c r="L75" s="3">
        <v>80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10">
        <v>1.7557870370370401E-2</v>
      </c>
      <c r="Y75">
        <v>47.462000000000003</v>
      </c>
    </row>
    <row r="76" spans="1:25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219</v>
      </c>
      <c r="F76" s="3" t="s">
        <v>220</v>
      </c>
      <c r="G76" s="13">
        <f>(C76-VLOOKUP(E76,Riders!$A$2:$C$3501,2,FALSE))/365</f>
        <v>30.671232876712327</v>
      </c>
      <c r="H76" s="3">
        <v>9</v>
      </c>
      <c r="I76" s="3">
        <v>34</v>
      </c>
      <c r="J76" s="3">
        <v>34</v>
      </c>
      <c r="K76" s="3">
        <v>1</v>
      </c>
      <c r="L76" s="3">
        <v>69</v>
      </c>
      <c r="M76" s="3">
        <f>0</f>
        <v>0</v>
      </c>
      <c r="N76" s="3">
        <f>0</f>
        <v>0</v>
      </c>
      <c r="O76" s="3">
        <v>2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71</v>
      </c>
      <c r="X76" s="110">
        <v>1.7557870370370401E-2</v>
      </c>
      <c r="Y76">
        <v>47.462000000000003</v>
      </c>
    </row>
    <row r="77" spans="1:25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506</v>
      </c>
      <c r="F77" s="3" t="s">
        <v>27</v>
      </c>
      <c r="G77" s="13">
        <f>(C77-VLOOKUP(E77,Riders!$A$2:$C$3501,2,FALSE))/365</f>
        <v>21.397260273972602</v>
      </c>
      <c r="H77" s="3">
        <v>10</v>
      </c>
      <c r="I77" s="3">
        <v>4</v>
      </c>
      <c r="J77" s="3">
        <v>32</v>
      </c>
      <c r="K77" s="3">
        <v>28</v>
      </c>
      <c r="L77" s="3">
        <v>64</v>
      </c>
      <c r="M77" s="3">
        <f>0</f>
        <v>0</v>
      </c>
      <c r="N77" s="3">
        <f>0</f>
        <v>0</v>
      </c>
      <c r="O77" s="3">
        <v>5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v>69</v>
      </c>
      <c r="X77" s="110">
        <v>1.7557870370370401E-2</v>
      </c>
      <c r="Y77">
        <v>47.462000000000003</v>
      </c>
    </row>
    <row r="78" spans="1:25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291</v>
      </c>
      <c r="F78" s="3" t="s">
        <v>56</v>
      </c>
      <c r="G78" s="13">
        <f>(C78-VLOOKUP(E78,Riders!$A$2:$C$3501,2,FALSE))/365</f>
        <v>22.019178082191782</v>
      </c>
      <c r="H78" s="3">
        <v>11</v>
      </c>
      <c r="I78" s="3">
        <v>8</v>
      </c>
      <c r="J78" s="3">
        <v>26</v>
      </c>
      <c r="K78" s="3">
        <v>26</v>
      </c>
      <c r="L78" s="3">
        <v>60</v>
      </c>
      <c r="M78" s="3">
        <f>0</f>
        <v>0</v>
      </c>
      <c r="N78" s="3">
        <f>0</f>
        <v>0</v>
      </c>
      <c r="O78" s="3">
        <v>3</v>
      </c>
      <c r="P78" s="3">
        <v>1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64</v>
      </c>
      <c r="X78" s="110">
        <v>1.7557870370370401E-2</v>
      </c>
      <c r="Y78">
        <v>47.462000000000003</v>
      </c>
    </row>
    <row r="79" spans="1:25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229</v>
      </c>
      <c r="F79" s="3" t="s">
        <v>61</v>
      </c>
      <c r="G79" s="13">
        <f>(C79-VLOOKUP(E79,Riders!$A$2:$C$3501,2,FALSE))/365</f>
        <v>24.624657534246577</v>
      </c>
      <c r="H79" s="3">
        <v>12</v>
      </c>
      <c r="I79" s="3">
        <v>28</v>
      </c>
      <c r="J79" s="3">
        <v>16</v>
      </c>
      <c r="K79" s="3">
        <v>16</v>
      </c>
      <c r="L79" s="3">
        <v>60</v>
      </c>
      <c r="M79" s="3">
        <f>0</f>
        <v>0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61</v>
      </c>
      <c r="X79" s="110">
        <v>1.7557870370370401E-2</v>
      </c>
      <c r="Y79">
        <v>47.462000000000003</v>
      </c>
    </row>
    <row r="80" spans="1:25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231</v>
      </c>
      <c r="F80" s="3" t="s">
        <v>232</v>
      </c>
      <c r="G80" s="13">
        <f>(C80-VLOOKUP(E80,Riders!$A$2:$C$3501,2,FALSE))/365</f>
        <v>26.194520547945206</v>
      </c>
      <c r="H80" s="3">
        <v>13</v>
      </c>
      <c r="I80" s="3">
        <v>1</v>
      </c>
      <c r="J80" s="3">
        <v>22</v>
      </c>
      <c r="K80" s="3">
        <v>22</v>
      </c>
      <c r="L80" s="3">
        <v>45</v>
      </c>
      <c r="M80" s="3">
        <v>1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46</v>
      </c>
      <c r="X80" s="110">
        <v>1.7557870370370401E-2</v>
      </c>
      <c r="Y80">
        <v>47.462000000000003</v>
      </c>
    </row>
    <row r="81" spans="1:25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228</v>
      </c>
      <c r="F81" s="3" t="s">
        <v>15</v>
      </c>
      <c r="G81" s="13">
        <f>(C81-VLOOKUP(E81,Riders!$A$2:$C$3501,2,FALSE))/365</f>
        <v>23.824657534246576</v>
      </c>
      <c r="H81" s="3">
        <v>14</v>
      </c>
      <c r="I81" s="3">
        <v>22</v>
      </c>
      <c r="J81" s="3">
        <v>2</v>
      </c>
      <c r="K81" s="3">
        <v>12</v>
      </c>
      <c r="L81" s="3">
        <v>36</v>
      </c>
      <c r="M81" s="3">
        <f>0</f>
        <v>0</v>
      </c>
      <c r="N81" s="3">
        <f>0</f>
        <v>0</v>
      </c>
      <c r="O81" s="3">
        <f>0</f>
        <v>0</v>
      </c>
      <c r="P81" s="3">
        <v>3</v>
      </c>
      <c r="Q81" s="3">
        <f>0</f>
        <v>0</v>
      </c>
      <c r="R81" s="3">
        <f>0</f>
        <v>0</v>
      </c>
      <c r="S81" s="3">
        <v>5</v>
      </c>
      <c r="T81" s="3">
        <f>0</f>
        <v>0</v>
      </c>
      <c r="U81" s="3">
        <f>0</f>
        <v>0</v>
      </c>
      <c r="V81" s="3">
        <f>0</f>
        <v>0</v>
      </c>
      <c r="W81" s="3">
        <v>44</v>
      </c>
      <c r="X81" s="110">
        <v>1.7557870370370401E-2</v>
      </c>
      <c r="Y81">
        <v>47.462000000000003</v>
      </c>
    </row>
    <row r="82" spans="1:25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244</v>
      </c>
      <c r="F82" s="3" t="s">
        <v>38</v>
      </c>
      <c r="G82" s="13">
        <f>(C82-VLOOKUP(E82,Riders!$A$2:$C$3501,2,FALSE))/365</f>
        <v>29.065753424657533</v>
      </c>
      <c r="H82" s="3">
        <v>15</v>
      </c>
      <c r="I82" s="3">
        <v>20</v>
      </c>
      <c r="J82" s="3">
        <v>10</v>
      </c>
      <c r="K82" s="3">
        <v>2</v>
      </c>
      <c r="L82" s="3">
        <v>32</v>
      </c>
      <c r="M82" s="3">
        <v>3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v>3</v>
      </c>
      <c r="T82" s="3">
        <f>0</f>
        <v>0</v>
      </c>
      <c r="U82" s="3">
        <f>0</f>
        <v>0</v>
      </c>
      <c r="V82" s="3">
        <f>0</f>
        <v>0</v>
      </c>
      <c r="W82" s="3">
        <v>38</v>
      </c>
      <c r="X82" s="110">
        <v>1.7557870370370401E-2</v>
      </c>
      <c r="Y82">
        <v>47.462000000000003</v>
      </c>
    </row>
    <row r="83" spans="1:25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221</v>
      </c>
      <c r="F83" s="3" t="s">
        <v>40</v>
      </c>
      <c r="G83" s="13">
        <f>(C83-VLOOKUP(E83,Riders!$A$2:$C$3501,2,FALSE))/365</f>
        <v>26.052054794520547</v>
      </c>
      <c r="H83" s="3">
        <v>16</v>
      </c>
      <c r="I83" s="3">
        <v>12</v>
      </c>
      <c r="J83" s="3">
        <v>14</v>
      </c>
      <c r="K83" s="3">
        <v>1</v>
      </c>
      <c r="L83" s="3">
        <v>27</v>
      </c>
      <c r="M83" s="3">
        <f>0</f>
        <v>0</v>
      </c>
      <c r="N83" s="3">
        <f>0</f>
        <v>0</v>
      </c>
      <c r="O83" s="3">
        <f>0</f>
        <v>0</v>
      </c>
      <c r="P83" s="3">
        <v>5</v>
      </c>
      <c r="Q83" s="3">
        <v>5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37</v>
      </c>
      <c r="X83" s="110">
        <v>1.7557870370370401E-2</v>
      </c>
      <c r="Y83">
        <v>47.462000000000003</v>
      </c>
    </row>
    <row r="84" spans="1:25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251</v>
      </c>
      <c r="F84" s="3" t="s">
        <v>65</v>
      </c>
      <c r="G84" s="13">
        <f>(C84-VLOOKUP(E84,Riders!$A$2:$C$3501,2,FALSE))/365</f>
        <v>21.980821917808218</v>
      </c>
      <c r="H84" s="3">
        <v>17</v>
      </c>
      <c r="I84" s="3">
        <v>2</v>
      </c>
      <c r="J84" s="3">
        <v>12</v>
      </c>
      <c r="K84" s="3">
        <v>20</v>
      </c>
      <c r="L84" s="3">
        <v>34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34</v>
      </c>
      <c r="X84" s="110">
        <v>1.7557870370370401E-2</v>
      </c>
      <c r="Y84">
        <v>47.462000000000003</v>
      </c>
    </row>
    <row r="85" spans="1:25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217</v>
      </c>
      <c r="F85" s="3" t="s">
        <v>29</v>
      </c>
      <c r="G85" s="13">
        <f>(C85-VLOOKUP(E85,Riders!$A$2:$C$3501,2,FALSE))/365</f>
        <v>25.065753424657533</v>
      </c>
      <c r="H85" s="3">
        <v>18</v>
      </c>
      <c r="I85" s="3">
        <v>14</v>
      </c>
      <c r="J85" s="3">
        <v>6</v>
      </c>
      <c r="K85" s="3">
        <v>10</v>
      </c>
      <c r="L85" s="3">
        <v>30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30</v>
      </c>
      <c r="X85" s="110">
        <v>1.7557870370370401E-2</v>
      </c>
      <c r="Y85">
        <v>47.462000000000003</v>
      </c>
    </row>
    <row r="86" spans="1:25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2329</v>
      </c>
      <c r="F86" s="3" t="s">
        <v>49</v>
      </c>
      <c r="G86" s="13">
        <f>(C86-VLOOKUP(E86,Riders!$A$2:$C$3501,2,FALSE))/365</f>
        <v>22.654794520547945</v>
      </c>
      <c r="H86" s="3">
        <v>19</v>
      </c>
      <c r="I86" s="3">
        <v>6</v>
      </c>
      <c r="J86" s="3">
        <v>8</v>
      </c>
      <c r="K86" s="3">
        <v>14</v>
      </c>
      <c r="L86" s="3">
        <v>28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28</v>
      </c>
      <c r="X86" s="110">
        <v>1.7557870370370401E-2</v>
      </c>
      <c r="Y86">
        <v>47.462000000000003</v>
      </c>
    </row>
    <row r="87" spans="1:25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246</v>
      </c>
      <c r="F87" s="3" t="s">
        <v>247</v>
      </c>
      <c r="G87" s="13">
        <f>(C87-VLOOKUP(E87,Riders!$A$2:$C$3501,2,FALSE))/365</f>
        <v>30.824657534246576</v>
      </c>
      <c r="H87" s="3">
        <v>20</v>
      </c>
      <c r="I87" s="3">
        <v>10</v>
      </c>
      <c r="J87" s="3">
        <v>4</v>
      </c>
      <c r="K87" s="3">
        <v>6</v>
      </c>
      <c r="L87" s="3">
        <v>20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20</v>
      </c>
      <c r="X87" s="110">
        <v>1.7557870370370401E-2</v>
      </c>
      <c r="Y87">
        <v>47.462000000000003</v>
      </c>
    </row>
    <row r="88" spans="1:25" x14ac:dyDescent="0.3">
      <c r="A88" s="27" t="s">
        <v>93</v>
      </c>
      <c r="B88" s="27">
        <v>2023</v>
      </c>
      <c r="C88" s="34">
        <v>45039</v>
      </c>
      <c r="D88" s="4" t="s">
        <v>72</v>
      </c>
      <c r="E88" s="3" t="s">
        <v>224</v>
      </c>
      <c r="F88" s="3" t="s">
        <v>225</v>
      </c>
      <c r="G88" s="13">
        <f>(C88-VLOOKUP(E88,Riders!$A$2:$C$3501,2,FALSE))/365</f>
        <v>23.36986301369863</v>
      </c>
      <c r="H88" s="3">
        <v>21</v>
      </c>
      <c r="I88" s="3">
        <v>16</v>
      </c>
      <c r="J88" s="3">
        <v>1</v>
      </c>
      <c r="K88" s="3">
        <v>1</v>
      </c>
      <c r="L88" s="3">
        <v>18</v>
      </c>
      <c r="M88" s="3">
        <f>0</f>
        <v>0</v>
      </c>
      <c r="N88" s="3">
        <v>1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19</v>
      </c>
      <c r="X88" s="110">
        <v>1.7557870370370401E-2</v>
      </c>
      <c r="Y88">
        <v>47.462000000000003</v>
      </c>
    </row>
    <row r="89" spans="1:25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431</v>
      </c>
      <c r="F89" s="3" t="s">
        <v>97</v>
      </c>
      <c r="G89" s="13">
        <f>(C89-VLOOKUP(E89,Riders!$A$2:$C$3501,2,FALSE))/365</f>
        <v>18.367123287671234</v>
      </c>
      <c r="H89" s="3">
        <v>22</v>
      </c>
      <c r="I89" s="3">
        <v>1</v>
      </c>
      <c r="J89" s="3">
        <v>1</v>
      </c>
      <c r="K89" s="3">
        <v>8</v>
      </c>
      <c r="L89" s="3">
        <v>10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10</v>
      </c>
      <c r="X89" s="110">
        <v>1.7557870370370401E-2</v>
      </c>
      <c r="Y89">
        <v>47.462000000000003</v>
      </c>
    </row>
    <row r="90" spans="1:25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458</v>
      </c>
      <c r="F90" s="3" t="s">
        <v>36</v>
      </c>
      <c r="G90" s="13">
        <f>(C90-VLOOKUP(E90,Riders!$A$2:$C$3501,2,FALSE))/365</f>
        <v>24.449315068493149</v>
      </c>
      <c r="H90" s="3">
        <v>23</v>
      </c>
      <c r="I90" s="3">
        <v>1</v>
      </c>
      <c r="J90" s="3">
        <v>1</v>
      </c>
      <c r="K90" s="3">
        <v>4</v>
      </c>
      <c r="L90" s="3">
        <v>6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6</v>
      </c>
      <c r="X90" s="110">
        <v>1.7557870370370401E-2</v>
      </c>
      <c r="Y90">
        <v>47.462000000000003</v>
      </c>
    </row>
    <row r="91" spans="1:25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851</v>
      </c>
      <c r="F91" s="3" t="s">
        <v>142</v>
      </c>
      <c r="G91" s="13">
        <f>(C91-VLOOKUP(E91,Riders!$A$2:$C$3501,2,FALSE))/365</f>
        <v>26.93972602739726</v>
      </c>
      <c r="H91" s="3" t="s">
        <v>308</v>
      </c>
      <c r="I91" s="3">
        <v>1</v>
      </c>
      <c r="J91" s="3">
        <v>1</v>
      </c>
      <c r="K91" s="3">
        <v>1</v>
      </c>
      <c r="L91" s="3">
        <v>3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v>60</v>
      </c>
      <c r="W91" s="3">
        <v>-57</v>
      </c>
      <c r="X91" s="110">
        <v>1.7557870370370401E-2</v>
      </c>
      <c r="Y91">
        <v>47.462000000000003</v>
      </c>
    </row>
    <row r="92" spans="1:25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4">
        <v>40</v>
      </c>
      <c r="J92" s="4">
        <v>40</v>
      </c>
      <c r="K92" s="4">
        <v>20</v>
      </c>
      <c r="L92" s="4">
        <v>100</v>
      </c>
      <c r="M92" s="4">
        <v>0</v>
      </c>
      <c r="N92" s="4">
        <v>0</v>
      </c>
      <c r="O92" s="4">
        <v>5</v>
      </c>
      <c r="P92" s="4">
        <v>0</v>
      </c>
      <c r="Q92" s="4">
        <v>5</v>
      </c>
      <c r="R92" s="4">
        <v>0</v>
      </c>
      <c r="S92" s="4">
        <v>5</v>
      </c>
      <c r="T92" s="4">
        <v>4</v>
      </c>
      <c r="U92" s="4">
        <v>20</v>
      </c>
      <c r="V92" s="4">
        <v>0</v>
      </c>
      <c r="W92" s="4">
        <v>139</v>
      </c>
      <c r="X92" s="110">
        <v>1.7280092592592593E-2</v>
      </c>
      <c r="Y92" s="51">
        <v>48.225000000000001</v>
      </c>
    </row>
    <row r="93" spans="1:25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421</v>
      </c>
      <c r="F93" s="4" t="s">
        <v>17</v>
      </c>
      <c r="G93" s="13">
        <f>(C93-VLOOKUP(E93,Riders!$A$2:$C$3501,2,FALSE))/365</f>
        <v>22.597260273972601</v>
      </c>
      <c r="H93" s="4">
        <v>2</v>
      </c>
      <c r="I93" s="4">
        <v>30</v>
      </c>
      <c r="J93" s="4">
        <v>36</v>
      </c>
      <c r="K93" s="4">
        <v>40</v>
      </c>
      <c r="L93" s="4">
        <v>106</v>
      </c>
      <c r="M93" s="4">
        <v>0</v>
      </c>
      <c r="N93" s="4">
        <v>0</v>
      </c>
      <c r="O93" s="4">
        <v>1</v>
      </c>
      <c r="P93" s="4">
        <v>0</v>
      </c>
      <c r="Q93" s="4">
        <v>0</v>
      </c>
      <c r="R93" s="4">
        <v>2</v>
      </c>
      <c r="S93" s="4">
        <v>2</v>
      </c>
      <c r="T93" s="4">
        <v>0</v>
      </c>
      <c r="U93" s="4">
        <v>20</v>
      </c>
      <c r="V93" s="4">
        <v>0</v>
      </c>
      <c r="W93" s="4">
        <v>131</v>
      </c>
      <c r="X93" s="110">
        <v>1.7280092592592593E-2</v>
      </c>
      <c r="Y93" s="51">
        <v>48.225000000000001</v>
      </c>
    </row>
    <row r="94" spans="1:25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237</v>
      </c>
      <c r="F94" s="4" t="s">
        <v>238</v>
      </c>
      <c r="G94" s="13">
        <f>(C94-VLOOKUP(E94,Riders!$A$2:$C$3501,2,FALSE))/365</f>
        <v>26.830136986301369</v>
      </c>
      <c r="H94" s="4">
        <v>3</v>
      </c>
      <c r="I94" s="4">
        <v>36</v>
      </c>
      <c r="J94" s="4">
        <v>38</v>
      </c>
      <c r="K94" s="4">
        <v>32</v>
      </c>
      <c r="L94" s="4">
        <v>106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10</v>
      </c>
      <c r="U94" s="4">
        <v>0</v>
      </c>
      <c r="V94" s="4">
        <v>0</v>
      </c>
      <c r="W94" s="4">
        <v>116</v>
      </c>
      <c r="X94" s="110">
        <v>1.72800925925926E-2</v>
      </c>
      <c r="Y94" s="51">
        <v>48.225000000000001</v>
      </c>
    </row>
    <row r="95" spans="1:25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214</v>
      </c>
      <c r="F95" s="4" t="s">
        <v>67</v>
      </c>
      <c r="G95" s="13">
        <f>(C95-VLOOKUP(E95,Riders!$A$2:$C$3501,2,FALSE))/365</f>
        <v>28.246575342465754</v>
      </c>
      <c r="H95" s="4">
        <v>4</v>
      </c>
      <c r="I95" s="4">
        <v>38</v>
      </c>
      <c r="J95" s="4">
        <v>34</v>
      </c>
      <c r="K95" s="4">
        <v>38</v>
      </c>
      <c r="L95" s="4">
        <v>110</v>
      </c>
      <c r="M95" s="4">
        <v>2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112</v>
      </c>
      <c r="X95" s="110">
        <v>1.72800925925926E-2</v>
      </c>
      <c r="Y95" s="51">
        <v>48.225000000000001</v>
      </c>
    </row>
    <row r="96" spans="1:25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371</v>
      </c>
      <c r="F96" s="4" t="s">
        <v>19</v>
      </c>
      <c r="G96" s="13">
        <f>(C96-VLOOKUP(E96,Riders!$A$2:$C$3501,2,FALSE))/365</f>
        <v>21.523287671232875</v>
      </c>
      <c r="H96" s="4">
        <v>5</v>
      </c>
      <c r="I96" s="4">
        <v>34</v>
      </c>
      <c r="J96" s="4">
        <v>32</v>
      </c>
      <c r="K96" s="4">
        <v>26</v>
      </c>
      <c r="L96" s="4">
        <v>92</v>
      </c>
      <c r="M96" s="4">
        <v>5</v>
      </c>
      <c r="N96" s="4">
        <v>0</v>
      </c>
      <c r="O96" s="4">
        <v>2</v>
      </c>
      <c r="P96" s="4">
        <v>5</v>
      </c>
      <c r="Q96" s="4">
        <v>0</v>
      </c>
      <c r="R96" s="4">
        <v>1</v>
      </c>
      <c r="S96" s="4">
        <v>3</v>
      </c>
      <c r="T96" s="4">
        <v>2</v>
      </c>
      <c r="U96" s="4">
        <v>0</v>
      </c>
      <c r="V96" s="4">
        <v>0</v>
      </c>
      <c r="W96" s="4">
        <v>110</v>
      </c>
      <c r="X96" s="110">
        <v>1.72800925925926E-2</v>
      </c>
      <c r="Y96" s="51">
        <v>48.225000000000001</v>
      </c>
    </row>
    <row r="97" spans="1:25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219</v>
      </c>
      <c r="F97" s="4" t="s">
        <v>220</v>
      </c>
      <c r="G97" s="13">
        <f>(C97-VLOOKUP(E97,Riders!$A$2:$C$3501,2,FALSE))/365</f>
        <v>30.56986301369863</v>
      </c>
      <c r="H97" s="4">
        <v>6</v>
      </c>
      <c r="I97" s="4">
        <v>22</v>
      </c>
      <c r="J97" s="4">
        <v>30</v>
      </c>
      <c r="K97" s="4">
        <v>36</v>
      </c>
      <c r="L97" s="4">
        <v>88</v>
      </c>
      <c r="M97" s="4">
        <v>3</v>
      </c>
      <c r="N97" s="4">
        <v>0</v>
      </c>
      <c r="O97" s="4">
        <v>3</v>
      </c>
      <c r="P97" s="4">
        <v>3</v>
      </c>
      <c r="Q97" s="4">
        <v>3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100</v>
      </c>
      <c r="X97" s="110">
        <v>1.72800925925926E-2</v>
      </c>
      <c r="Y97" s="51">
        <v>48.225000000000001</v>
      </c>
    </row>
    <row r="98" spans="1:25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222</v>
      </c>
      <c r="F98" s="4" t="s">
        <v>223</v>
      </c>
      <c r="G98" s="13">
        <f>(C98-VLOOKUP(E98,Riders!$A$2:$C$3501,2,FALSE))/365</f>
        <v>23.704109589041096</v>
      </c>
      <c r="H98" s="4">
        <v>7</v>
      </c>
      <c r="I98" s="4">
        <v>24</v>
      </c>
      <c r="J98" s="4">
        <v>24</v>
      </c>
      <c r="K98" s="4">
        <v>34</v>
      </c>
      <c r="L98" s="4">
        <v>82</v>
      </c>
      <c r="M98" s="4">
        <v>0</v>
      </c>
      <c r="N98" s="4">
        <v>0</v>
      </c>
      <c r="O98" s="4">
        <v>0</v>
      </c>
      <c r="P98" s="4">
        <v>2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84</v>
      </c>
      <c r="X98" s="110">
        <v>1.72800925925926E-2</v>
      </c>
      <c r="Y98" s="51">
        <v>48.225000000000001</v>
      </c>
    </row>
    <row r="99" spans="1:25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2329</v>
      </c>
      <c r="F99" s="4" t="s">
        <v>49</v>
      </c>
      <c r="G99" s="13">
        <f>(C99-VLOOKUP(E99,Riders!$A$2:$C$3501,2,FALSE))/365</f>
        <v>22.553424657534247</v>
      </c>
      <c r="H99" s="4">
        <v>8</v>
      </c>
      <c r="I99" s="4">
        <v>26</v>
      </c>
      <c r="J99" s="4">
        <v>14</v>
      </c>
      <c r="K99" s="4">
        <v>24</v>
      </c>
      <c r="L99" s="4">
        <v>64</v>
      </c>
      <c r="M99" s="4">
        <v>0</v>
      </c>
      <c r="N99" s="4">
        <v>0</v>
      </c>
      <c r="O99" s="4">
        <v>0</v>
      </c>
      <c r="P99" s="4">
        <v>0</v>
      </c>
      <c r="Q99" s="4">
        <v>1</v>
      </c>
      <c r="R99" s="4">
        <v>0</v>
      </c>
      <c r="S99" s="4">
        <v>0</v>
      </c>
      <c r="T99" s="4">
        <v>6</v>
      </c>
      <c r="U99" s="4">
        <v>0</v>
      </c>
      <c r="V99" s="4">
        <v>0</v>
      </c>
      <c r="W99" s="4">
        <v>71</v>
      </c>
      <c r="X99" s="110">
        <v>1.72800925925926E-2</v>
      </c>
      <c r="Y99" s="51">
        <v>48.225000000000001</v>
      </c>
    </row>
    <row r="100" spans="1:25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224</v>
      </c>
      <c r="F100" s="4" t="s">
        <v>225</v>
      </c>
      <c r="G100" s="13">
        <f>(C100-VLOOKUP(E100,Riders!$A$2:$C$3501,2,FALSE))/365</f>
        <v>23.268493150684932</v>
      </c>
      <c r="H100" s="4">
        <v>9</v>
      </c>
      <c r="I100" s="4">
        <v>32</v>
      </c>
      <c r="J100" s="4">
        <v>18</v>
      </c>
      <c r="K100" s="4">
        <v>16</v>
      </c>
      <c r="L100" s="4">
        <v>66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66</v>
      </c>
      <c r="X100" s="110">
        <v>1.72800925925926E-2</v>
      </c>
      <c r="Y100" s="51">
        <v>48.225000000000001</v>
      </c>
    </row>
    <row r="101" spans="1:25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229</v>
      </c>
      <c r="F101" s="4" t="s">
        <v>61</v>
      </c>
      <c r="G101" s="13">
        <f>(C101-VLOOKUP(E101,Riders!$A$2:$C$3501,2,FALSE))/365</f>
        <v>24.523287671232875</v>
      </c>
      <c r="H101" s="4">
        <v>10</v>
      </c>
      <c r="I101" s="4">
        <v>28</v>
      </c>
      <c r="J101" s="4">
        <v>20</v>
      </c>
      <c r="K101" s="4">
        <v>12</v>
      </c>
      <c r="L101" s="4">
        <v>60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3</v>
      </c>
      <c r="S101" s="4">
        <v>0</v>
      </c>
      <c r="T101" s="4">
        <v>0</v>
      </c>
      <c r="U101" s="4">
        <v>0</v>
      </c>
      <c r="V101" s="4">
        <v>0</v>
      </c>
      <c r="W101" s="4">
        <v>63</v>
      </c>
      <c r="X101" s="110">
        <v>1.72800925925926E-2</v>
      </c>
      <c r="Y101" s="51">
        <v>48.225000000000001</v>
      </c>
    </row>
    <row r="102" spans="1:25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497</v>
      </c>
      <c r="F102" s="4" t="s">
        <v>25</v>
      </c>
      <c r="G102" s="13">
        <f>(C102-VLOOKUP(E102,Riders!$A$2:$C$3501,2,FALSE))/365</f>
        <v>19.882191780821916</v>
      </c>
      <c r="H102" s="4">
        <v>11</v>
      </c>
      <c r="I102" s="4">
        <v>8</v>
      </c>
      <c r="J102" s="4">
        <v>22</v>
      </c>
      <c r="K102" s="4">
        <v>30</v>
      </c>
      <c r="L102" s="4">
        <v>60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60</v>
      </c>
      <c r="X102" s="110">
        <v>1.72800925925926E-2</v>
      </c>
      <c r="Y102" s="51">
        <v>48.225000000000001</v>
      </c>
    </row>
    <row r="103" spans="1:25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431</v>
      </c>
      <c r="F103" s="4" t="s">
        <v>97</v>
      </c>
      <c r="G103" s="13">
        <f>(C103-VLOOKUP(E103,Riders!$A$2:$C$3501,2,FALSE))/365</f>
        <v>18.265753424657536</v>
      </c>
      <c r="H103" s="4">
        <v>12</v>
      </c>
      <c r="I103" s="4">
        <v>14</v>
      </c>
      <c r="J103" s="4">
        <v>28</v>
      </c>
      <c r="K103" s="4">
        <v>10</v>
      </c>
      <c r="L103" s="4">
        <v>52</v>
      </c>
      <c r="M103" s="4">
        <v>0</v>
      </c>
      <c r="N103" s="4">
        <v>5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57</v>
      </c>
      <c r="X103" s="110">
        <v>1.72800925925926E-2</v>
      </c>
      <c r="Y103" s="51">
        <v>48.225000000000001</v>
      </c>
    </row>
    <row r="104" spans="1:25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284</v>
      </c>
      <c r="F104" s="4" t="s">
        <v>51</v>
      </c>
      <c r="G104" s="13">
        <f>(C104-VLOOKUP(E104,Riders!$A$2:$C$3501,2,FALSE))/365</f>
        <v>21.123287671232877</v>
      </c>
      <c r="H104" s="4">
        <v>13</v>
      </c>
      <c r="I104" s="4">
        <v>16</v>
      </c>
      <c r="J104" s="4">
        <v>4</v>
      </c>
      <c r="K104" s="4">
        <v>22</v>
      </c>
      <c r="L104" s="4">
        <v>42</v>
      </c>
      <c r="M104" s="4">
        <v>0</v>
      </c>
      <c r="N104" s="4">
        <v>3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45</v>
      </c>
      <c r="X104" s="110">
        <v>1.72800925925926E-2</v>
      </c>
      <c r="Y104" s="51">
        <v>48.225000000000001</v>
      </c>
    </row>
    <row r="105" spans="1:25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267</v>
      </c>
      <c r="F105" s="4" t="s">
        <v>56</v>
      </c>
      <c r="G105" s="13">
        <f>(C105-VLOOKUP(E105,Riders!$A$2:$C$3501,2,FALSE))/365</f>
        <v>24.227397260273971</v>
      </c>
      <c r="H105" s="4">
        <v>14</v>
      </c>
      <c r="I105" s="4">
        <v>10</v>
      </c>
      <c r="J105" s="4">
        <v>10</v>
      </c>
      <c r="K105" s="4">
        <v>2</v>
      </c>
      <c r="L105" s="4">
        <v>22</v>
      </c>
      <c r="M105" s="4">
        <v>0</v>
      </c>
      <c r="N105" s="4">
        <v>0</v>
      </c>
      <c r="O105" s="4">
        <v>0</v>
      </c>
      <c r="P105" s="4">
        <v>0</v>
      </c>
      <c r="Q105" s="4">
        <v>2</v>
      </c>
      <c r="R105" s="4">
        <v>0</v>
      </c>
      <c r="S105" s="4">
        <v>0</v>
      </c>
      <c r="T105" s="4">
        <v>0</v>
      </c>
      <c r="U105" s="4">
        <v>20</v>
      </c>
      <c r="V105" s="4">
        <v>0</v>
      </c>
      <c r="W105" s="4">
        <v>44</v>
      </c>
      <c r="X105" s="110">
        <v>1.72800925925926E-2</v>
      </c>
      <c r="Y105" s="51">
        <v>48.225000000000001</v>
      </c>
    </row>
    <row r="106" spans="1:25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228</v>
      </c>
      <c r="F106" s="4" t="s">
        <v>15</v>
      </c>
      <c r="G106" s="13">
        <f>(C106-VLOOKUP(E106,Riders!$A$2:$C$3501,2,FALSE))/365</f>
        <v>23.723287671232878</v>
      </c>
      <c r="H106" s="4">
        <v>15</v>
      </c>
      <c r="I106" s="4">
        <v>12</v>
      </c>
      <c r="J106" s="4">
        <v>2</v>
      </c>
      <c r="K106" s="4">
        <v>28</v>
      </c>
      <c r="L106" s="4">
        <v>42</v>
      </c>
      <c r="M106" s="4">
        <v>1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43</v>
      </c>
      <c r="X106" s="110">
        <v>1.72800925925926E-2</v>
      </c>
      <c r="Y106" s="51">
        <v>48.225000000000001</v>
      </c>
    </row>
    <row r="107" spans="1:25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241</v>
      </c>
      <c r="F107" s="4" t="s">
        <v>44</v>
      </c>
      <c r="G107" s="13">
        <f>(C107-VLOOKUP(E107,Riders!$A$2:$C$3501,2,FALSE))/365</f>
        <v>20.627397260273973</v>
      </c>
      <c r="H107" s="4">
        <v>16</v>
      </c>
      <c r="I107" s="4">
        <v>20</v>
      </c>
      <c r="J107" s="4">
        <v>16</v>
      </c>
      <c r="K107" s="4">
        <v>1</v>
      </c>
      <c r="L107" s="4">
        <v>37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5</v>
      </c>
      <c r="S107" s="4">
        <v>0</v>
      </c>
      <c r="T107" s="4">
        <v>0</v>
      </c>
      <c r="U107" s="4">
        <v>0</v>
      </c>
      <c r="V107" s="4">
        <v>0</v>
      </c>
      <c r="W107" s="4">
        <v>42</v>
      </c>
      <c r="X107" s="110">
        <v>1.72800925925926E-2</v>
      </c>
      <c r="Y107" s="51">
        <v>48.225000000000001</v>
      </c>
    </row>
    <row r="108" spans="1:25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244</v>
      </c>
      <c r="F108" s="4" t="s">
        <v>38</v>
      </c>
      <c r="G108" s="13">
        <f>(C108-VLOOKUP(E108,Riders!$A$2:$C$3501,2,FALSE))/365</f>
        <v>28.964383561643835</v>
      </c>
      <c r="H108" s="4">
        <v>17</v>
      </c>
      <c r="I108" s="4">
        <v>18</v>
      </c>
      <c r="J108" s="4">
        <v>1</v>
      </c>
      <c r="K108" s="4">
        <v>18</v>
      </c>
      <c r="L108" s="4">
        <v>37</v>
      </c>
      <c r="M108" s="4">
        <v>0</v>
      </c>
      <c r="N108" s="4">
        <v>2</v>
      </c>
      <c r="O108" s="4">
        <v>0</v>
      </c>
      <c r="P108" s="4">
        <v>0</v>
      </c>
      <c r="Q108" s="4">
        <v>0</v>
      </c>
      <c r="R108" s="4">
        <v>0</v>
      </c>
      <c r="S108" s="4">
        <v>1</v>
      </c>
      <c r="T108" s="4">
        <v>0</v>
      </c>
      <c r="U108" s="4">
        <v>0</v>
      </c>
      <c r="V108" s="4">
        <v>0</v>
      </c>
      <c r="W108" s="4">
        <v>40</v>
      </c>
      <c r="X108" s="110">
        <v>1.72800925925926E-2</v>
      </c>
      <c r="Y108" s="51">
        <v>48.225000000000001</v>
      </c>
    </row>
    <row r="109" spans="1:25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231</v>
      </c>
      <c r="F109" s="4" t="s">
        <v>232</v>
      </c>
      <c r="G109" s="13">
        <f>(C109-VLOOKUP(E109,Riders!$A$2:$C$3501,2,FALSE))/365</f>
        <v>26.093150684931508</v>
      </c>
      <c r="H109" s="4">
        <v>18</v>
      </c>
      <c r="I109" s="4">
        <v>4</v>
      </c>
      <c r="J109" s="4">
        <v>12</v>
      </c>
      <c r="K109" s="4">
        <v>14</v>
      </c>
      <c r="L109" s="4">
        <v>30</v>
      </c>
      <c r="M109" s="4">
        <v>0</v>
      </c>
      <c r="N109" s="4">
        <v>1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31</v>
      </c>
      <c r="X109" s="110">
        <v>1.72800925925926E-2</v>
      </c>
      <c r="Y109" s="51">
        <v>48.225000000000001</v>
      </c>
    </row>
    <row r="110" spans="1:25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251</v>
      </c>
      <c r="F110" s="4" t="s">
        <v>153</v>
      </c>
      <c r="G110" s="13">
        <f>(C110-VLOOKUP(E110,Riders!$A$2:$C$3501,2,FALSE))/365</f>
        <v>21.87945205479452</v>
      </c>
      <c r="H110" s="4">
        <v>19</v>
      </c>
      <c r="I110" s="4">
        <v>1</v>
      </c>
      <c r="J110" s="4">
        <v>26</v>
      </c>
      <c r="K110" s="4">
        <v>1</v>
      </c>
      <c r="L110" s="4">
        <v>28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28</v>
      </c>
      <c r="X110" s="110">
        <v>1.72800925925926E-2</v>
      </c>
      <c r="Y110" s="51">
        <v>48.225000000000001</v>
      </c>
    </row>
    <row r="111" spans="1:25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234</v>
      </c>
      <c r="F111" s="4" t="s">
        <v>235</v>
      </c>
      <c r="G111" s="13">
        <f>(C111-VLOOKUP(E111,Riders!$A$2:$C$3501,2,FALSE))/365</f>
        <v>26.490410958904111</v>
      </c>
      <c r="H111" s="4">
        <v>20</v>
      </c>
      <c r="I111" s="4">
        <v>6</v>
      </c>
      <c r="J111" s="4">
        <v>1</v>
      </c>
      <c r="K111" s="4">
        <v>8</v>
      </c>
      <c r="L111" s="4">
        <v>15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15</v>
      </c>
      <c r="X111" s="110">
        <v>1.72800925925926E-2</v>
      </c>
      <c r="Y111" s="51">
        <v>48.225000000000001</v>
      </c>
    </row>
    <row r="112" spans="1:25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242</v>
      </c>
      <c r="F112" s="4" t="s">
        <v>243</v>
      </c>
      <c r="G112" s="13">
        <f>(C112-VLOOKUP(E112,Riders!$A$2:$C$3501,2,FALSE))/365</f>
        <v>28.295890410958904</v>
      </c>
      <c r="H112" s="4">
        <v>21</v>
      </c>
      <c r="I112" s="4">
        <v>1</v>
      </c>
      <c r="J112" s="4">
        <v>8</v>
      </c>
      <c r="K112" s="4">
        <v>4</v>
      </c>
      <c r="L112" s="4">
        <v>13</v>
      </c>
      <c r="M112" s="4">
        <v>0</v>
      </c>
      <c r="N112" s="4">
        <v>0</v>
      </c>
      <c r="O112" s="4">
        <v>0</v>
      </c>
      <c r="P112" s="4">
        <v>1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14</v>
      </c>
      <c r="X112" s="110">
        <v>1.72800925925926E-2</v>
      </c>
      <c r="Y112" s="51">
        <v>48.225000000000001</v>
      </c>
    </row>
    <row r="113" spans="1:25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246</v>
      </c>
      <c r="F113" s="4" t="s">
        <v>247</v>
      </c>
      <c r="G113" s="13">
        <f>(C113-VLOOKUP(E113,Riders!$A$2:$C$3501,2,FALSE))/365</f>
        <v>30.723287671232878</v>
      </c>
      <c r="H113" s="4">
        <v>22</v>
      </c>
      <c r="I113" s="4">
        <v>1</v>
      </c>
      <c r="J113" s="4">
        <v>6</v>
      </c>
      <c r="K113" s="4">
        <v>6</v>
      </c>
      <c r="L113" s="4">
        <v>13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13</v>
      </c>
      <c r="X113" s="110">
        <v>1.72800925925926E-2</v>
      </c>
      <c r="Y113" s="51">
        <v>48.225000000000001</v>
      </c>
    </row>
    <row r="114" spans="1:25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851</v>
      </c>
      <c r="F114" s="4" t="s">
        <v>142</v>
      </c>
      <c r="G114" s="13">
        <f>(C114-VLOOKUP(E114,Riders!$A$2:$C$3501,2,FALSE))/365</f>
        <v>26.838356164383562</v>
      </c>
      <c r="H114" s="4">
        <v>23</v>
      </c>
      <c r="I114" s="4">
        <v>1</v>
      </c>
      <c r="J114" s="4">
        <v>1</v>
      </c>
      <c r="K114" s="4">
        <v>1</v>
      </c>
      <c r="L114" s="4">
        <v>3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20</v>
      </c>
      <c r="W114" s="4">
        <v>-17</v>
      </c>
      <c r="X114" s="110">
        <v>1.72800925925926E-2</v>
      </c>
      <c r="Y114" s="51">
        <v>48.225000000000001</v>
      </c>
    </row>
    <row r="115" spans="1:25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216</v>
      </c>
      <c r="F115" s="4" t="s">
        <v>27</v>
      </c>
      <c r="G115" s="13">
        <f>(C115-VLOOKUP(E115,Riders!$A$2:$C$3501,2,FALSE))/365</f>
        <v>24.106849315068494</v>
      </c>
      <c r="H115" s="4">
        <v>24</v>
      </c>
      <c r="I115" s="4">
        <v>2</v>
      </c>
      <c r="J115" s="4">
        <v>1</v>
      </c>
      <c r="K115" s="4" t="s">
        <v>373</v>
      </c>
      <c r="L115" s="4"/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 t="s">
        <v>308</v>
      </c>
      <c r="X115" s="110">
        <v>1.72800925925926E-2</v>
      </c>
      <c r="Y115" s="51">
        <v>48.225000000000001</v>
      </c>
    </row>
    <row r="116" spans="1:25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274</v>
      </c>
      <c r="F116" s="1" t="s">
        <v>29</v>
      </c>
      <c r="G116" s="13">
        <f>(C116-VLOOKUP(E116,Riders!$A$2:$C$3501,2,FALSE))/365</f>
        <v>22.158904109589042</v>
      </c>
      <c r="H116" s="1">
        <v>1</v>
      </c>
      <c r="I116" s="1">
        <v>40</v>
      </c>
      <c r="J116" s="1">
        <v>38</v>
      </c>
      <c r="K116" s="1">
        <v>40</v>
      </c>
      <c r="L116" s="1">
        <v>118</v>
      </c>
      <c r="M116" s="1">
        <v>0</v>
      </c>
      <c r="N116" s="1">
        <v>5</v>
      </c>
      <c r="O116" s="1">
        <v>0</v>
      </c>
      <c r="P116" s="1">
        <v>0</v>
      </c>
      <c r="Q116" s="1">
        <v>5</v>
      </c>
      <c r="R116" s="1">
        <v>0</v>
      </c>
      <c r="S116" s="1">
        <v>0</v>
      </c>
      <c r="T116" s="1">
        <v>10</v>
      </c>
      <c r="U116" s="1">
        <v>20</v>
      </c>
      <c r="V116" s="1">
        <v>0</v>
      </c>
      <c r="W116" s="1">
        <v>158</v>
      </c>
      <c r="X116" s="110">
        <v>1.7106481481481483E-2</v>
      </c>
      <c r="Y116">
        <v>48.713999999999999</v>
      </c>
    </row>
    <row r="117" spans="1:25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215</v>
      </c>
      <c r="F117" s="1" t="s">
        <v>17</v>
      </c>
      <c r="G117" s="13">
        <f>(C117-VLOOKUP(E117,Riders!$A$2:$C$3501,2,FALSE))/365</f>
        <v>24.139726027397259</v>
      </c>
      <c r="H117" s="1">
        <v>2</v>
      </c>
      <c r="I117" s="1">
        <v>30</v>
      </c>
      <c r="J117" s="1">
        <v>40</v>
      </c>
      <c r="K117" s="1">
        <v>38</v>
      </c>
      <c r="L117" s="1">
        <v>108</v>
      </c>
      <c r="M117" s="1">
        <v>1</v>
      </c>
      <c r="N117" s="1">
        <v>3</v>
      </c>
      <c r="O117" s="1">
        <v>0</v>
      </c>
      <c r="P117" s="1">
        <v>0</v>
      </c>
      <c r="Q117" s="1">
        <v>2</v>
      </c>
      <c r="R117" s="1">
        <v>0</v>
      </c>
      <c r="S117" s="1">
        <v>5</v>
      </c>
      <c r="T117" s="1">
        <v>0</v>
      </c>
      <c r="U117" s="1">
        <v>20</v>
      </c>
      <c r="V117" s="1">
        <v>0</v>
      </c>
      <c r="W117" s="1">
        <v>139</v>
      </c>
      <c r="X117" s="110">
        <v>1.7106481481481483E-2</v>
      </c>
      <c r="Y117">
        <v>48.713999999999999</v>
      </c>
    </row>
    <row r="118" spans="1:25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328</v>
      </c>
      <c r="F118" s="1" t="s">
        <v>25</v>
      </c>
      <c r="G118" s="13">
        <f>(C118-VLOOKUP(E118,Riders!$A$2:$C$3501,2,FALSE))/365</f>
        <v>32.594520547945208</v>
      </c>
      <c r="H118" s="1">
        <v>3</v>
      </c>
      <c r="I118" s="1">
        <v>38</v>
      </c>
      <c r="J118" s="1">
        <v>30</v>
      </c>
      <c r="K118" s="1">
        <v>30</v>
      </c>
      <c r="L118" s="1">
        <v>98</v>
      </c>
      <c r="M118" s="1">
        <v>2</v>
      </c>
      <c r="N118" s="1">
        <v>0</v>
      </c>
      <c r="O118" s="1">
        <v>0</v>
      </c>
      <c r="P118" s="1">
        <v>0</v>
      </c>
      <c r="Q118" s="1">
        <v>1</v>
      </c>
      <c r="R118" s="1">
        <v>0</v>
      </c>
      <c r="S118" s="1">
        <v>3</v>
      </c>
      <c r="T118" s="1">
        <v>0</v>
      </c>
      <c r="U118" s="1">
        <v>20</v>
      </c>
      <c r="V118" s="1">
        <v>0</v>
      </c>
      <c r="W118" s="1">
        <v>124</v>
      </c>
      <c r="X118" s="110">
        <v>1.71064814814815E-2</v>
      </c>
      <c r="Y118">
        <v>48.713999999999999</v>
      </c>
    </row>
    <row r="119" spans="1:25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237</v>
      </c>
      <c r="F119" s="1" t="s">
        <v>238</v>
      </c>
      <c r="G119" s="13">
        <f>(C119-VLOOKUP(E119,Riders!$A$2:$C$3501,2,FALSE))/365</f>
        <v>26.778082191780822</v>
      </c>
      <c r="H119" s="1">
        <v>4</v>
      </c>
      <c r="I119" s="1">
        <v>36</v>
      </c>
      <c r="J119" s="1">
        <v>26</v>
      </c>
      <c r="K119" s="1">
        <v>32</v>
      </c>
      <c r="L119" s="1">
        <v>94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1</v>
      </c>
      <c r="T119" s="1">
        <v>4</v>
      </c>
      <c r="U119" s="1">
        <v>20</v>
      </c>
      <c r="V119" s="1">
        <v>0</v>
      </c>
      <c r="W119" s="1">
        <v>119</v>
      </c>
      <c r="X119" s="110">
        <v>1.71064814814815E-2</v>
      </c>
      <c r="Y119">
        <v>48.713999999999999</v>
      </c>
    </row>
    <row r="120" spans="1:25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434</v>
      </c>
      <c r="F120" s="1" t="s">
        <v>53</v>
      </c>
      <c r="G120" s="13">
        <f>(C120-VLOOKUP(E120,Riders!$A$2:$C$3501,2,FALSE))/365</f>
        <v>23</v>
      </c>
      <c r="H120" s="1">
        <v>5</v>
      </c>
      <c r="I120" s="1">
        <v>26</v>
      </c>
      <c r="J120" s="1">
        <v>14</v>
      </c>
      <c r="K120" s="1">
        <v>36</v>
      </c>
      <c r="L120" s="1">
        <v>76</v>
      </c>
      <c r="M120" s="1">
        <v>0</v>
      </c>
      <c r="N120" s="1">
        <v>2</v>
      </c>
      <c r="O120" s="1">
        <v>0</v>
      </c>
      <c r="P120" s="1">
        <v>0</v>
      </c>
      <c r="Q120" s="1">
        <v>0</v>
      </c>
      <c r="R120" s="1">
        <v>2</v>
      </c>
      <c r="S120" s="1">
        <v>2</v>
      </c>
      <c r="T120" s="1">
        <v>2</v>
      </c>
      <c r="U120" s="1">
        <v>20</v>
      </c>
      <c r="V120" s="1">
        <v>0</v>
      </c>
      <c r="W120" s="1">
        <v>104</v>
      </c>
      <c r="X120" s="110">
        <v>1.71064814814815E-2</v>
      </c>
      <c r="Y120">
        <v>48.713999999999999</v>
      </c>
    </row>
    <row r="121" spans="1:25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219</v>
      </c>
      <c r="F121" s="1" t="s">
        <v>220</v>
      </c>
      <c r="G121" s="13">
        <f>(C121-VLOOKUP(E121,Riders!$A$2:$C$3501,2,FALSE))/365</f>
        <v>30.517808219178082</v>
      </c>
      <c r="H121" s="1">
        <v>6</v>
      </c>
      <c r="I121" s="1">
        <v>34</v>
      </c>
      <c r="J121" s="1">
        <v>36</v>
      </c>
      <c r="K121" s="1">
        <v>4</v>
      </c>
      <c r="L121" s="1">
        <v>74</v>
      </c>
      <c r="M121" s="1">
        <v>0</v>
      </c>
      <c r="N121" s="1">
        <v>0</v>
      </c>
      <c r="O121" s="1">
        <v>1</v>
      </c>
      <c r="P121" s="1">
        <v>1</v>
      </c>
      <c r="Q121" s="1">
        <v>3</v>
      </c>
      <c r="R121" s="1">
        <v>3</v>
      </c>
      <c r="S121" s="1">
        <v>0</v>
      </c>
      <c r="T121" s="1">
        <v>0</v>
      </c>
      <c r="U121" s="1">
        <v>20</v>
      </c>
      <c r="V121" s="1">
        <v>0</v>
      </c>
      <c r="W121" s="1">
        <v>102</v>
      </c>
      <c r="X121" s="110">
        <v>1.71064814814815E-2</v>
      </c>
      <c r="Y121">
        <v>48.713999999999999</v>
      </c>
    </row>
    <row r="122" spans="1:25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231</v>
      </c>
      <c r="F122" s="1" t="s">
        <v>232</v>
      </c>
      <c r="G122" s="13">
        <f>(C122-VLOOKUP(E122,Riders!$A$2:$C$3501,2,FALSE))/365</f>
        <v>26.041095890410958</v>
      </c>
      <c r="H122" s="1">
        <v>7</v>
      </c>
      <c r="I122" s="1">
        <v>28</v>
      </c>
      <c r="J122" s="1">
        <v>18</v>
      </c>
      <c r="K122" s="1">
        <v>22</v>
      </c>
      <c r="L122" s="1">
        <v>68</v>
      </c>
      <c r="M122" s="1">
        <v>0</v>
      </c>
      <c r="N122" s="1">
        <v>0</v>
      </c>
      <c r="O122" s="1">
        <v>0</v>
      </c>
      <c r="P122" s="1">
        <v>2</v>
      </c>
      <c r="Q122" s="1">
        <v>0</v>
      </c>
      <c r="R122" s="1">
        <v>0</v>
      </c>
      <c r="S122" s="1">
        <v>0</v>
      </c>
      <c r="T122" s="1">
        <v>0</v>
      </c>
      <c r="U122" s="1">
        <v>20</v>
      </c>
      <c r="V122" s="1">
        <v>0</v>
      </c>
      <c r="W122" s="1">
        <v>90</v>
      </c>
      <c r="X122" s="110">
        <v>1.71064814814815E-2</v>
      </c>
      <c r="Y122">
        <v>48.713999999999999</v>
      </c>
    </row>
    <row r="123" spans="1:25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267</v>
      </c>
      <c r="F123" s="1" t="s">
        <v>56</v>
      </c>
      <c r="G123" s="13">
        <f>(C123-VLOOKUP(E123,Riders!$A$2:$C$3501,2,FALSE))/365</f>
        <v>24.175342465753424</v>
      </c>
      <c r="H123" s="1">
        <v>8</v>
      </c>
      <c r="I123" s="1">
        <v>14</v>
      </c>
      <c r="J123" s="1">
        <v>32</v>
      </c>
      <c r="K123" s="1">
        <v>12</v>
      </c>
      <c r="L123" s="1">
        <v>58</v>
      </c>
      <c r="M123" s="1">
        <v>0</v>
      </c>
      <c r="N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20</v>
      </c>
      <c r="V123" s="1">
        <v>0</v>
      </c>
      <c r="W123" s="1">
        <v>83</v>
      </c>
      <c r="X123" s="110">
        <v>1.71064814814815E-2</v>
      </c>
      <c r="Y123">
        <v>48.713999999999999</v>
      </c>
    </row>
    <row r="124" spans="1:25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226</v>
      </c>
      <c r="F124" s="1" t="s">
        <v>120</v>
      </c>
      <c r="G124" s="13">
        <f>(C124-VLOOKUP(E124,Riders!$A$2:$C$3501,2,FALSE))/365</f>
        <v>24.4986301369863</v>
      </c>
      <c r="H124" s="1">
        <v>9</v>
      </c>
      <c r="I124" s="1">
        <v>32</v>
      </c>
      <c r="J124" s="1">
        <v>22</v>
      </c>
      <c r="K124" s="1">
        <v>24</v>
      </c>
      <c r="L124" s="1">
        <v>78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78</v>
      </c>
      <c r="X124" s="110">
        <v>1.71064814814815E-2</v>
      </c>
      <c r="Y124">
        <v>48.713999999999999</v>
      </c>
    </row>
    <row r="125" spans="1:25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462</v>
      </c>
      <c r="F125" s="1" t="s">
        <v>19</v>
      </c>
      <c r="G125" s="13">
        <f>(C125-VLOOKUP(E125,Riders!$A$2:$C$3501,2,FALSE))/365</f>
        <v>23.753424657534246</v>
      </c>
      <c r="H125" s="1">
        <v>10</v>
      </c>
      <c r="I125" s="1">
        <v>20</v>
      </c>
      <c r="J125" s="1">
        <v>24</v>
      </c>
      <c r="K125" s="1">
        <v>8</v>
      </c>
      <c r="L125" s="1">
        <v>52</v>
      </c>
      <c r="M125" s="1">
        <v>0</v>
      </c>
      <c r="N125" s="1">
        <v>0</v>
      </c>
      <c r="O125" s="1">
        <v>0</v>
      </c>
      <c r="P125" s="1">
        <v>5</v>
      </c>
      <c r="Q125" s="1">
        <v>0</v>
      </c>
      <c r="R125" s="1">
        <v>1</v>
      </c>
      <c r="S125" s="1">
        <v>0</v>
      </c>
      <c r="T125" s="1">
        <v>0</v>
      </c>
      <c r="U125" s="1">
        <v>20</v>
      </c>
      <c r="V125" s="1">
        <v>0</v>
      </c>
      <c r="W125" s="1">
        <v>78</v>
      </c>
      <c r="X125" s="110">
        <v>1.71064814814815E-2</v>
      </c>
      <c r="Y125">
        <v>48.713999999999999</v>
      </c>
    </row>
    <row r="126" spans="1:25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256</v>
      </c>
      <c r="F126" s="1" t="s">
        <v>36</v>
      </c>
      <c r="G126" s="13">
        <f>(C126-VLOOKUP(E126,Riders!$A$2:$C$3501,2,FALSE))/365</f>
        <v>27.013698630136986</v>
      </c>
      <c r="H126" s="1">
        <v>11</v>
      </c>
      <c r="I126" s="1">
        <v>1</v>
      </c>
      <c r="J126" s="1">
        <v>12</v>
      </c>
      <c r="K126" s="1">
        <v>34</v>
      </c>
      <c r="L126" s="1">
        <v>47</v>
      </c>
      <c r="M126" s="1">
        <v>0</v>
      </c>
      <c r="N126" s="1">
        <v>0</v>
      </c>
      <c r="O126" s="1">
        <v>2</v>
      </c>
      <c r="P126" s="1">
        <v>3</v>
      </c>
      <c r="Q126" s="1">
        <v>0</v>
      </c>
      <c r="R126" s="1">
        <v>5</v>
      </c>
      <c r="S126" s="1">
        <v>0</v>
      </c>
      <c r="T126" s="1">
        <v>0</v>
      </c>
      <c r="U126" s="1">
        <v>20</v>
      </c>
      <c r="V126" s="1">
        <v>0</v>
      </c>
      <c r="W126" s="1">
        <v>77</v>
      </c>
      <c r="X126" s="110">
        <v>1.71064814814815E-2</v>
      </c>
      <c r="Y126">
        <v>48.713999999999999</v>
      </c>
    </row>
    <row r="127" spans="1:25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251</v>
      </c>
      <c r="F127" s="1" t="s">
        <v>65</v>
      </c>
      <c r="G127" s="13">
        <f>(C127-VLOOKUP(E127,Riders!$A$2:$C$3501,2,FALSE))/365</f>
        <v>21.827397260273973</v>
      </c>
      <c r="H127" s="1">
        <v>12</v>
      </c>
      <c r="I127" s="1">
        <v>8</v>
      </c>
      <c r="J127" s="1">
        <v>34</v>
      </c>
      <c r="K127" s="1">
        <v>28</v>
      </c>
      <c r="L127" s="1">
        <v>70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70</v>
      </c>
      <c r="X127" s="110">
        <v>1.71064814814815E-2</v>
      </c>
      <c r="Y127">
        <v>48.713999999999999</v>
      </c>
    </row>
    <row r="128" spans="1:25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431</v>
      </c>
      <c r="F128" s="1" t="s">
        <v>97</v>
      </c>
      <c r="G128" s="13">
        <f>(C128-VLOOKUP(E128,Riders!$A$2:$C$3501,2,FALSE))/365</f>
        <v>18.213698630136985</v>
      </c>
      <c r="H128" s="1">
        <v>13</v>
      </c>
      <c r="I128" s="1">
        <v>2</v>
      </c>
      <c r="J128" s="1">
        <v>20</v>
      </c>
      <c r="K128" s="1">
        <v>20</v>
      </c>
      <c r="L128" s="1">
        <v>42</v>
      </c>
      <c r="M128" s="1">
        <v>5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20</v>
      </c>
      <c r="V128" s="1">
        <v>0</v>
      </c>
      <c r="W128" s="1">
        <v>67</v>
      </c>
      <c r="X128" s="110">
        <v>1.71064814814815E-2</v>
      </c>
      <c r="Y128">
        <v>48.713999999999999</v>
      </c>
    </row>
    <row r="129" spans="1:25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2329</v>
      </c>
      <c r="F129" s="1" t="s">
        <v>49</v>
      </c>
      <c r="G129" s="13">
        <f>(C129-VLOOKUP(E129,Riders!$A$2:$C$3501,2,FALSE))/365</f>
        <v>22.5013698630137</v>
      </c>
      <c r="H129" s="1">
        <v>14</v>
      </c>
      <c r="I129" s="1">
        <v>24</v>
      </c>
      <c r="J129" s="1">
        <v>16</v>
      </c>
      <c r="K129" s="1">
        <v>10</v>
      </c>
      <c r="L129" s="1">
        <v>50</v>
      </c>
      <c r="M129" s="1">
        <v>0</v>
      </c>
      <c r="N129" s="1">
        <v>1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51</v>
      </c>
      <c r="X129" s="110">
        <v>1.71064814814815E-2</v>
      </c>
      <c r="Y129">
        <v>48.713999999999999</v>
      </c>
    </row>
    <row r="130" spans="1:25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1415</v>
      </c>
      <c r="F130" s="1" t="s">
        <v>230</v>
      </c>
      <c r="G130" s="13">
        <f>(C130-VLOOKUP(E130,Riders!$A$2:$C$3501,2,FALSE))/365</f>
        <v>33.076712328767123</v>
      </c>
      <c r="H130" s="1">
        <v>15</v>
      </c>
      <c r="I130" s="1">
        <v>22</v>
      </c>
      <c r="J130" s="1">
        <v>4</v>
      </c>
      <c r="K130" s="1">
        <v>18</v>
      </c>
      <c r="L130" s="1">
        <v>44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44</v>
      </c>
      <c r="X130" s="110">
        <v>1.71064814814815E-2</v>
      </c>
      <c r="Y130">
        <v>48.713999999999999</v>
      </c>
    </row>
    <row r="131" spans="1:25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234</v>
      </c>
      <c r="F131" s="1" t="s">
        <v>235</v>
      </c>
      <c r="G131" s="13">
        <f>(C131-VLOOKUP(E131,Riders!$A$2:$C$3501,2,FALSE))/365</f>
        <v>26.438356164383563</v>
      </c>
      <c r="H131" s="1">
        <v>16</v>
      </c>
      <c r="I131" s="1">
        <v>4</v>
      </c>
      <c r="J131" s="1">
        <v>1</v>
      </c>
      <c r="K131" s="1">
        <v>16</v>
      </c>
      <c r="L131" s="1">
        <v>21</v>
      </c>
      <c r="M131" s="1">
        <v>3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20</v>
      </c>
      <c r="V131" s="1">
        <v>0</v>
      </c>
      <c r="W131" s="1">
        <v>44</v>
      </c>
      <c r="X131" s="110">
        <v>1.71064814814815E-2</v>
      </c>
      <c r="Y131">
        <v>48.713999999999999</v>
      </c>
    </row>
    <row r="132" spans="1:25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440</v>
      </c>
      <c r="F132" s="1" t="s">
        <v>15</v>
      </c>
      <c r="G132" s="13">
        <f>(C132-VLOOKUP(E132,Riders!$A$2:$C$3501,2,FALSE))/365</f>
        <v>22.298630136986301</v>
      </c>
      <c r="H132" s="1">
        <v>17</v>
      </c>
      <c r="I132" s="1">
        <v>16</v>
      </c>
      <c r="J132" s="1">
        <v>8</v>
      </c>
      <c r="K132" s="1">
        <v>14</v>
      </c>
      <c r="L132" s="1">
        <v>38</v>
      </c>
      <c r="M132" s="1">
        <v>0</v>
      </c>
      <c r="N132" s="1">
        <v>0</v>
      </c>
      <c r="O132" s="1">
        <v>3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41</v>
      </c>
      <c r="X132" s="110">
        <v>1.71064814814815E-2</v>
      </c>
      <c r="Y132">
        <v>48.713999999999999</v>
      </c>
    </row>
    <row r="133" spans="1:25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312</v>
      </c>
      <c r="F133" s="1" t="s">
        <v>27</v>
      </c>
      <c r="G133" s="13">
        <f>(C133-VLOOKUP(E133,Riders!$A$2:$C$3501,2,FALSE))/365</f>
        <v>24.621917808219177</v>
      </c>
      <c r="H133" s="1">
        <v>18</v>
      </c>
      <c r="I133" s="1">
        <v>1</v>
      </c>
      <c r="J133" s="1">
        <v>2</v>
      </c>
      <c r="K133" s="1">
        <v>26</v>
      </c>
      <c r="L133" s="1">
        <v>29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29</v>
      </c>
      <c r="X133" s="110">
        <v>1.71064814814815E-2</v>
      </c>
      <c r="Y133">
        <v>48.713999999999999</v>
      </c>
    </row>
    <row r="134" spans="1:25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310</v>
      </c>
      <c r="F134" s="1" t="s">
        <v>158</v>
      </c>
      <c r="G134" s="13">
        <f>(C134-VLOOKUP(E134,Riders!$A$2:$C$3501,2,FALSE))/365</f>
        <v>32.769863013698632</v>
      </c>
      <c r="H134" s="1">
        <v>19</v>
      </c>
      <c r="I134" s="1">
        <v>12</v>
      </c>
      <c r="J134" s="1">
        <v>1</v>
      </c>
      <c r="K134" s="1">
        <v>2</v>
      </c>
      <c r="L134" s="1">
        <v>15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6</v>
      </c>
      <c r="U134" s="1">
        <v>0</v>
      </c>
      <c r="V134" s="1">
        <v>0</v>
      </c>
      <c r="W134" s="1">
        <v>21</v>
      </c>
      <c r="X134" s="110">
        <v>1.71064814814815E-2</v>
      </c>
      <c r="Y134">
        <v>48.713999999999999</v>
      </c>
    </row>
    <row r="135" spans="1:25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252</v>
      </c>
      <c r="F135" s="1" t="s">
        <v>145</v>
      </c>
      <c r="G135" s="13" t="e">
        <f>(C135-VLOOKUP(E135,Riders!$A$2:$C$3501,2,FALSE))/365</f>
        <v>#N/A</v>
      </c>
      <c r="H135" s="1">
        <v>20</v>
      </c>
      <c r="I135" s="1">
        <v>18</v>
      </c>
      <c r="J135" s="1">
        <v>1</v>
      </c>
      <c r="K135" s="1">
        <v>1</v>
      </c>
      <c r="L135" s="1">
        <v>20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20</v>
      </c>
      <c r="X135" s="110">
        <v>1.71064814814815E-2</v>
      </c>
      <c r="Y135">
        <v>48.713999999999999</v>
      </c>
    </row>
    <row r="136" spans="1:25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263</v>
      </c>
      <c r="F136" s="1" t="s">
        <v>264</v>
      </c>
      <c r="G136" s="13">
        <f>(C136-VLOOKUP(E136,Riders!$A$2:$C$3501,2,FALSE))/365</f>
        <v>19.87945205479452</v>
      </c>
      <c r="H136" s="1">
        <v>21</v>
      </c>
      <c r="I136" s="1">
        <v>10</v>
      </c>
      <c r="J136" s="1">
        <v>6</v>
      </c>
      <c r="K136" s="1">
        <v>6</v>
      </c>
      <c r="L136" s="1">
        <v>22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20</v>
      </c>
      <c r="W136" s="1">
        <v>2</v>
      </c>
      <c r="X136" s="110">
        <v>1.71064814814815E-2</v>
      </c>
      <c r="Y136">
        <v>48.713999999999999</v>
      </c>
    </row>
    <row r="137" spans="1:25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241</v>
      </c>
      <c r="F137" s="1" t="s">
        <v>44</v>
      </c>
      <c r="G137" s="13">
        <f>(C137-VLOOKUP(E137,Riders!$A$2:$C$3501,2,FALSE))/365</f>
        <v>20.575342465753426</v>
      </c>
      <c r="H137" s="1" t="s">
        <v>308</v>
      </c>
      <c r="I137" s="1">
        <v>1</v>
      </c>
      <c r="J137" s="1">
        <v>28</v>
      </c>
      <c r="K137" s="1">
        <v>1</v>
      </c>
      <c r="L137" s="1">
        <v>30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 t="s">
        <v>308</v>
      </c>
      <c r="X137" s="110">
        <v>1.71064814814815E-2</v>
      </c>
      <c r="Y137">
        <v>48.713999999999999</v>
      </c>
    </row>
    <row r="138" spans="1:25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271</v>
      </c>
      <c r="F138" s="1" t="s">
        <v>67</v>
      </c>
      <c r="G138" s="13">
        <f>(C138-VLOOKUP(E138,Riders!$A$2:$C$3501,2,FALSE))/365</f>
        <v>28.695890410958903</v>
      </c>
      <c r="H138" s="1" t="s">
        <v>308</v>
      </c>
      <c r="I138" s="1">
        <v>6</v>
      </c>
      <c r="J138" s="1">
        <v>10</v>
      </c>
      <c r="K138" s="1" t="s">
        <v>373</v>
      </c>
      <c r="L138" s="1"/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 t="s">
        <v>308</v>
      </c>
      <c r="X138" s="110">
        <v>1.71064814814815E-2</v>
      </c>
      <c r="Y138">
        <v>48.713999999999999</v>
      </c>
    </row>
    <row r="139" spans="1:25" x14ac:dyDescent="0.3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221</v>
      </c>
      <c r="F139" s="1" t="s">
        <v>40</v>
      </c>
      <c r="G139" s="13">
        <f>(C139-VLOOKUP(E139,Riders!$A$2:$C$3501,2,FALSE))/365</f>
        <v>25.898630136986302</v>
      </c>
      <c r="H139" s="1" t="s">
        <v>308</v>
      </c>
      <c r="I139" s="1">
        <v>1</v>
      </c>
      <c r="J139" s="1"/>
      <c r="K139" s="1"/>
      <c r="L139" s="1"/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 t="s">
        <v>308</v>
      </c>
      <c r="X139" s="110">
        <v>1.71064814814815E-2</v>
      </c>
      <c r="Y139">
        <v>48.713999999999999</v>
      </c>
    </row>
    <row r="140" spans="1:25" x14ac:dyDescent="0.3">
      <c r="A140" s="4" t="s">
        <v>12</v>
      </c>
      <c r="B140" s="4">
        <v>2022</v>
      </c>
      <c r="C140" s="5">
        <v>44849</v>
      </c>
      <c r="D140" s="4" t="s">
        <v>13</v>
      </c>
      <c r="E140" s="4" t="s">
        <v>214</v>
      </c>
      <c r="F140" s="4" t="s">
        <v>67</v>
      </c>
      <c r="G140" s="13">
        <f>(C140-VLOOKUP(E140,Riders!$A$2:$C$3501,2,FALSE))/365</f>
        <v>27.827397260273973</v>
      </c>
      <c r="H140" s="4">
        <v>1</v>
      </c>
      <c r="I140" s="39">
        <v>40</v>
      </c>
      <c r="J140" s="39">
        <v>30</v>
      </c>
      <c r="K140" s="39">
        <v>40</v>
      </c>
      <c r="L140" s="39">
        <v>110</v>
      </c>
      <c r="M140" s="40">
        <v>1</v>
      </c>
      <c r="N140" s="40">
        <v>5</v>
      </c>
      <c r="O140" s="41">
        <v>0</v>
      </c>
      <c r="P140" s="41">
        <v>0</v>
      </c>
      <c r="Q140" s="41">
        <v>0</v>
      </c>
      <c r="R140" s="40">
        <v>2</v>
      </c>
      <c r="S140" s="41">
        <v>0</v>
      </c>
      <c r="T140" s="41">
        <v>0</v>
      </c>
      <c r="U140" s="41">
        <v>0</v>
      </c>
      <c r="V140" s="41">
        <v>0</v>
      </c>
      <c r="W140" s="42">
        <v>118</v>
      </c>
      <c r="X140" s="110"/>
    </row>
    <row r="141" spans="1:25" x14ac:dyDescent="0.3">
      <c r="A141" s="4" t="s">
        <v>12</v>
      </c>
      <c r="B141" s="4">
        <v>2022</v>
      </c>
      <c r="C141" s="5">
        <v>44849</v>
      </c>
      <c r="D141" s="4" t="s">
        <v>13</v>
      </c>
      <c r="E141" s="4" t="s">
        <v>371</v>
      </c>
      <c r="F141" s="4" t="s">
        <v>19</v>
      </c>
      <c r="G141" s="13">
        <f>(C141-VLOOKUP(E141,Riders!$A$2:$C$3501,2,FALSE))/365</f>
        <v>21.104109589041094</v>
      </c>
      <c r="H141" s="4">
        <v>2</v>
      </c>
      <c r="I141" s="39">
        <v>32</v>
      </c>
      <c r="J141" s="39">
        <v>40</v>
      </c>
      <c r="K141" s="39">
        <v>30</v>
      </c>
      <c r="L141" s="39">
        <v>102</v>
      </c>
      <c r="M141" s="41">
        <v>0</v>
      </c>
      <c r="N141" s="40">
        <v>2</v>
      </c>
      <c r="O141" s="41">
        <v>0</v>
      </c>
      <c r="P141" s="41">
        <v>0</v>
      </c>
      <c r="Q141" s="41">
        <v>0</v>
      </c>
      <c r="R141" s="40">
        <v>5</v>
      </c>
      <c r="S141" s="41">
        <v>0</v>
      </c>
      <c r="T141" s="41">
        <v>0</v>
      </c>
      <c r="U141" s="41">
        <v>0</v>
      </c>
      <c r="V141" s="41">
        <v>0</v>
      </c>
      <c r="W141" s="42">
        <v>109</v>
      </c>
      <c r="X141" s="110"/>
    </row>
    <row r="142" spans="1:25" x14ac:dyDescent="0.3">
      <c r="A142" s="4" t="s">
        <v>12</v>
      </c>
      <c r="B142" s="4">
        <v>2022</v>
      </c>
      <c r="C142" s="5">
        <v>44849</v>
      </c>
      <c r="D142" s="4" t="s">
        <v>13</v>
      </c>
      <c r="E142" s="4" t="s">
        <v>222</v>
      </c>
      <c r="F142" s="4" t="s">
        <v>223</v>
      </c>
      <c r="G142" s="13">
        <f>(C142-VLOOKUP(E142,Riders!$A$2:$C$3501,2,FALSE))/365</f>
        <v>23.284931506849315</v>
      </c>
      <c r="H142" s="4">
        <v>3</v>
      </c>
      <c r="I142" s="39">
        <v>26</v>
      </c>
      <c r="J142" s="39">
        <v>36</v>
      </c>
      <c r="K142" s="39">
        <v>34</v>
      </c>
      <c r="L142" s="39">
        <v>96</v>
      </c>
      <c r="M142" s="41">
        <v>0</v>
      </c>
      <c r="N142" s="41">
        <v>0</v>
      </c>
      <c r="O142" s="40">
        <v>2</v>
      </c>
      <c r="P142" s="41">
        <v>0</v>
      </c>
      <c r="Q142" s="41">
        <v>0</v>
      </c>
      <c r="R142" s="40">
        <v>1</v>
      </c>
      <c r="S142" s="41">
        <v>0</v>
      </c>
      <c r="T142" s="41">
        <v>0</v>
      </c>
      <c r="U142" s="41">
        <v>0</v>
      </c>
      <c r="V142" s="41">
        <v>0</v>
      </c>
      <c r="W142" s="42">
        <v>99</v>
      </c>
      <c r="X142" s="110"/>
    </row>
    <row r="143" spans="1:25" x14ac:dyDescent="0.3">
      <c r="A143" s="4" t="s">
        <v>12</v>
      </c>
      <c r="B143" s="4">
        <v>2022</v>
      </c>
      <c r="C143" s="5">
        <v>44849</v>
      </c>
      <c r="D143" s="4" t="s">
        <v>13</v>
      </c>
      <c r="E143" s="4" t="s">
        <v>216</v>
      </c>
      <c r="F143" s="4" t="s">
        <v>27</v>
      </c>
      <c r="G143" s="13">
        <f>(C143-VLOOKUP(E143,Riders!$A$2:$C$3501,2,FALSE))/365</f>
        <v>23.687671232876713</v>
      </c>
      <c r="H143" s="4">
        <v>4</v>
      </c>
      <c r="I143" s="39">
        <v>36</v>
      </c>
      <c r="J143" s="39">
        <v>26</v>
      </c>
      <c r="K143" s="39">
        <v>32</v>
      </c>
      <c r="L143" s="39">
        <v>94</v>
      </c>
      <c r="M143" s="41">
        <v>0</v>
      </c>
      <c r="N143" s="41">
        <v>0</v>
      </c>
      <c r="O143" s="41">
        <v>0</v>
      </c>
      <c r="P143" s="41">
        <v>0</v>
      </c>
      <c r="Q143" s="41">
        <v>0</v>
      </c>
      <c r="R143" s="40">
        <v>3</v>
      </c>
      <c r="S143" s="41">
        <v>0</v>
      </c>
      <c r="T143" s="41">
        <v>0</v>
      </c>
      <c r="U143" s="41">
        <v>0</v>
      </c>
      <c r="V143" s="41">
        <v>0</v>
      </c>
      <c r="W143" s="42">
        <v>97</v>
      </c>
      <c r="X143" s="110"/>
    </row>
    <row r="144" spans="1:25" x14ac:dyDescent="0.3">
      <c r="A144" s="27" t="s">
        <v>12</v>
      </c>
      <c r="B144" s="27">
        <v>2022</v>
      </c>
      <c r="C144" s="34">
        <v>44849</v>
      </c>
      <c r="D144" s="27" t="s">
        <v>13</v>
      </c>
      <c r="E144" s="27" t="s">
        <v>219</v>
      </c>
      <c r="F144" s="27" t="s">
        <v>220</v>
      </c>
      <c r="G144" s="13">
        <f>(C144-VLOOKUP(E144,Riders!$A$2:$C$3501,2,FALSE))/365</f>
        <v>30.150684931506849</v>
      </c>
      <c r="H144" s="4">
        <v>5</v>
      </c>
      <c r="I144" s="39">
        <v>30</v>
      </c>
      <c r="J144" s="39">
        <v>38</v>
      </c>
      <c r="K144" s="39">
        <v>28</v>
      </c>
      <c r="L144" s="39">
        <v>96</v>
      </c>
      <c r="M144" s="41">
        <v>0</v>
      </c>
      <c r="N144" s="41">
        <v>0</v>
      </c>
      <c r="O144" s="41">
        <v>0</v>
      </c>
      <c r="P144" s="41">
        <v>0</v>
      </c>
      <c r="Q144" s="41">
        <v>0</v>
      </c>
      <c r="R144" s="41">
        <v>0</v>
      </c>
      <c r="S144" s="41">
        <v>0</v>
      </c>
      <c r="T144" s="41">
        <v>0</v>
      </c>
      <c r="U144" s="41">
        <v>0</v>
      </c>
      <c r="V144" s="41">
        <v>0</v>
      </c>
      <c r="W144" s="42">
        <v>96</v>
      </c>
      <c r="X144" s="110"/>
    </row>
    <row r="145" spans="1:24" x14ac:dyDescent="0.3">
      <c r="A145" s="4" t="s">
        <v>12</v>
      </c>
      <c r="B145" s="4">
        <v>2022</v>
      </c>
      <c r="C145" s="5">
        <v>44849</v>
      </c>
      <c r="D145" s="4" t="s">
        <v>13</v>
      </c>
      <c r="E145" s="4" t="s">
        <v>236</v>
      </c>
      <c r="F145" s="4" t="s">
        <v>51</v>
      </c>
      <c r="G145" s="13">
        <f>(C145-VLOOKUP(E145,Riders!$A$2:$C$3501,2,FALSE))/365</f>
        <v>26.947945205479453</v>
      </c>
      <c r="H145" s="4">
        <v>6</v>
      </c>
      <c r="I145" s="39">
        <v>4</v>
      </c>
      <c r="J145" s="39">
        <v>22</v>
      </c>
      <c r="K145" s="39">
        <v>36</v>
      </c>
      <c r="L145" s="39">
        <v>62</v>
      </c>
      <c r="M145" s="41">
        <v>0</v>
      </c>
      <c r="N145" s="41">
        <v>0</v>
      </c>
      <c r="O145" s="40">
        <v>5</v>
      </c>
      <c r="P145" s="41">
        <v>0</v>
      </c>
      <c r="Q145" s="41">
        <v>0</v>
      </c>
      <c r="R145" s="41">
        <v>0</v>
      </c>
      <c r="S145" s="41">
        <v>0</v>
      </c>
      <c r="T145" s="40">
        <v>6</v>
      </c>
      <c r="U145" s="40">
        <v>20</v>
      </c>
      <c r="V145" s="41">
        <v>0</v>
      </c>
      <c r="W145" s="42">
        <v>93</v>
      </c>
      <c r="X145" s="110"/>
    </row>
    <row r="146" spans="1:24" x14ac:dyDescent="0.3">
      <c r="A146" s="4" t="s">
        <v>12</v>
      </c>
      <c r="B146" s="4">
        <v>2022</v>
      </c>
      <c r="C146" s="5">
        <v>44849</v>
      </c>
      <c r="D146" s="4" t="s">
        <v>13</v>
      </c>
      <c r="E146" s="4" t="s">
        <v>217</v>
      </c>
      <c r="F146" s="4" t="s">
        <v>29</v>
      </c>
      <c r="G146" s="13">
        <f>(C146-VLOOKUP(E146,Riders!$A$2:$C$3501,2,FALSE))/365</f>
        <v>24.545205479452054</v>
      </c>
      <c r="H146" s="4">
        <v>7</v>
      </c>
      <c r="I146" s="39">
        <v>34</v>
      </c>
      <c r="J146" s="39">
        <v>28</v>
      </c>
      <c r="K146" s="39">
        <v>18</v>
      </c>
      <c r="L146" s="39">
        <v>80</v>
      </c>
      <c r="M146" s="40">
        <v>2</v>
      </c>
      <c r="N146" s="41">
        <v>0</v>
      </c>
      <c r="O146" s="40">
        <v>3</v>
      </c>
      <c r="P146" s="41">
        <v>0</v>
      </c>
      <c r="Q146" s="41">
        <v>0</v>
      </c>
      <c r="R146" s="41">
        <v>0</v>
      </c>
      <c r="S146" s="40">
        <v>2</v>
      </c>
      <c r="T146" s="40">
        <v>2</v>
      </c>
      <c r="U146" s="41">
        <v>0</v>
      </c>
      <c r="V146" s="41">
        <v>0</v>
      </c>
      <c r="W146" s="42">
        <v>89</v>
      </c>
      <c r="X146" s="110"/>
    </row>
    <row r="147" spans="1:24" x14ac:dyDescent="0.3">
      <c r="A147" s="4" t="s">
        <v>12</v>
      </c>
      <c r="B147" s="4">
        <v>2022</v>
      </c>
      <c r="C147" s="5">
        <v>44849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23.772602739726029</v>
      </c>
      <c r="H147" s="4">
        <v>8</v>
      </c>
      <c r="I147" s="39">
        <v>38</v>
      </c>
      <c r="J147" s="39">
        <v>24</v>
      </c>
      <c r="K147" s="39">
        <v>20</v>
      </c>
      <c r="L147" s="39">
        <v>82</v>
      </c>
      <c r="M147" s="41">
        <v>0</v>
      </c>
      <c r="N147" s="40">
        <v>1</v>
      </c>
      <c r="O147" s="40">
        <v>1</v>
      </c>
      <c r="P147" s="41">
        <v>0</v>
      </c>
      <c r="Q147" s="41">
        <v>0</v>
      </c>
      <c r="R147" s="41">
        <v>0</v>
      </c>
      <c r="S147" s="40">
        <v>3</v>
      </c>
      <c r="T147" s="41">
        <v>0</v>
      </c>
      <c r="U147" s="41">
        <v>0</v>
      </c>
      <c r="V147" s="41">
        <v>0</v>
      </c>
      <c r="W147" s="42">
        <v>87</v>
      </c>
      <c r="X147" s="110"/>
    </row>
    <row r="148" spans="1:24" x14ac:dyDescent="0.3">
      <c r="A148" s="4" t="s">
        <v>12</v>
      </c>
      <c r="B148" s="4">
        <v>2022</v>
      </c>
      <c r="C148" s="5">
        <v>44849</v>
      </c>
      <c r="D148" s="4" t="s">
        <v>13</v>
      </c>
      <c r="E148" s="4" t="s">
        <v>237</v>
      </c>
      <c r="F148" s="4" t="s">
        <v>238</v>
      </c>
      <c r="G148" s="13">
        <f>(C148-VLOOKUP(E148,Riders!$A$2:$C$3501,2,FALSE))/365</f>
        <v>26.410958904109588</v>
      </c>
      <c r="H148" s="4">
        <v>9</v>
      </c>
      <c r="I148" s="39">
        <v>2</v>
      </c>
      <c r="J148" s="39">
        <v>32</v>
      </c>
      <c r="K148" s="39">
        <v>24</v>
      </c>
      <c r="L148" s="39">
        <v>58</v>
      </c>
      <c r="M148" s="41">
        <v>0</v>
      </c>
      <c r="N148" s="41">
        <v>0</v>
      </c>
      <c r="O148" s="41">
        <v>0</v>
      </c>
      <c r="P148" s="40">
        <v>3</v>
      </c>
      <c r="Q148" s="40">
        <v>2</v>
      </c>
      <c r="R148" s="41">
        <v>0</v>
      </c>
      <c r="S148" s="41">
        <v>0</v>
      </c>
      <c r="T148" s="41">
        <v>0</v>
      </c>
      <c r="U148" s="40">
        <v>20</v>
      </c>
      <c r="V148" s="41">
        <v>0</v>
      </c>
      <c r="W148" s="42">
        <v>83</v>
      </c>
      <c r="X148" s="110"/>
    </row>
    <row r="149" spans="1:24" x14ac:dyDescent="0.3">
      <c r="A149" s="4" t="s">
        <v>12</v>
      </c>
      <c r="B149" s="4">
        <v>2022</v>
      </c>
      <c r="C149" s="5">
        <v>44849</v>
      </c>
      <c r="D149" s="4" t="s">
        <v>13</v>
      </c>
      <c r="E149" s="4" t="s">
        <v>227</v>
      </c>
      <c r="F149" s="4" t="s">
        <v>53</v>
      </c>
      <c r="G149" s="13">
        <f>(C149-VLOOKUP(E149,Riders!$A$2:$C$3501,2,FALSE))/365</f>
        <v>24.646575342465752</v>
      </c>
      <c r="H149" s="4">
        <v>10</v>
      </c>
      <c r="I149" s="39">
        <v>18</v>
      </c>
      <c r="J149" s="39">
        <v>20</v>
      </c>
      <c r="K149" s="39">
        <v>38</v>
      </c>
      <c r="L149" s="39">
        <v>76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0">
        <v>4</v>
      </c>
      <c r="U149" s="41">
        <v>0</v>
      </c>
      <c r="V149" s="41">
        <v>0</v>
      </c>
      <c r="W149" s="42">
        <v>80</v>
      </c>
      <c r="X149" s="110"/>
    </row>
    <row r="150" spans="1:24" x14ac:dyDescent="0.3">
      <c r="A150" s="4" t="s">
        <v>12</v>
      </c>
      <c r="B150" s="4">
        <v>2022</v>
      </c>
      <c r="C150" s="5">
        <v>44849</v>
      </c>
      <c r="D150" s="4" t="s">
        <v>13</v>
      </c>
      <c r="E150" s="4" t="s">
        <v>228</v>
      </c>
      <c r="F150" s="4" t="s">
        <v>15</v>
      </c>
      <c r="G150" s="13">
        <f>(C150-VLOOKUP(E150,Riders!$A$2:$C$3501,2,FALSE))/365</f>
        <v>23.304109589041097</v>
      </c>
      <c r="H150" s="4">
        <v>11</v>
      </c>
      <c r="I150" s="39">
        <v>16</v>
      </c>
      <c r="J150" s="39">
        <v>14</v>
      </c>
      <c r="K150" s="39">
        <v>26</v>
      </c>
      <c r="L150" s="39">
        <v>56</v>
      </c>
      <c r="M150" s="41">
        <v>0</v>
      </c>
      <c r="N150" s="41">
        <v>0</v>
      </c>
      <c r="O150" s="41">
        <v>0</v>
      </c>
      <c r="P150" s="40">
        <v>1</v>
      </c>
      <c r="Q150" s="40">
        <v>3</v>
      </c>
      <c r="R150" s="41">
        <v>0</v>
      </c>
      <c r="S150" s="41">
        <v>0</v>
      </c>
      <c r="T150" s="41">
        <v>0</v>
      </c>
      <c r="U150" s="40">
        <v>20</v>
      </c>
      <c r="V150" s="41">
        <v>0</v>
      </c>
      <c r="W150" s="42">
        <v>80</v>
      </c>
      <c r="X150" s="110"/>
    </row>
    <row r="151" spans="1:24" x14ac:dyDescent="0.3">
      <c r="A151" s="4" t="s">
        <v>12</v>
      </c>
      <c r="B151" s="4">
        <v>2022</v>
      </c>
      <c r="C151" s="5">
        <v>44849</v>
      </c>
      <c r="D151" s="4" t="s">
        <v>13</v>
      </c>
      <c r="E151" s="4" t="s">
        <v>233</v>
      </c>
      <c r="F151" s="4" t="s">
        <v>56</v>
      </c>
      <c r="G151" s="13">
        <f>(C151-VLOOKUP(E151,Riders!$A$2:$C$3501,2,FALSE))/365</f>
        <v>27.123287671232877</v>
      </c>
      <c r="H151" s="4">
        <v>12</v>
      </c>
      <c r="I151" s="39">
        <v>8</v>
      </c>
      <c r="J151" s="39">
        <v>34</v>
      </c>
      <c r="K151" s="39">
        <v>22</v>
      </c>
      <c r="L151" s="39">
        <v>64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41">
        <v>0</v>
      </c>
      <c r="S151" s="41">
        <v>0</v>
      </c>
      <c r="T151" s="41">
        <v>0</v>
      </c>
      <c r="U151" s="41">
        <v>0</v>
      </c>
      <c r="V151" s="41">
        <v>0</v>
      </c>
      <c r="W151" s="42">
        <v>64</v>
      </c>
      <c r="X151" s="110"/>
    </row>
    <row r="152" spans="1:24" x14ac:dyDescent="0.3">
      <c r="A152" s="4" t="s">
        <v>12</v>
      </c>
      <c r="B152" s="4">
        <v>2022</v>
      </c>
      <c r="C152" s="5">
        <v>44849</v>
      </c>
      <c r="D152" s="4" t="s">
        <v>13</v>
      </c>
      <c r="E152" s="4" t="s">
        <v>221</v>
      </c>
      <c r="F152" s="4" t="s">
        <v>40</v>
      </c>
      <c r="G152" s="13">
        <f>(C152-VLOOKUP(E152,Riders!$A$2:$C$3501,2,FALSE))/365</f>
        <v>25.531506849315068</v>
      </c>
      <c r="H152" s="4">
        <v>13</v>
      </c>
      <c r="I152" s="39">
        <v>28</v>
      </c>
      <c r="J152" s="39">
        <v>2</v>
      </c>
      <c r="K152" s="39">
        <v>4</v>
      </c>
      <c r="L152" s="39">
        <v>34</v>
      </c>
      <c r="M152" s="41">
        <v>0</v>
      </c>
      <c r="N152" s="41">
        <v>0</v>
      </c>
      <c r="O152" s="41">
        <v>0</v>
      </c>
      <c r="P152" s="40">
        <v>5</v>
      </c>
      <c r="Q152" s="40">
        <v>5</v>
      </c>
      <c r="R152" s="41">
        <v>0</v>
      </c>
      <c r="S152" s="41">
        <v>0</v>
      </c>
      <c r="T152" s="41">
        <v>0</v>
      </c>
      <c r="U152" s="40">
        <v>20</v>
      </c>
      <c r="V152" s="41">
        <v>0</v>
      </c>
      <c r="W152" s="42">
        <v>64</v>
      </c>
      <c r="X152" s="110"/>
    </row>
    <row r="153" spans="1:24" x14ac:dyDescent="0.3">
      <c r="A153" s="4" t="s">
        <v>12</v>
      </c>
      <c r="B153" s="4">
        <v>2022</v>
      </c>
      <c r="C153" s="5">
        <v>44849</v>
      </c>
      <c r="D153" s="4" t="s">
        <v>13</v>
      </c>
      <c r="E153" s="4" t="s">
        <v>231</v>
      </c>
      <c r="F153" s="4" t="s">
        <v>232</v>
      </c>
      <c r="G153" s="13">
        <f>(C153-VLOOKUP(E153,Riders!$A$2:$C$3501,2,FALSE))/365</f>
        <v>25.673972602739727</v>
      </c>
      <c r="H153" s="4">
        <v>14</v>
      </c>
      <c r="I153" s="39">
        <v>10</v>
      </c>
      <c r="J153" s="39">
        <v>4</v>
      </c>
      <c r="K153" s="39">
        <v>14</v>
      </c>
      <c r="L153" s="39">
        <v>28</v>
      </c>
      <c r="M153" s="41">
        <v>0</v>
      </c>
      <c r="N153" s="41">
        <v>0</v>
      </c>
      <c r="O153" s="41">
        <v>0</v>
      </c>
      <c r="P153" s="40">
        <v>2</v>
      </c>
      <c r="Q153" s="40">
        <v>1</v>
      </c>
      <c r="R153" s="41">
        <v>0</v>
      </c>
      <c r="S153" s="41">
        <v>0</v>
      </c>
      <c r="T153" s="41">
        <v>0</v>
      </c>
      <c r="U153" s="40">
        <v>20</v>
      </c>
      <c r="V153" s="41">
        <v>0</v>
      </c>
      <c r="W153" s="42">
        <v>51</v>
      </c>
      <c r="X153" s="110"/>
    </row>
    <row r="154" spans="1:24" x14ac:dyDescent="0.3">
      <c r="A154" s="4" t="s">
        <v>12</v>
      </c>
      <c r="B154" s="4">
        <v>2022</v>
      </c>
      <c r="C154" s="5">
        <v>44849</v>
      </c>
      <c r="D154" s="4" t="s">
        <v>13</v>
      </c>
      <c r="E154" s="4" t="s">
        <v>2329</v>
      </c>
      <c r="F154" s="4" t="s">
        <v>49</v>
      </c>
      <c r="G154" s="13">
        <f>(C154-VLOOKUP(E154,Riders!$A$2:$C$3501,2,FALSE))/365</f>
        <v>22.134246575342466</v>
      </c>
      <c r="H154" s="4">
        <v>15</v>
      </c>
      <c r="I154" s="39">
        <v>22</v>
      </c>
      <c r="J154" s="39">
        <v>6</v>
      </c>
      <c r="K154" s="39">
        <v>16</v>
      </c>
      <c r="L154" s="39">
        <v>44</v>
      </c>
      <c r="M154" s="41">
        <v>0</v>
      </c>
      <c r="N154" s="41">
        <v>0</v>
      </c>
      <c r="O154" s="41">
        <v>0</v>
      </c>
      <c r="P154" s="41">
        <v>0</v>
      </c>
      <c r="Q154" s="41">
        <v>0</v>
      </c>
      <c r="R154" s="41">
        <v>0</v>
      </c>
      <c r="S154" s="41">
        <v>0</v>
      </c>
      <c r="T154" s="41">
        <v>0</v>
      </c>
      <c r="U154" s="41">
        <v>0</v>
      </c>
      <c r="V154" s="41">
        <v>0</v>
      </c>
      <c r="W154" s="42">
        <v>44</v>
      </c>
      <c r="X154" s="110"/>
    </row>
    <row r="155" spans="1:24" x14ac:dyDescent="0.3">
      <c r="A155" s="4" t="s">
        <v>12</v>
      </c>
      <c r="B155" s="4">
        <v>2022</v>
      </c>
      <c r="C155" s="5">
        <v>44849</v>
      </c>
      <c r="D155" s="4" t="s">
        <v>13</v>
      </c>
      <c r="E155" s="4" t="s">
        <v>239</v>
      </c>
      <c r="F155" s="4" t="s">
        <v>25</v>
      </c>
      <c r="G155" s="13">
        <f>(C155-VLOOKUP(E155,Riders!$A$2:$C$3501,2,FALSE))/365</f>
        <v>20.342465753424658</v>
      </c>
      <c r="H155" s="4">
        <v>16</v>
      </c>
      <c r="I155" s="39">
        <v>1</v>
      </c>
      <c r="J155" s="39">
        <v>18</v>
      </c>
      <c r="K155" s="39">
        <v>6</v>
      </c>
      <c r="L155" s="39">
        <v>25</v>
      </c>
      <c r="M155" s="41">
        <v>0</v>
      </c>
      <c r="N155" s="40">
        <v>3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0">
        <v>10</v>
      </c>
      <c r="U155" s="41">
        <v>0</v>
      </c>
      <c r="V155" s="41">
        <v>0</v>
      </c>
      <c r="W155" s="42">
        <v>38</v>
      </c>
      <c r="X155" s="110"/>
    </row>
    <row r="156" spans="1:24" x14ac:dyDescent="0.3">
      <c r="A156" s="4" t="s">
        <v>12</v>
      </c>
      <c r="B156" s="4">
        <v>2022</v>
      </c>
      <c r="C156" s="5">
        <v>44849</v>
      </c>
      <c r="D156" s="4" t="s">
        <v>13</v>
      </c>
      <c r="E156" s="4" t="s">
        <v>229</v>
      </c>
      <c r="F156" s="4" t="s">
        <v>61</v>
      </c>
      <c r="G156" s="13">
        <f>(C156-VLOOKUP(E156,Riders!$A$2:$C$3501,2,FALSE))/365</f>
        <v>24.104109589041094</v>
      </c>
      <c r="H156" s="4">
        <v>17</v>
      </c>
      <c r="I156" s="39">
        <v>14</v>
      </c>
      <c r="J156" s="39">
        <v>8</v>
      </c>
      <c r="K156" s="39">
        <v>12</v>
      </c>
      <c r="L156" s="39">
        <v>34</v>
      </c>
      <c r="M156" s="41">
        <v>0</v>
      </c>
      <c r="N156" s="41">
        <v>0</v>
      </c>
      <c r="O156" s="41">
        <v>0</v>
      </c>
      <c r="P156" s="41">
        <v>0</v>
      </c>
      <c r="Q156" s="41">
        <v>0</v>
      </c>
      <c r="R156" s="41">
        <v>0</v>
      </c>
      <c r="S156" s="41">
        <v>0</v>
      </c>
      <c r="T156" s="41">
        <v>0</v>
      </c>
      <c r="U156" s="41">
        <v>0</v>
      </c>
      <c r="V156" s="41">
        <v>0</v>
      </c>
      <c r="W156" s="42">
        <v>34</v>
      </c>
      <c r="X156" s="110"/>
    </row>
    <row r="157" spans="1:24" x14ac:dyDescent="0.3">
      <c r="A157" s="4" t="s">
        <v>12</v>
      </c>
      <c r="B157" s="4">
        <v>2022</v>
      </c>
      <c r="C157" s="5">
        <v>44849</v>
      </c>
      <c r="D157" s="4" t="s">
        <v>13</v>
      </c>
      <c r="E157" s="4" t="s">
        <v>242</v>
      </c>
      <c r="F157" s="4" t="s">
        <v>243</v>
      </c>
      <c r="G157" s="13">
        <f>(C157-VLOOKUP(E157,Riders!$A$2:$C$3501,2,FALSE))/365</f>
        <v>27.876712328767123</v>
      </c>
      <c r="H157" s="4">
        <v>18</v>
      </c>
      <c r="I157" s="39">
        <v>1</v>
      </c>
      <c r="J157" s="39">
        <v>16</v>
      </c>
      <c r="K157" s="39">
        <v>10</v>
      </c>
      <c r="L157" s="39">
        <v>27</v>
      </c>
      <c r="M157" s="40">
        <v>3</v>
      </c>
      <c r="N157" s="41">
        <v>0</v>
      </c>
      <c r="O157" s="41">
        <v>0</v>
      </c>
      <c r="P157" s="41">
        <v>0</v>
      </c>
      <c r="Q157" s="41">
        <v>0</v>
      </c>
      <c r="R157" s="41">
        <v>0</v>
      </c>
      <c r="S157" s="41">
        <v>0</v>
      </c>
      <c r="T157" s="41">
        <v>0</v>
      </c>
      <c r="U157" s="41">
        <v>0</v>
      </c>
      <c r="V157" s="41">
        <v>0</v>
      </c>
      <c r="W157" s="42">
        <v>30</v>
      </c>
      <c r="X157" s="110"/>
    </row>
    <row r="158" spans="1:24" x14ac:dyDescent="0.3">
      <c r="A158" s="4" t="s">
        <v>12</v>
      </c>
      <c r="B158" s="4">
        <v>2022</v>
      </c>
      <c r="C158" s="5">
        <v>44849</v>
      </c>
      <c r="D158" s="4" t="s">
        <v>13</v>
      </c>
      <c r="E158" s="4" t="s">
        <v>1415</v>
      </c>
      <c r="F158" s="4" t="s">
        <v>230</v>
      </c>
      <c r="G158" s="13">
        <f>(C158-VLOOKUP(E158,Riders!$A$2:$C$3501,2,FALSE))/365</f>
        <v>32.709589041095889</v>
      </c>
      <c r="H158" s="4">
        <v>19</v>
      </c>
      <c r="I158" s="39">
        <v>12</v>
      </c>
      <c r="J158" s="39">
        <v>12</v>
      </c>
      <c r="K158" s="39">
        <v>1</v>
      </c>
      <c r="L158" s="39">
        <v>25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41">
        <v>0</v>
      </c>
      <c r="S158" s="41">
        <v>0</v>
      </c>
      <c r="T158" s="41">
        <v>0</v>
      </c>
      <c r="U158" s="41">
        <v>0</v>
      </c>
      <c r="V158" s="41">
        <v>0</v>
      </c>
      <c r="W158" s="42">
        <v>25</v>
      </c>
      <c r="X158" s="110"/>
    </row>
    <row r="159" spans="1:24" x14ac:dyDescent="0.3">
      <c r="A159" s="4" t="s">
        <v>12</v>
      </c>
      <c r="B159" s="4">
        <v>2022</v>
      </c>
      <c r="C159" s="5">
        <v>44849</v>
      </c>
      <c r="D159" s="4" t="s">
        <v>13</v>
      </c>
      <c r="E159" s="4" t="s">
        <v>234</v>
      </c>
      <c r="F159" s="4" t="s">
        <v>235</v>
      </c>
      <c r="G159" s="13">
        <f>(C159-VLOOKUP(E159,Riders!$A$2:$C$3501,2,FALSE))/365</f>
        <v>26.07123287671233</v>
      </c>
      <c r="H159" s="4">
        <v>20</v>
      </c>
      <c r="I159" s="39">
        <v>6</v>
      </c>
      <c r="J159" s="39">
        <v>10</v>
      </c>
      <c r="K159" s="39">
        <v>8</v>
      </c>
      <c r="L159" s="39">
        <v>24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41">
        <v>0</v>
      </c>
      <c r="S159" s="41">
        <v>0</v>
      </c>
      <c r="T159" s="41">
        <v>0</v>
      </c>
      <c r="U159" s="41">
        <v>0</v>
      </c>
      <c r="V159" s="41">
        <v>0</v>
      </c>
      <c r="W159" s="42">
        <v>24</v>
      </c>
      <c r="X159" s="110"/>
    </row>
    <row r="160" spans="1:24" x14ac:dyDescent="0.3">
      <c r="A160" s="4" t="s">
        <v>12</v>
      </c>
      <c r="B160" s="4">
        <v>2022</v>
      </c>
      <c r="C160" s="5">
        <v>44849</v>
      </c>
      <c r="D160" s="4" t="s">
        <v>13</v>
      </c>
      <c r="E160" s="4" t="s">
        <v>240</v>
      </c>
      <c r="F160" s="4" t="s">
        <v>47</v>
      </c>
      <c r="G160" s="13">
        <f>(C160-VLOOKUP(E160,Riders!$A$2:$C$3501,2,FALSE))/365</f>
        <v>30.24931506849315</v>
      </c>
      <c r="H160" s="4">
        <v>21</v>
      </c>
      <c r="I160" s="39">
        <v>1</v>
      </c>
      <c r="J160" s="39">
        <v>1</v>
      </c>
      <c r="K160" s="39">
        <v>2</v>
      </c>
      <c r="L160" s="39">
        <v>4</v>
      </c>
      <c r="M160" s="40">
        <v>5</v>
      </c>
      <c r="N160" s="41">
        <v>0</v>
      </c>
      <c r="O160" s="41">
        <v>0</v>
      </c>
      <c r="P160" s="41">
        <v>0</v>
      </c>
      <c r="Q160" s="41">
        <v>0</v>
      </c>
      <c r="R160" s="41">
        <v>0</v>
      </c>
      <c r="S160" s="40">
        <v>5</v>
      </c>
      <c r="T160" s="41">
        <v>0</v>
      </c>
      <c r="U160" s="41">
        <v>0</v>
      </c>
      <c r="V160" s="41">
        <v>0</v>
      </c>
      <c r="W160" s="42">
        <v>14</v>
      </c>
      <c r="X160" s="110"/>
    </row>
    <row r="161" spans="1:25" x14ac:dyDescent="0.3">
      <c r="A161" s="4" t="s">
        <v>12</v>
      </c>
      <c r="B161" s="4">
        <v>2022</v>
      </c>
      <c r="C161" s="5">
        <v>44849</v>
      </c>
      <c r="D161" s="4" t="s">
        <v>13</v>
      </c>
      <c r="E161" s="4" t="s">
        <v>241</v>
      </c>
      <c r="F161" s="4" t="s">
        <v>44</v>
      </c>
      <c r="G161" s="13">
        <f>(C161-VLOOKUP(E161,Riders!$A$2:$C$3501,2,FALSE))/365</f>
        <v>20.208219178082192</v>
      </c>
      <c r="H161" s="4">
        <v>22</v>
      </c>
      <c r="I161" s="39">
        <v>1</v>
      </c>
      <c r="J161" s="39">
        <v>1</v>
      </c>
      <c r="K161" s="39">
        <v>1</v>
      </c>
      <c r="L161" s="39">
        <v>3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41">
        <v>0</v>
      </c>
      <c r="S161" s="40">
        <v>1</v>
      </c>
      <c r="T161" s="41">
        <v>0</v>
      </c>
      <c r="U161" s="41">
        <v>0</v>
      </c>
      <c r="V161" s="41">
        <v>0</v>
      </c>
      <c r="W161" s="42">
        <v>4</v>
      </c>
      <c r="X161" s="110"/>
    </row>
    <row r="162" spans="1:25" x14ac:dyDescent="0.3">
      <c r="A162" s="4" t="s">
        <v>12</v>
      </c>
      <c r="B162" s="4">
        <v>2022</v>
      </c>
      <c r="C162" s="5">
        <v>44849</v>
      </c>
      <c r="D162" s="4" t="s">
        <v>13</v>
      </c>
      <c r="E162" s="4" t="s">
        <v>224</v>
      </c>
      <c r="F162" s="4" t="s">
        <v>225</v>
      </c>
      <c r="G162" s="13">
        <f>(C162-VLOOKUP(E162,Riders!$A$2:$C$3501,2,FALSE))/365</f>
        <v>22.849315068493151</v>
      </c>
      <c r="H162" s="4">
        <v>23</v>
      </c>
      <c r="I162" s="39">
        <v>24</v>
      </c>
      <c r="J162" s="39">
        <v>1</v>
      </c>
      <c r="K162" s="39">
        <v>1</v>
      </c>
      <c r="L162" s="39">
        <v>26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41">
        <v>0</v>
      </c>
      <c r="S162" s="41">
        <v>0</v>
      </c>
      <c r="T162" s="41">
        <v>0</v>
      </c>
      <c r="U162" s="41">
        <v>0</v>
      </c>
      <c r="V162" s="40">
        <v>40</v>
      </c>
      <c r="W162" s="42">
        <v>-14</v>
      </c>
      <c r="X162" s="110"/>
    </row>
    <row r="163" spans="1:25" x14ac:dyDescent="0.3">
      <c r="A163" s="4" t="s">
        <v>12</v>
      </c>
      <c r="B163" s="4">
        <v>2022</v>
      </c>
      <c r="C163" s="5">
        <v>44849</v>
      </c>
      <c r="D163" s="4" t="s">
        <v>13</v>
      </c>
      <c r="E163" s="4" t="s">
        <v>226</v>
      </c>
      <c r="F163" s="4" t="s">
        <v>120</v>
      </c>
      <c r="G163" s="13">
        <f>(C163-VLOOKUP(E163,Riders!$A$2:$C$3501,2,FALSE))/365</f>
        <v>24.13150684931507</v>
      </c>
      <c r="H163" s="4">
        <v>24</v>
      </c>
      <c r="I163" s="39">
        <v>20</v>
      </c>
      <c r="J163" s="39">
        <v>1</v>
      </c>
      <c r="K163" s="39">
        <v>1</v>
      </c>
      <c r="L163" s="39">
        <v>22</v>
      </c>
      <c r="M163" s="41">
        <v>0</v>
      </c>
      <c r="N163" s="41">
        <v>0</v>
      </c>
      <c r="O163" s="41">
        <v>0</v>
      </c>
      <c r="P163" s="41">
        <v>0</v>
      </c>
      <c r="Q163" s="41">
        <v>0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W163" s="43" t="s">
        <v>308</v>
      </c>
      <c r="X163" s="110"/>
    </row>
    <row r="164" spans="1:25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214</v>
      </c>
      <c r="F164" s="1" t="s">
        <v>67</v>
      </c>
      <c r="G164" s="13">
        <f>(C164-VLOOKUP(E164,Riders!$A$2:$C$3501,2,FALSE))/365</f>
        <v>27.55890410958904</v>
      </c>
      <c r="H164" s="1">
        <v>1</v>
      </c>
      <c r="I164" s="3">
        <v>40</v>
      </c>
      <c r="J164" s="3">
        <v>40</v>
      </c>
      <c r="K164" s="3">
        <v>40</v>
      </c>
      <c r="L164" s="3">
        <v>120</v>
      </c>
      <c r="M164" s="1">
        <v>5</v>
      </c>
      <c r="N164" s="1">
        <v>3</v>
      </c>
      <c r="O164" s="1">
        <v>3</v>
      </c>
      <c r="P164" s="1">
        <v>0</v>
      </c>
      <c r="Q164" s="1">
        <v>5</v>
      </c>
      <c r="R164" s="1">
        <v>1</v>
      </c>
      <c r="S164" s="1">
        <v>0</v>
      </c>
      <c r="T164" s="1">
        <v>0</v>
      </c>
      <c r="U164" s="1">
        <v>0</v>
      </c>
      <c r="V164" s="1">
        <v>0</v>
      </c>
      <c r="W164" s="1">
        <v>137</v>
      </c>
      <c r="X164" s="110">
        <v>1.818287037037037E-2</v>
      </c>
      <c r="Y164">
        <v>45.831000000000003</v>
      </c>
    </row>
    <row r="165" spans="1:25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241</v>
      </c>
      <c r="F165" s="1" t="s">
        <v>44</v>
      </c>
      <c r="G165" s="13">
        <f>(C165-VLOOKUP(E165,Riders!$A$2:$C$3501,2,FALSE))/365</f>
        <v>19.93972602739726</v>
      </c>
      <c r="H165" s="1">
        <v>2</v>
      </c>
      <c r="I165" s="3">
        <v>38</v>
      </c>
      <c r="J165" s="3">
        <v>38</v>
      </c>
      <c r="K165" s="3">
        <v>38</v>
      </c>
      <c r="L165" s="3">
        <v>114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3</v>
      </c>
      <c r="T165" s="1">
        <v>0</v>
      </c>
      <c r="U165" s="1">
        <v>0</v>
      </c>
      <c r="V165" s="1">
        <v>0</v>
      </c>
      <c r="W165" s="1">
        <v>117</v>
      </c>
      <c r="X165" s="110">
        <v>1.818287037037037E-2</v>
      </c>
      <c r="Y165">
        <v>45.831000000000003</v>
      </c>
    </row>
    <row r="166" spans="1:25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244</v>
      </c>
      <c r="F166" s="1" t="s">
        <v>38</v>
      </c>
      <c r="G166" s="13">
        <f>(C166-VLOOKUP(E166,Riders!$A$2:$C$3501,2,FALSE))/365</f>
        <v>28.276712328767122</v>
      </c>
      <c r="H166" s="1">
        <v>3</v>
      </c>
      <c r="I166" s="3">
        <v>32</v>
      </c>
      <c r="J166" s="3">
        <v>36</v>
      </c>
      <c r="K166" s="3">
        <v>26</v>
      </c>
      <c r="L166" s="3">
        <v>94</v>
      </c>
      <c r="M166" s="1">
        <v>2</v>
      </c>
      <c r="N166" s="1">
        <v>1</v>
      </c>
      <c r="O166" s="1">
        <v>0</v>
      </c>
      <c r="P166" s="1">
        <v>0</v>
      </c>
      <c r="Q166" s="1">
        <v>2</v>
      </c>
      <c r="R166" s="1">
        <v>2</v>
      </c>
      <c r="S166" s="1">
        <v>0</v>
      </c>
      <c r="T166" s="1">
        <v>10</v>
      </c>
      <c r="U166" s="1">
        <v>0</v>
      </c>
      <c r="V166" s="1">
        <v>0</v>
      </c>
      <c r="W166" s="1">
        <v>111</v>
      </c>
      <c r="X166" s="110">
        <v>1.8182870370370401E-2</v>
      </c>
      <c r="Y166">
        <v>45.831000000000003</v>
      </c>
    </row>
    <row r="167" spans="1:25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217</v>
      </c>
      <c r="F167" s="1" t="s">
        <v>29</v>
      </c>
      <c r="G167" s="13">
        <f>(C167-VLOOKUP(E167,Riders!$A$2:$C$3501,2,FALSE))/365</f>
        <v>24.276712328767122</v>
      </c>
      <c r="H167" s="1">
        <v>4</v>
      </c>
      <c r="I167" s="3">
        <v>36</v>
      </c>
      <c r="J167" s="3">
        <v>34</v>
      </c>
      <c r="K167" s="3">
        <v>20</v>
      </c>
      <c r="L167" s="3">
        <v>90</v>
      </c>
      <c r="M167" s="1">
        <v>0</v>
      </c>
      <c r="N167" s="1">
        <v>0</v>
      </c>
      <c r="O167" s="1">
        <v>0</v>
      </c>
      <c r="P167" s="1">
        <v>0</v>
      </c>
      <c r="Q167" s="1">
        <v>3</v>
      </c>
      <c r="R167" s="1">
        <v>0</v>
      </c>
      <c r="S167" s="1">
        <v>0</v>
      </c>
      <c r="T167" s="1">
        <v>6</v>
      </c>
      <c r="U167" s="1">
        <v>0</v>
      </c>
      <c r="V167" s="1">
        <v>0</v>
      </c>
      <c r="W167" s="1">
        <v>99</v>
      </c>
      <c r="X167" s="110">
        <v>1.8182870370370401E-2</v>
      </c>
      <c r="Y167">
        <v>45.831000000000003</v>
      </c>
    </row>
    <row r="168" spans="1:25" x14ac:dyDescent="0.3">
      <c r="A168" s="15" t="s">
        <v>71</v>
      </c>
      <c r="B168" s="15">
        <v>2022</v>
      </c>
      <c r="C168" s="14">
        <v>44751</v>
      </c>
      <c r="D168" s="15" t="s">
        <v>72</v>
      </c>
      <c r="E168" s="15" t="s">
        <v>139</v>
      </c>
      <c r="F168" s="15" t="s">
        <v>61</v>
      </c>
      <c r="G168" s="13">
        <f>(C168-VLOOKUP(E168,Riders!$A$2:$C$3501,2,FALSE))/365</f>
        <v>30.082191780821919</v>
      </c>
      <c r="H168" s="15">
        <v>5</v>
      </c>
      <c r="I168" s="8">
        <v>34</v>
      </c>
      <c r="J168" s="8">
        <v>26</v>
      </c>
      <c r="K168" s="8">
        <v>32</v>
      </c>
      <c r="L168" s="8">
        <v>92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5</v>
      </c>
      <c r="T168" s="15">
        <v>0</v>
      </c>
      <c r="U168" s="15">
        <v>0</v>
      </c>
      <c r="V168" s="15">
        <v>0</v>
      </c>
      <c r="W168" s="15">
        <v>97</v>
      </c>
      <c r="X168" s="110">
        <v>1.8182870370370401E-2</v>
      </c>
      <c r="Y168">
        <v>45.831000000000003</v>
      </c>
    </row>
    <row r="169" spans="1:25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246</v>
      </c>
      <c r="F169" s="1" t="s">
        <v>247</v>
      </c>
      <c r="G169" s="13">
        <f>(C169-VLOOKUP(E169,Riders!$A$2:$C$3501,2,FALSE))/365</f>
        <v>30.035616438356165</v>
      </c>
      <c r="H169" s="1">
        <v>6</v>
      </c>
      <c r="I169" s="3">
        <v>28</v>
      </c>
      <c r="J169" s="3">
        <v>20</v>
      </c>
      <c r="K169" s="3">
        <v>22</v>
      </c>
      <c r="L169" s="3">
        <v>70</v>
      </c>
      <c r="M169" s="1">
        <v>0</v>
      </c>
      <c r="N169" s="1">
        <v>5</v>
      </c>
      <c r="O169" s="1">
        <v>0</v>
      </c>
      <c r="P169" s="1">
        <v>0</v>
      </c>
      <c r="Q169" s="1">
        <v>0</v>
      </c>
      <c r="R169" s="1">
        <v>5</v>
      </c>
      <c r="S169" s="1">
        <v>0</v>
      </c>
      <c r="T169" s="1">
        <v>4</v>
      </c>
      <c r="U169" s="1">
        <v>0</v>
      </c>
      <c r="V169" s="1">
        <v>0</v>
      </c>
      <c r="W169" s="1">
        <v>84</v>
      </c>
      <c r="X169" s="110">
        <v>1.8182870370370401E-2</v>
      </c>
      <c r="Y169">
        <v>45.831000000000003</v>
      </c>
    </row>
    <row r="170" spans="1:25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249</v>
      </c>
      <c r="F170" s="1" t="s">
        <v>53</v>
      </c>
      <c r="G170" s="13">
        <f>(C170-VLOOKUP(E170,Riders!$A$2:$C$3501,2,FALSE))/365</f>
        <v>32.210958904109589</v>
      </c>
      <c r="H170" s="1">
        <v>7</v>
      </c>
      <c r="I170" s="3">
        <v>24</v>
      </c>
      <c r="J170" s="3">
        <v>12</v>
      </c>
      <c r="K170" s="3">
        <v>30</v>
      </c>
      <c r="L170" s="3">
        <v>66</v>
      </c>
      <c r="M170" s="1">
        <v>0</v>
      </c>
      <c r="N170" s="1">
        <v>0</v>
      </c>
      <c r="O170" s="1">
        <v>5</v>
      </c>
      <c r="P170" s="1">
        <v>5</v>
      </c>
      <c r="Q170" s="1">
        <v>0</v>
      </c>
      <c r="R170" s="1">
        <v>0</v>
      </c>
      <c r="S170" s="1">
        <v>0</v>
      </c>
      <c r="T170" s="1">
        <v>2</v>
      </c>
      <c r="U170" s="1">
        <v>0</v>
      </c>
      <c r="V170" s="1">
        <v>0</v>
      </c>
      <c r="W170" s="1">
        <v>78</v>
      </c>
      <c r="X170" s="110">
        <v>1.8182870370370401E-2</v>
      </c>
      <c r="Y170">
        <v>45.831000000000003</v>
      </c>
    </row>
    <row r="171" spans="1:25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250</v>
      </c>
      <c r="F171" s="1" t="s">
        <v>21</v>
      </c>
      <c r="G171" s="13">
        <f>(C171-VLOOKUP(E171,Riders!$A$2:$C$3501,2,FALSE))/365</f>
        <v>21.5013698630137</v>
      </c>
      <c r="H171" s="1">
        <v>8</v>
      </c>
      <c r="I171" s="3">
        <v>22</v>
      </c>
      <c r="J171" s="3">
        <v>18</v>
      </c>
      <c r="K171" s="3">
        <v>34</v>
      </c>
      <c r="L171" s="3">
        <v>74</v>
      </c>
      <c r="M171" s="1">
        <v>0</v>
      </c>
      <c r="N171" s="1">
        <v>0</v>
      </c>
      <c r="O171" s="1">
        <v>0</v>
      </c>
      <c r="P171" s="1">
        <v>3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78</v>
      </c>
      <c r="X171" s="110">
        <v>1.8182870370370401E-2</v>
      </c>
      <c r="Y171">
        <v>45.831000000000003</v>
      </c>
    </row>
    <row r="172" spans="1:25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372</v>
      </c>
      <c r="F172" s="1" t="s">
        <v>19</v>
      </c>
      <c r="G172" s="13">
        <f>(C172-VLOOKUP(E172,Riders!$A$2:$C$3501,2,FALSE))/365</f>
        <v>23.528767123287672</v>
      </c>
      <c r="H172" s="1">
        <v>9</v>
      </c>
      <c r="I172" s="3">
        <v>30</v>
      </c>
      <c r="J172" s="3">
        <v>24</v>
      </c>
      <c r="K172" s="3">
        <v>18</v>
      </c>
      <c r="L172" s="3">
        <v>72</v>
      </c>
      <c r="M172" s="1">
        <v>0</v>
      </c>
      <c r="N172" s="1">
        <v>0</v>
      </c>
      <c r="O172" s="1">
        <v>2</v>
      </c>
      <c r="P172" s="1">
        <v>0</v>
      </c>
      <c r="Q172" s="1">
        <v>1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75</v>
      </c>
      <c r="X172" s="110">
        <v>1.8182870370370401E-2</v>
      </c>
      <c r="Y172">
        <v>45.831000000000003</v>
      </c>
    </row>
    <row r="173" spans="1:25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248</v>
      </c>
      <c r="F173" s="1" t="s">
        <v>91</v>
      </c>
      <c r="G173" s="13">
        <f>(C173-VLOOKUP(E173,Riders!$A$2:$C$3501,2,FALSE))/365</f>
        <v>22.893150684931506</v>
      </c>
      <c r="H173" s="1">
        <v>10</v>
      </c>
      <c r="I173" s="3">
        <v>26</v>
      </c>
      <c r="J173" s="3">
        <v>16</v>
      </c>
      <c r="K173" s="3">
        <v>28</v>
      </c>
      <c r="L173" s="3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2</v>
      </c>
      <c r="T173" s="1">
        <v>0</v>
      </c>
      <c r="U173" s="1">
        <v>0</v>
      </c>
      <c r="V173" s="1">
        <v>0</v>
      </c>
      <c r="W173" s="1">
        <v>72</v>
      </c>
      <c r="X173" s="110">
        <v>1.8182870370370401E-2</v>
      </c>
      <c r="Y173">
        <v>45.831000000000003</v>
      </c>
    </row>
    <row r="174" spans="1:25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226</v>
      </c>
      <c r="F174" s="1" t="s">
        <v>120</v>
      </c>
      <c r="G174" s="13">
        <f>(C174-VLOOKUP(E174,Riders!$A$2:$C$3501,2,FALSE))/365</f>
        <v>23.863013698630137</v>
      </c>
      <c r="H174" s="1">
        <v>11</v>
      </c>
      <c r="I174" s="3">
        <v>18</v>
      </c>
      <c r="J174" s="3">
        <v>14</v>
      </c>
      <c r="K174" s="3">
        <v>36</v>
      </c>
      <c r="L174" s="3">
        <v>68</v>
      </c>
      <c r="M174" s="1">
        <v>3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71</v>
      </c>
      <c r="X174" s="110">
        <v>1.8182870370370401E-2</v>
      </c>
      <c r="Y174">
        <v>45.831000000000003</v>
      </c>
    </row>
    <row r="175" spans="1:25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251</v>
      </c>
      <c r="F175" s="1" t="s">
        <v>65</v>
      </c>
      <c r="G175" s="13">
        <f>(C175-VLOOKUP(E175,Riders!$A$2:$C$3501,2,FALSE))/365</f>
        <v>21.19178082191781</v>
      </c>
      <c r="H175" s="1">
        <v>12</v>
      </c>
      <c r="I175" s="3">
        <v>16</v>
      </c>
      <c r="J175" s="3">
        <v>28</v>
      </c>
      <c r="K175" s="3">
        <v>24</v>
      </c>
      <c r="L175" s="3">
        <v>68</v>
      </c>
      <c r="M175" s="1">
        <v>0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69</v>
      </c>
      <c r="X175" s="110">
        <v>1.8182870370370401E-2</v>
      </c>
      <c r="Y175">
        <v>45.831000000000003</v>
      </c>
    </row>
    <row r="176" spans="1:25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234</v>
      </c>
      <c r="F176" s="1" t="s">
        <v>235</v>
      </c>
      <c r="G176" s="13">
        <f>(C176-VLOOKUP(E176,Riders!$A$2:$C$3501,2,FALSE))/365</f>
        <v>25.802739726027397</v>
      </c>
      <c r="H176" s="1">
        <v>13</v>
      </c>
      <c r="I176" s="3">
        <v>20</v>
      </c>
      <c r="J176" s="3">
        <v>30</v>
      </c>
      <c r="K176" s="3">
        <v>12</v>
      </c>
      <c r="L176" s="3">
        <v>62</v>
      </c>
      <c r="M176" s="1">
        <v>0</v>
      </c>
      <c r="N176" s="1">
        <v>0</v>
      </c>
      <c r="O176" s="1">
        <v>1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63</v>
      </c>
      <c r="X176" s="110">
        <v>1.8182870370370401E-2</v>
      </c>
      <c r="Y176">
        <v>45.831000000000003</v>
      </c>
    </row>
    <row r="177" spans="1:25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224</v>
      </c>
      <c r="F177" s="1" t="s">
        <v>225</v>
      </c>
      <c r="G177" s="13">
        <f>(C177-VLOOKUP(E177,Riders!$A$2:$C$3501,2,FALSE))/365</f>
        <v>22.580821917808219</v>
      </c>
      <c r="H177" s="1">
        <v>14</v>
      </c>
      <c r="I177" s="3">
        <v>14</v>
      </c>
      <c r="J177" s="3">
        <v>22</v>
      </c>
      <c r="K177" s="3">
        <v>16</v>
      </c>
      <c r="L177" s="3">
        <v>52</v>
      </c>
      <c r="M177" s="1">
        <v>1</v>
      </c>
      <c r="N177" s="1">
        <v>0</v>
      </c>
      <c r="O177" s="1">
        <v>0</v>
      </c>
      <c r="P177" s="1">
        <v>2</v>
      </c>
      <c r="Q177" s="1">
        <v>0</v>
      </c>
      <c r="R177" s="1">
        <v>3</v>
      </c>
      <c r="S177" s="1">
        <v>0</v>
      </c>
      <c r="T177" s="1">
        <v>0</v>
      </c>
      <c r="U177" s="1">
        <v>0</v>
      </c>
      <c r="V177" s="1">
        <v>0</v>
      </c>
      <c r="W177" s="1">
        <v>58</v>
      </c>
      <c r="X177" s="110">
        <v>1.8182870370370401E-2</v>
      </c>
      <c r="Y177">
        <v>45.831000000000003</v>
      </c>
    </row>
    <row r="178" spans="1:25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252</v>
      </c>
      <c r="F178" s="1" t="s">
        <v>145</v>
      </c>
      <c r="G178" s="13" t="e">
        <f>(C178-VLOOKUP(E178,Riders!$A$2:$C$3501,2,FALSE))/365</f>
        <v>#N/A</v>
      </c>
      <c r="H178" s="1">
        <v>15</v>
      </c>
      <c r="I178" s="3">
        <v>12</v>
      </c>
      <c r="J178" s="3">
        <v>32</v>
      </c>
      <c r="K178" s="3">
        <v>10</v>
      </c>
      <c r="L178" s="3">
        <v>54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54</v>
      </c>
      <c r="X178" s="110">
        <v>1.8182870370370401E-2</v>
      </c>
      <c r="Y178">
        <v>45.831000000000003</v>
      </c>
    </row>
    <row r="179" spans="1:25" x14ac:dyDescent="0.3">
      <c r="A179" s="1" t="s">
        <v>71</v>
      </c>
      <c r="B179" s="1">
        <v>2022</v>
      </c>
      <c r="C179" s="2">
        <v>44751</v>
      </c>
      <c r="D179" s="1" t="s">
        <v>72</v>
      </c>
      <c r="E179" s="1" t="s">
        <v>253</v>
      </c>
      <c r="F179" s="1" t="s">
        <v>254</v>
      </c>
      <c r="G179" s="13">
        <f>(C179-VLOOKUP(E179,Riders!$A$2:$C$3501,2,FALSE))/365</f>
        <v>26.989041095890411</v>
      </c>
      <c r="H179" s="1">
        <v>16</v>
      </c>
      <c r="I179" s="3">
        <v>10</v>
      </c>
      <c r="J179" s="3">
        <v>-30</v>
      </c>
      <c r="K179" s="3">
        <v>14</v>
      </c>
      <c r="L179" s="3">
        <v>-6</v>
      </c>
      <c r="M179" s="1">
        <v>0</v>
      </c>
      <c r="N179" s="1">
        <v>2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40</v>
      </c>
      <c r="W179" s="1">
        <v>-44</v>
      </c>
      <c r="X179" s="110">
        <v>1.8182870370370401E-2</v>
      </c>
      <c r="Y179">
        <v>45.831000000000003</v>
      </c>
    </row>
    <row r="180" spans="1:25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227</v>
      </c>
      <c r="F180" s="4" t="s">
        <v>53</v>
      </c>
      <c r="G180" s="13">
        <f>(C180-VLOOKUP(E180,Riders!$A$2:$C$3501,2,FALSE))/365</f>
        <v>24.224657534246575</v>
      </c>
      <c r="H180" s="4">
        <v>1</v>
      </c>
      <c r="I180" s="4">
        <v>34</v>
      </c>
      <c r="J180" s="4">
        <v>34</v>
      </c>
      <c r="K180" s="4">
        <v>40</v>
      </c>
      <c r="L180" s="4">
        <f t="shared" ref="L180:L202" si="0">K180+J180+I180</f>
        <v>108</v>
      </c>
      <c r="M180" s="4">
        <v>2</v>
      </c>
      <c r="N180" s="4">
        <v>0</v>
      </c>
      <c r="O180" s="4">
        <v>3</v>
      </c>
      <c r="P180" s="4">
        <v>0</v>
      </c>
      <c r="Q180" s="4">
        <v>3</v>
      </c>
      <c r="R180" s="4">
        <v>1</v>
      </c>
      <c r="S180" s="4">
        <v>0</v>
      </c>
      <c r="T180" s="4">
        <v>0</v>
      </c>
      <c r="U180" s="4">
        <v>0</v>
      </c>
      <c r="V180" s="4">
        <v>0</v>
      </c>
      <c r="W180" s="4">
        <f t="shared" ref="W180:W200" si="1">SUM(L180:V180)-H180</f>
        <v>116</v>
      </c>
      <c r="X180" s="110"/>
    </row>
    <row r="181" spans="1:25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214</v>
      </c>
      <c r="F181" s="4" t="s">
        <v>67</v>
      </c>
      <c r="G181" s="13">
        <f>(C181-VLOOKUP(E181,Riders!$A$2:$C$3501,2,FALSE))/365</f>
        <v>27.405479452054795</v>
      </c>
      <c r="H181" s="4">
        <v>2</v>
      </c>
      <c r="I181" s="4">
        <v>38</v>
      </c>
      <c r="J181" s="4">
        <v>30</v>
      </c>
      <c r="K181" s="4">
        <v>34</v>
      </c>
      <c r="L181" s="4">
        <f t="shared" si="0"/>
        <v>102</v>
      </c>
      <c r="M181" s="4">
        <v>1</v>
      </c>
      <c r="N181" s="4">
        <v>0</v>
      </c>
      <c r="O181" s="4">
        <v>5</v>
      </c>
      <c r="P181" s="4">
        <v>0</v>
      </c>
      <c r="Q181" s="4">
        <v>0</v>
      </c>
      <c r="R181" s="4">
        <v>2</v>
      </c>
      <c r="S181" s="4">
        <v>0</v>
      </c>
      <c r="T181" s="4">
        <v>0</v>
      </c>
      <c r="U181" s="4">
        <v>0</v>
      </c>
      <c r="V181" s="4">
        <v>0</v>
      </c>
      <c r="W181" s="4">
        <f t="shared" si="1"/>
        <v>108</v>
      </c>
      <c r="X181" s="110"/>
    </row>
    <row r="182" spans="1:25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256</v>
      </c>
      <c r="F182" s="4" t="s">
        <v>36</v>
      </c>
      <c r="G182" s="13">
        <f>(C182-VLOOKUP(E182,Riders!$A$2:$C$3501,2,FALSE))/365</f>
        <v>26.224657534246575</v>
      </c>
      <c r="H182" s="4">
        <v>3</v>
      </c>
      <c r="I182" s="4">
        <v>22</v>
      </c>
      <c r="J182" s="4">
        <v>36</v>
      </c>
      <c r="K182" s="4">
        <v>36</v>
      </c>
      <c r="L182" s="4">
        <f t="shared" si="0"/>
        <v>94</v>
      </c>
      <c r="M182" s="4">
        <v>0</v>
      </c>
      <c r="N182" s="4">
        <v>0</v>
      </c>
      <c r="O182" s="4">
        <v>2</v>
      </c>
      <c r="P182" s="4">
        <v>2</v>
      </c>
      <c r="Q182" s="4">
        <v>2</v>
      </c>
      <c r="R182" s="4">
        <v>0</v>
      </c>
      <c r="S182" s="4">
        <v>2</v>
      </c>
      <c r="T182" s="4">
        <v>2</v>
      </c>
      <c r="U182" s="4">
        <v>0</v>
      </c>
      <c r="V182" s="4">
        <v>0</v>
      </c>
      <c r="W182" s="4">
        <f t="shared" si="1"/>
        <v>101</v>
      </c>
      <c r="X182" s="110"/>
    </row>
    <row r="183" spans="1:25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221</v>
      </c>
      <c r="F183" s="4" t="s">
        <v>40</v>
      </c>
      <c r="G183" s="13">
        <f>(C183-VLOOKUP(E183,Riders!$A$2:$C$3501,2,FALSE))/365</f>
        <v>25.109589041095891</v>
      </c>
      <c r="H183" s="4">
        <v>4</v>
      </c>
      <c r="I183" s="4">
        <v>36</v>
      </c>
      <c r="J183" s="4">
        <v>16</v>
      </c>
      <c r="K183" s="4">
        <v>38</v>
      </c>
      <c r="L183" s="4">
        <f t="shared" si="0"/>
        <v>90</v>
      </c>
      <c r="M183" s="4">
        <v>0</v>
      </c>
      <c r="N183" s="4">
        <v>1</v>
      </c>
      <c r="O183" s="4">
        <v>1</v>
      </c>
      <c r="P183" s="4">
        <v>0</v>
      </c>
      <c r="Q183" s="4">
        <v>5</v>
      </c>
      <c r="R183" s="4">
        <v>3</v>
      </c>
      <c r="S183" s="4">
        <v>0</v>
      </c>
      <c r="T183" s="4">
        <v>0</v>
      </c>
      <c r="U183" s="4">
        <v>0</v>
      </c>
      <c r="V183" s="4">
        <v>0</v>
      </c>
      <c r="W183" s="4">
        <f t="shared" si="1"/>
        <v>96</v>
      </c>
      <c r="X183" s="110"/>
    </row>
    <row r="184" spans="1:25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255</v>
      </c>
      <c r="F184" s="4" t="s">
        <v>27</v>
      </c>
      <c r="G184" s="13">
        <f>(C184-VLOOKUP(E184,Riders!$A$2:$C$3501,2,FALSE))/365</f>
        <v>19.830136986301369</v>
      </c>
      <c r="H184" s="4">
        <v>5</v>
      </c>
      <c r="I184" s="4">
        <v>40</v>
      </c>
      <c r="J184" s="4">
        <v>24</v>
      </c>
      <c r="K184" s="4">
        <v>22</v>
      </c>
      <c r="L184" s="4">
        <f t="shared" si="0"/>
        <v>86</v>
      </c>
      <c r="M184" s="4">
        <v>0</v>
      </c>
      <c r="N184" s="4">
        <v>2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f t="shared" si="1"/>
        <v>83</v>
      </c>
      <c r="X184" s="110"/>
    </row>
    <row r="185" spans="1:25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219</v>
      </c>
      <c r="F185" s="4" t="s">
        <v>220</v>
      </c>
      <c r="G185" s="13">
        <f>(C185-VLOOKUP(E185,Riders!$A$2:$C$3501,2,FALSE))/365</f>
        <v>29.728767123287671</v>
      </c>
      <c r="H185" s="4">
        <v>6</v>
      </c>
      <c r="I185" s="4">
        <v>16</v>
      </c>
      <c r="J185" s="4">
        <v>32</v>
      </c>
      <c r="K185" s="4">
        <v>20</v>
      </c>
      <c r="L185" s="4">
        <f t="shared" si="0"/>
        <v>68</v>
      </c>
      <c r="M185" s="4">
        <v>3</v>
      </c>
      <c r="N185" s="4">
        <v>0</v>
      </c>
      <c r="O185" s="4">
        <v>0</v>
      </c>
      <c r="P185" s="4">
        <v>3</v>
      </c>
      <c r="Q185" s="4">
        <v>1</v>
      </c>
      <c r="R185" s="4">
        <v>0</v>
      </c>
      <c r="S185" s="4">
        <v>5</v>
      </c>
      <c r="T185" s="4">
        <v>6</v>
      </c>
      <c r="U185" s="4">
        <v>0</v>
      </c>
      <c r="V185" s="4">
        <v>0</v>
      </c>
      <c r="W185" s="4">
        <f t="shared" si="1"/>
        <v>80</v>
      </c>
      <c r="X185" s="110"/>
    </row>
    <row r="186" spans="1:25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231</v>
      </c>
      <c r="F186" s="4" t="s">
        <v>232</v>
      </c>
      <c r="G186" s="13">
        <f>(C186-VLOOKUP(E186,Riders!$A$2:$C$3501,2,FALSE))/365</f>
        <v>25.252054794520546</v>
      </c>
      <c r="H186" s="4">
        <v>7</v>
      </c>
      <c r="I186" s="4">
        <v>26</v>
      </c>
      <c r="J186" s="4">
        <v>26</v>
      </c>
      <c r="K186" s="4">
        <v>28</v>
      </c>
      <c r="L186" s="4">
        <f t="shared" si="0"/>
        <v>80</v>
      </c>
      <c r="M186" s="4">
        <v>0</v>
      </c>
      <c r="N186" s="4">
        <v>0</v>
      </c>
      <c r="O186" s="4">
        <v>0</v>
      </c>
      <c r="P186" s="4">
        <v>5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f t="shared" si="1"/>
        <v>78</v>
      </c>
      <c r="X186" s="110"/>
    </row>
    <row r="187" spans="1:25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233</v>
      </c>
      <c r="F187" s="4" t="s">
        <v>56</v>
      </c>
      <c r="G187" s="13">
        <f>(C187-VLOOKUP(E187,Riders!$A$2:$C$3501,2,FALSE))/365</f>
        <v>26.701369863013699</v>
      </c>
      <c r="H187" s="4">
        <v>8</v>
      </c>
      <c r="I187" s="4">
        <v>10</v>
      </c>
      <c r="J187" s="4">
        <v>28</v>
      </c>
      <c r="K187" s="4">
        <v>30</v>
      </c>
      <c r="L187" s="4">
        <f t="shared" si="0"/>
        <v>68</v>
      </c>
      <c r="M187" s="4">
        <v>0</v>
      </c>
      <c r="N187" s="4">
        <v>3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10</v>
      </c>
      <c r="U187" s="4">
        <v>0</v>
      </c>
      <c r="V187" s="4">
        <v>0</v>
      </c>
      <c r="W187" s="4">
        <f t="shared" si="1"/>
        <v>73</v>
      </c>
      <c r="X187" s="110"/>
    </row>
    <row r="188" spans="1:25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228</v>
      </c>
      <c r="F188" s="4" t="s">
        <v>15</v>
      </c>
      <c r="G188" s="13">
        <f>(C188-VLOOKUP(E188,Riders!$A$2:$C$3501,2,FALSE))/365</f>
        <v>22.882191780821916</v>
      </c>
      <c r="H188" s="4">
        <v>9</v>
      </c>
      <c r="I188" s="4">
        <v>28</v>
      </c>
      <c r="J188" s="4">
        <v>18</v>
      </c>
      <c r="K188" s="4">
        <v>32</v>
      </c>
      <c r="L188" s="4">
        <f t="shared" si="0"/>
        <v>78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3</v>
      </c>
      <c r="T188" s="4">
        <v>0</v>
      </c>
      <c r="U188" s="4">
        <v>0</v>
      </c>
      <c r="V188" s="4">
        <v>0</v>
      </c>
      <c r="W188" s="4">
        <f t="shared" si="1"/>
        <v>72</v>
      </c>
      <c r="X188" s="110"/>
    </row>
    <row r="189" spans="1:25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241</v>
      </c>
      <c r="F189" s="4" t="s">
        <v>44</v>
      </c>
      <c r="G189" s="13">
        <f>(C189-VLOOKUP(E189,Riders!$A$2:$C$3501,2,FALSE))/365</f>
        <v>19.786301369863015</v>
      </c>
      <c r="H189" s="4">
        <v>10</v>
      </c>
      <c r="I189" s="4">
        <v>32</v>
      </c>
      <c r="J189" s="4">
        <v>38</v>
      </c>
      <c r="K189" s="4">
        <v>8</v>
      </c>
      <c r="L189" s="4">
        <f t="shared" si="0"/>
        <v>78</v>
      </c>
      <c r="M189" s="4">
        <v>0</v>
      </c>
      <c r="N189" s="4">
        <v>0</v>
      </c>
      <c r="O189" s="4">
        <v>0</v>
      </c>
      <c r="P189" s="4">
        <v>1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f t="shared" si="1"/>
        <v>69</v>
      </c>
      <c r="X189" s="110"/>
    </row>
    <row r="190" spans="1:25" x14ac:dyDescent="0.3">
      <c r="A190" s="4" t="s">
        <v>93</v>
      </c>
      <c r="B190" s="4">
        <v>2022</v>
      </c>
      <c r="C190" s="5">
        <v>44695</v>
      </c>
      <c r="D190" s="27" t="s">
        <v>72</v>
      </c>
      <c r="E190" s="27" t="s">
        <v>259</v>
      </c>
      <c r="F190" s="27" t="s">
        <v>25</v>
      </c>
      <c r="G190" s="13">
        <f>(C190-VLOOKUP(E190,Riders!$A$2:$C$3501,2,FALSE))/365</f>
        <v>21.342465753424658</v>
      </c>
      <c r="H190" s="27">
        <v>11</v>
      </c>
      <c r="I190" s="27">
        <v>6</v>
      </c>
      <c r="J190" s="27">
        <v>40</v>
      </c>
      <c r="K190" s="27">
        <v>10</v>
      </c>
      <c r="L190" s="27">
        <f t="shared" si="0"/>
        <v>56</v>
      </c>
      <c r="M190" s="27">
        <v>5</v>
      </c>
      <c r="N190" s="27">
        <v>5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T190" s="27">
        <v>0</v>
      </c>
      <c r="U190" s="27">
        <v>0</v>
      </c>
      <c r="V190" s="27">
        <v>0</v>
      </c>
      <c r="W190" s="27">
        <f t="shared" si="1"/>
        <v>55</v>
      </c>
      <c r="X190" s="110"/>
    </row>
    <row r="191" spans="1:25" x14ac:dyDescent="0.3">
      <c r="A191" s="4" t="s">
        <v>93</v>
      </c>
      <c r="B191" s="4">
        <v>2022</v>
      </c>
      <c r="C191" s="61">
        <v>44695</v>
      </c>
      <c r="D191" s="4" t="s">
        <v>72</v>
      </c>
      <c r="E191" s="4" t="s">
        <v>1415</v>
      </c>
      <c r="F191" s="4" t="s">
        <v>230</v>
      </c>
      <c r="G191" s="13">
        <f>(C191-VLOOKUP(E191,Riders!$A$2:$C$3501,2,FALSE))/365</f>
        <v>32.287671232876711</v>
      </c>
      <c r="H191" s="4">
        <v>12</v>
      </c>
      <c r="I191" s="4">
        <v>24</v>
      </c>
      <c r="J191" s="4">
        <v>22</v>
      </c>
      <c r="K191" s="4">
        <v>18</v>
      </c>
      <c r="L191" s="4">
        <f t="shared" si="0"/>
        <v>64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f t="shared" si="1"/>
        <v>52</v>
      </c>
      <c r="X191" s="110"/>
    </row>
    <row r="192" spans="1:25" x14ac:dyDescent="0.3">
      <c r="A192" s="4" t="s">
        <v>93</v>
      </c>
      <c r="B192" s="4">
        <v>2022</v>
      </c>
      <c r="C192" s="61">
        <v>44695</v>
      </c>
      <c r="D192" s="4" t="s">
        <v>72</v>
      </c>
      <c r="E192" s="4" t="s">
        <v>139</v>
      </c>
      <c r="F192" s="4" t="s">
        <v>61</v>
      </c>
      <c r="G192" s="13">
        <f>(C192-VLOOKUP(E192,Riders!$A$2:$C$3501,2,FALSE))/365</f>
        <v>29.92876712328767</v>
      </c>
      <c r="H192" s="4">
        <v>13</v>
      </c>
      <c r="I192" s="4">
        <v>20</v>
      </c>
      <c r="J192" s="4">
        <v>20</v>
      </c>
      <c r="K192" s="4">
        <v>24</v>
      </c>
      <c r="L192" s="4">
        <f t="shared" si="0"/>
        <v>64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f t="shared" si="1"/>
        <v>51</v>
      </c>
      <c r="X192" s="110"/>
    </row>
    <row r="193" spans="1:25" x14ac:dyDescent="0.3">
      <c r="A193" s="4" t="s">
        <v>93</v>
      </c>
      <c r="B193" s="4">
        <v>2022</v>
      </c>
      <c r="C193" s="61">
        <v>44695</v>
      </c>
      <c r="D193" s="4" t="s">
        <v>72</v>
      </c>
      <c r="E193" s="4" t="s">
        <v>246</v>
      </c>
      <c r="F193" s="4" t="s">
        <v>247</v>
      </c>
      <c r="G193" s="13">
        <f>(C193-VLOOKUP(E193,Riders!$A$2:$C$3501,2,FALSE))/365</f>
        <v>29.882191780821916</v>
      </c>
      <c r="H193" s="4">
        <v>14</v>
      </c>
      <c r="I193" s="4">
        <v>18</v>
      </c>
      <c r="J193" s="4">
        <v>12</v>
      </c>
      <c r="K193" s="4">
        <v>16</v>
      </c>
      <c r="L193" s="4">
        <f t="shared" si="0"/>
        <v>46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f t="shared" si="1"/>
        <v>32</v>
      </c>
      <c r="X193" s="110"/>
    </row>
    <row r="194" spans="1:25" x14ac:dyDescent="0.3">
      <c r="A194" s="4" t="s">
        <v>93</v>
      </c>
      <c r="B194" s="4">
        <v>2022</v>
      </c>
      <c r="C194" s="61">
        <v>44695</v>
      </c>
      <c r="D194" s="4" t="s">
        <v>72</v>
      </c>
      <c r="E194" s="4" t="s">
        <v>284</v>
      </c>
      <c r="F194" s="4" t="s">
        <v>51</v>
      </c>
      <c r="G194" s="13">
        <f>(C194-VLOOKUP(E194,Riders!$A$2:$C$3501,2,FALSE))/365</f>
        <v>20.282191780821918</v>
      </c>
      <c r="H194" s="4">
        <v>15</v>
      </c>
      <c r="I194" s="4">
        <v>12</v>
      </c>
      <c r="J194" s="4">
        <v>6</v>
      </c>
      <c r="K194" s="4">
        <v>26</v>
      </c>
      <c r="L194" s="4">
        <f t="shared" si="0"/>
        <v>44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f t="shared" si="1"/>
        <v>29</v>
      </c>
      <c r="X194" s="110"/>
    </row>
    <row r="195" spans="1:25" x14ac:dyDescent="0.3">
      <c r="A195" s="4" t="s">
        <v>93</v>
      </c>
      <c r="B195" s="4">
        <v>2022</v>
      </c>
      <c r="C195" s="61">
        <v>44695</v>
      </c>
      <c r="D195" s="4" t="s">
        <v>72</v>
      </c>
      <c r="E195" s="4" t="s">
        <v>244</v>
      </c>
      <c r="F195" s="4" t="s">
        <v>38</v>
      </c>
      <c r="G195" s="13">
        <f>(C195-VLOOKUP(E195,Riders!$A$2:$C$3501,2,FALSE))/365</f>
        <v>28.123287671232877</v>
      </c>
      <c r="H195" s="4">
        <v>16</v>
      </c>
      <c r="I195" s="4">
        <v>8</v>
      </c>
      <c r="J195" s="4">
        <v>14</v>
      </c>
      <c r="K195" s="4">
        <v>14</v>
      </c>
      <c r="L195" s="4">
        <f t="shared" si="0"/>
        <v>36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5</v>
      </c>
      <c r="S195" s="4">
        <v>0</v>
      </c>
      <c r="T195" s="4">
        <v>0</v>
      </c>
      <c r="U195" s="4">
        <v>0</v>
      </c>
      <c r="V195" s="4">
        <v>0</v>
      </c>
      <c r="W195" s="4">
        <f t="shared" si="1"/>
        <v>25</v>
      </c>
      <c r="X195" s="110"/>
    </row>
    <row r="196" spans="1:25" x14ac:dyDescent="0.3">
      <c r="A196" s="4" t="s">
        <v>93</v>
      </c>
      <c r="B196" s="4">
        <v>2022</v>
      </c>
      <c r="C196" s="61">
        <v>44695</v>
      </c>
      <c r="D196" s="4" t="s">
        <v>72</v>
      </c>
      <c r="E196" s="4" t="s">
        <v>257</v>
      </c>
      <c r="F196" s="4" t="s">
        <v>19</v>
      </c>
      <c r="G196" s="13">
        <f>(C196-VLOOKUP(E196,Riders!$A$2:$C$3501,2,FALSE))/365</f>
        <v>22.213698630136985</v>
      </c>
      <c r="H196" s="4">
        <v>17</v>
      </c>
      <c r="I196" s="4">
        <v>14</v>
      </c>
      <c r="J196" s="4">
        <v>8</v>
      </c>
      <c r="K196" s="4">
        <v>6</v>
      </c>
      <c r="L196" s="4">
        <f t="shared" si="0"/>
        <v>28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1</v>
      </c>
      <c r="T196" s="4">
        <v>4</v>
      </c>
      <c r="U196" s="4">
        <v>0</v>
      </c>
      <c r="V196" s="4">
        <v>0</v>
      </c>
      <c r="W196" s="4">
        <f t="shared" si="1"/>
        <v>16</v>
      </c>
      <c r="X196" s="110"/>
    </row>
    <row r="197" spans="1:25" x14ac:dyDescent="0.3">
      <c r="A197" s="4" t="s">
        <v>93</v>
      </c>
      <c r="B197" s="4">
        <v>2022</v>
      </c>
      <c r="C197" s="61">
        <v>44695</v>
      </c>
      <c r="D197" s="4" t="s">
        <v>72</v>
      </c>
      <c r="E197" s="4" t="s">
        <v>2329</v>
      </c>
      <c r="F197" s="4" t="s">
        <v>49</v>
      </c>
      <c r="G197" s="13">
        <f>(C197-VLOOKUP(E197,Riders!$A$2:$C$3501,2,FALSE))/365</f>
        <v>21.712328767123289</v>
      </c>
      <c r="H197" s="4">
        <v>18</v>
      </c>
      <c r="I197" s="4">
        <v>1</v>
      </c>
      <c r="J197" s="4">
        <v>4</v>
      </c>
      <c r="K197" s="4">
        <v>12</v>
      </c>
      <c r="L197" s="4">
        <f t="shared" si="0"/>
        <v>17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f t="shared" si="1"/>
        <v>-1</v>
      </c>
      <c r="X197" s="110"/>
    </row>
    <row r="198" spans="1:25" x14ac:dyDescent="0.3">
      <c r="A198" s="4" t="s">
        <v>93</v>
      </c>
      <c r="B198" s="4">
        <v>2022</v>
      </c>
      <c r="C198" s="61">
        <v>44695</v>
      </c>
      <c r="D198" s="4" t="s">
        <v>72</v>
      </c>
      <c r="E198" s="4" t="s">
        <v>260</v>
      </c>
      <c r="F198" s="4" t="s">
        <v>261</v>
      </c>
      <c r="G198" s="13">
        <f>(C198-VLOOKUP(E198,Riders!$A$2:$C$3501,2,FALSE))/365</f>
        <v>28.353424657534248</v>
      </c>
      <c r="H198" s="4">
        <v>19</v>
      </c>
      <c r="I198" s="4">
        <v>4</v>
      </c>
      <c r="J198" s="4">
        <v>10</v>
      </c>
      <c r="K198" s="4">
        <v>1</v>
      </c>
      <c r="L198" s="4">
        <f t="shared" si="0"/>
        <v>15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f t="shared" si="1"/>
        <v>-4</v>
      </c>
      <c r="X198" s="110"/>
    </row>
    <row r="199" spans="1:25" x14ac:dyDescent="0.3">
      <c r="A199" s="4" t="s">
        <v>93</v>
      </c>
      <c r="B199" s="4">
        <v>2022</v>
      </c>
      <c r="C199" s="61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20</v>
      </c>
      <c r="I199" s="4">
        <v>2</v>
      </c>
      <c r="J199" s="4">
        <v>1</v>
      </c>
      <c r="K199" s="4">
        <v>4</v>
      </c>
      <c r="L199" s="4">
        <f t="shared" si="0"/>
        <v>7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f t="shared" si="1"/>
        <v>-13</v>
      </c>
      <c r="X199" s="110"/>
    </row>
    <row r="200" spans="1:25" x14ac:dyDescent="0.3">
      <c r="A200" s="4" t="s">
        <v>93</v>
      </c>
      <c r="B200" s="4">
        <v>2022</v>
      </c>
      <c r="C200" s="61">
        <v>44695</v>
      </c>
      <c r="D200" s="4" t="s">
        <v>72</v>
      </c>
      <c r="E200" s="4" t="s">
        <v>263</v>
      </c>
      <c r="F200" s="4" t="s">
        <v>264</v>
      </c>
      <c r="G200" s="13">
        <f>(C200-VLOOKUP(E200,Riders!$A$2:$C$3501,2,FALSE))/365</f>
        <v>19.090410958904108</v>
      </c>
      <c r="H200" s="4">
        <v>21</v>
      </c>
      <c r="I200" s="4">
        <v>1</v>
      </c>
      <c r="J200" s="4">
        <v>1</v>
      </c>
      <c r="K200" s="4">
        <v>1</v>
      </c>
      <c r="L200" s="4">
        <f t="shared" si="0"/>
        <v>3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f t="shared" si="1"/>
        <v>-18</v>
      </c>
      <c r="X200" s="110"/>
    </row>
    <row r="201" spans="1:25" x14ac:dyDescent="0.3">
      <c r="A201" s="4" t="s">
        <v>93</v>
      </c>
      <c r="B201" s="4">
        <v>2022</v>
      </c>
      <c r="C201" s="61">
        <v>44695</v>
      </c>
      <c r="D201" s="4" t="s">
        <v>72</v>
      </c>
      <c r="E201" s="4" t="s">
        <v>224</v>
      </c>
      <c r="F201" s="4" t="s">
        <v>225</v>
      </c>
      <c r="G201" s="13">
        <f>(C201-VLOOKUP(E201,Riders!$A$2:$C$3501,2,FALSE))/365</f>
        <v>22.427397260273974</v>
      </c>
      <c r="H201" s="4" t="s">
        <v>308</v>
      </c>
      <c r="I201" s="4">
        <v>30</v>
      </c>
      <c r="J201" s="4">
        <v>2</v>
      </c>
      <c r="K201" s="4">
        <v>2</v>
      </c>
      <c r="L201" s="4">
        <f t="shared" si="0"/>
        <v>34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20</v>
      </c>
      <c r="W201" s="4" t="s">
        <v>308</v>
      </c>
      <c r="X201" s="110"/>
    </row>
    <row r="202" spans="1:25" x14ac:dyDescent="0.3">
      <c r="A202" s="4" t="s">
        <v>93</v>
      </c>
      <c r="B202" s="4">
        <v>2022</v>
      </c>
      <c r="C202" s="61">
        <v>44695</v>
      </c>
      <c r="D202" s="4" t="s">
        <v>72</v>
      </c>
      <c r="E202" s="4" t="s">
        <v>265</v>
      </c>
      <c r="F202" s="4" t="s">
        <v>266</v>
      </c>
      <c r="G202" s="13" t="e">
        <f>(C202-VLOOKUP(E202,Riders!$A$2:$C$3501,2,FALSE))/365</f>
        <v>#N/A</v>
      </c>
      <c r="H202" s="4" t="s">
        <v>308</v>
      </c>
      <c r="I202" s="4">
        <v>1</v>
      </c>
      <c r="J202" s="4">
        <v>1</v>
      </c>
      <c r="K202" s="4">
        <v>1</v>
      </c>
      <c r="L202" s="4">
        <f t="shared" si="0"/>
        <v>3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20</v>
      </c>
      <c r="W202" s="4" t="s">
        <v>308</v>
      </c>
      <c r="X202" s="110"/>
    </row>
    <row r="203" spans="1:25" x14ac:dyDescent="0.3">
      <c r="A203" s="1" t="s">
        <v>102</v>
      </c>
      <c r="B203" s="1">
        <v>2022</v>
      </c>
      <c r="C203" s="46">
        <v>44674</v>
      </c>
      <c r="D203" s="1" t="s">
        <v>72</v>
      </c>
      <c r="E203" s="1" t="s">
        <v>221</v>
      </c>
      <c r="F203" s="1" t="s">
        <v>40</v>
      </c>
      <c r="G203" s="13">
        <f>(C203-VLOOKUP(E203,Riders!$A$2:$C$3501,2,FALSE))/365</f>
        <v>25.052054794520547</v>
      </c>
      <c r="H203" s="1">
        <v>1</v>
      </c>
      <c r="I203" s="1">
        <v>18</v>
      </c>
      <c r="J203" s="1">
        <v>36</v>
      </c>
      <c r="K203" s="1">
        <v>38</v>
      </c>
      <c r="L203" s="1">
        <v>92</v>
      </c>
      <c r="M203" s="1">
        <v>0</v>
      </c>
      <c r="N203" s="1">
        <v>1</v>
      </c>
      <c r="O203" s="1">
        <v>0</v>
      </c>
      <c r="P203" s="1">
        <v>2</v>
      </c>
      <c r="Q203" s="1">
        <v>0</v>
      </c>
      <c r="R203" s="1">
        <v>3</v>
      </c>
      <c r="S203" s="1">
        <v>3</v>
      </c>
      <c r="T203" s="1">
        <v>0</v>
      </c>
      <c r="U203" s="1">
        <v>0</v>
      </c>
      <c r="V203" s="1">
        <v>0</v>
      </c>
      <c r="W203" s="1">
        <v>101</v>
      </c>
      <c r="X203" s="110">
        <v>2.0972222222222222E-2</v>
      </c>
      <c r="Y203">
        <v>39.734999999999999</v>
      </c>
    </row>
    <row r="204" spans="1:25" x14ac:dyDescent="0.3">
      <c r="A204" s="1" t="s">
        <v>102</v>
      </c>
      <c r="B204" s="1">
        <v>2022</v>
      </c>
      <c r="C204" s="46">
        <v>44674</v>
      </c>
      <c r="D204" s="1" t="s">
        <v>72</v>
      </c>
      <c r="E204" s="1" t="s">
        <v>371</v>
      </c>
      <c r="F204" s="1" t="s">
        <v>19</v>
      </c>
      <c r="G204" s="13">
        <f>(C204-VLOOKUP(E204,Riders!$A$2:$C$3501,2,FALSE))/365</f>
        <v>20.624657534246577</v>
      </c>
      <c r="H204" s="1">
        <v>2</v>
      </c>
      <c r="I204" s="1">
        <v>26</v>
      </c>
      <c r="J204" s="1">
        <v>34</v>
      </c>
      <c r="K204" s="1">
        <v>36</v>
      </c>
      <c r="L204" s="1">
        <v>96</v>
      </c>
      <c r="M204" s="1">
        <v>1</v>
      </c>
      <c r="N204" s="1">
        <v>0</v>
      </c>
      <c r="O204" s="1">
        <v>0</v>
      </c>
      <c r="P204" s="1">
        <v>0</v>
      </c>
      <c r="Q204" s="1">
        <v>2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99</v>
      </c>
      <c r="X204" s="110">
        <v>2.0972222222222222E-2</v>
      </c>
      <c r="Y204">
        <v>39.734999999999999</v>
      </c>
    </row>
    <row r="205" spans="1:25" x14ac:dyDescent="0.3">
      <c r="A205" s="1" t="s">
        <v>102</v>
      </c>
      <c r="B205" s="1">
        <v>2022</v>
      </c>
      <c r="C205" s="46">
        <v>44674</v>
      </c>
      <c r="D205" s="1" t="s">
        <v>72</v>
      </c>
      <c r="E205" s="1" t="s">
        <v>236</v>
      </c>
      <c r="F205" s="1" t="s">
        <v>51</v>
      </c>
      <c r="G205" s="13">
        <f>(C205-VLOOKUP(E205,Riders!$A$2:$C$3501,2,FALSE))/365</f>
        <v>26.468493150684932</v>
      </c>
      <c r="H205" s="1">
        <v>3</v>
      </c>
      <c r="I205" s="1">
        <v>34</v>
      </c>
      <c r="J205" s="1">
        <v>16</v>
      </c>
      <c r="K205" s="1">
        <v>32</v>
      </c>
      <c r="L205" s="1">
        <v>82</v>
      </c>
      <c r="M205" s="1">
        <v>0</v>
      </c>
      <c r="N205" s="1">
        <v>0</v>
      </c>
      <c r="O205" s="1">
        <v>5</v>
      </c>
      <c r="P205" s="1">
        <v>0</v>
      </c>
      <c r="Q205" s="1">
        <v>0</v>
      </c>
      <c r="R205" s="1">
        <v>0</v>
      </c>
      <c r="S205" s="1">
        <v>0</v>
      </c>
      <c r="T205" s="1">
        <v>10</v>
      </c>
      <c r="U205" s="1">
        <v>0</v>
      </c>
      <c r="V205" s="1">
        <v>0</v>
      </c>
      <c r="W205" s="1">
        <v>97</v>
      </c>
      <c r="X205" s="110">
        <v>2.0972222222222201E-2</v>
      </c>
      <c r="Y205">
        <v>39.734999999999999</v>
      </c>
    </row>
    <row r="206" spans="1:25" x14ac:dyDescent="0.3">
      <c r="A206" s="1" t="s">
        <v>102</v>
      </c>
      <c r="B206" s="1">
        <v>2022</v>
      </c>
      <c r="C206" s="46">
        <v>44674</v>
      </c>
      <c r="D206" s="1" t="s">
        <v>72</v>
      </c>
      <c r="E206" s="1" t="s">
        <v>237</v>
      </c>
      <c r="F206" s="1" t="s">
        <v>238</v>
      </c>
      <c r="G206" s="13">
        <f>(C206-VLOOKUP(E206,Riders!$A$2:$C$3501,2,FALSE))/365</f>
        <v>25.931506849315067</v>
      </c>
      <c r="H206" s="1">
        <v>4</v>
      </c>
      <c r="I206" s="1">
        <v>30</v>
      </c>
      <c r="J206" s="1">
        <v>30</v>
      </c>
      <c r="K206" s="1">
        <v>26</v>
      </c>
      <c r="L206" s="1">
        <v>86</v>
      </c>
      <c r="M206" s="1">
        <v>0</v>
      </c>
      <c r="N206" s="1">
        <v>0</v>
      </c>
      <c r="O206" s="1">
        <v>3</v>
      </c>
      <c r="P206" s="1">
        <v>0</v>
      </c>
      <c r="Q206" s="1">
        <v>0</v>
      </c>
      <c r="R206" s="1">
        <v>0</v>
      </c>
      <c r="S206" s="1">
        <v>0</v>
      </c>
      <c r="T206" s="1">
        <v>6</v>
      </c>
      <c r="U206" s="1">
        <v>0</v>
      </c>
      <c r="V206" s="1">
        <v>0</v>
      </c>
      <c r="W206" s="1">
        <v>95</v>
      </c>
      <c r="X206" s="110">
        <v>2.0972222222222201E-2</v>
      </c>
      <c r="Y206">
        <v>39.734999999999999</v>
      </c>
    </row>
    <row r="207" spans="1:25" x14ac:dyDescent="0.3">
      <c r="A207" s="1" t="s">
        <v>102</v>
      </c>
      <c r="B207" s="1">
        <v>2022</v>
      </c>
      <c r="C207" s="46">
        <v>44674</v>
      </c>
      <c r="D207" s="1" t="s">
        <v>72</v>
      </c>
      <c r="E207" s="1" t="s">
        <v>216</v>
      </c>
      <c r="F207" s="1" t="s">
        <v>27</v>
      </c>
      <c r="G207" s="13">
        <f>(C207-VLOOKUP(E207,Riders!$A$2:$C$3501,2,FALSE))/365</f>
        <v>23.208219178082192</v>
      </c>
      <c r="H207" s="1">
        <v>5</v>
      </c>
      <c r="I207" s="1">
        <v>36</v>
      </c>
      <c r="J207" s="1">
        <v>28</v>
      </c>
      <c r="K207" s="1">
        <v>14</v>
      </c>
      <c r="L207" s="1">
        <v>78</v>
      </c>
      <c r="M207" s="1">
        <v>5</v>
      </c>
      <c r="N207" s="1">
        <v>0</v>
      </c>
      <c r="O207" s="1">
        <v>0</v>
      </c>
      <c r="P207" s="1">
        <v>0</v>
      </c>
      <c r="Q207" s="1">
        <v>0</v>
      </c>
      <c r="R207" s="1">
        <v>1</v>
      </c>
      <c r="S207" s="1">
        <v>0</v>
      </c>
      <c r="T207" s="1">
        <v>4</v>
      </c>
      <c r="U207" s="1">
        <v>0</v>
      </c>
      <c r="V207" s="1">
        <v>0</v>
      </c>
      <c r="W207" s="1">
        <v>88</v>
      </c>
      <c r="X207" s="110">
        <v>2.0972222222222201E-2</v>
      </c>
      <c r="Y207">
        <v>39.734999999999999</v>
      </c>
    </row>
    <row r="208" spans="1:25" x14ac:dyDescent="0.3">
      <c r="A208" s="1" t="s">
        <v>102</v>
      </c>
      <c r="B208" s="1">
        <v>2022</v>
      </c>
      <c r="C208" s="46">
        <v>44674</v>
      </c>
      <c r="D208" s="1" t="s">
        <v>72</v>
      </c>
      <c r="E208" s="1" t="s">
        <v>219</v>
      </c>
      <c r="F208" s="1" t="s">
        <v>220</v>
      </c>
      <c r="G208" s="13">
        <f>(C208-VLOOKUP(E208,Riders!$A$2:$C$3501,2,FALSE))/365</f>
        <v>29.671232876712327</v>
      </c>
      <c r="H208" s="1">
        <v>6</v>
      </c>
      <c r="I208" s="1">
        <v>28</v>
      </c>
      <c r="J208" s="1">
        <v>24</v>
      </c>
      <c r="K208" s="1">
        <v>28</v>
      </c>
      <c r="L208" s="1">
        <v>80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82</v>
      </c>
      <c r="X208" s="110">
        <v>2.0972222222222201E-2</v>
      </c>
      <c r="Y208">
        <v>39.734999999999999</v>
      </c>
    </row>
    <row r="209" spans="1:25" x14ac:dyDescent="0.3">
      <c r="A209" s="1" t="s">
        <v>102</v>
      </c>
      <c r="B209" s="1">
        <v>2022</v>
      </c>
      <c r="C209" s="46">
        <v>44674</v>
      </c>
      <c r="D209" s="1" t="s">
        <v>72</v>
      </c>
      <c r="E209" s="1" t="s">
        <v>267</v>
      </c>
      <c r="F209" s="1" t="s">
        <v>56</v>
      </c>
      <c r="G209" s="13">
        <f>(C209-VLOOKUP(E209,Riders!$A$2:$C$3501,2,FALSE))/365</f>
        <v>23.328767123287673</v>
      </c>
      <c r="H209" s="1">
        <v>7</v>
      </c>
      <c r="I209" s="1">
        <v>38</v>
      </c>
      <c r="J209" s="1">
        <v>32</v>
      </c>
      <c r="K209" s="1">
        <v>6</v>
      </c>
      <c r="L209" s="1">
        <v>76</v>
      </c>
      <c r="M209" s="1">
        <v>0</v>
      </c>
      <c r="N209" s="1">
        <v>0</v>
      </c>
      <c r="O209" s="1">
        <v>2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78</v>
      </c>
      <c r="X209" s="110">
        <v>2.0972222222222201E-2</v>
      </c>
      <c r="Y209">
        <v>39.734999999999999</v>
      </c>
    </row>
    <row r="210" spans="1:25" x14ac:dyDescent="0.3">
      <c r="A210" s="1" t="s">
        <v>102</v>
      </c>
      <c r="B210" s="1">
        <v>2022</v>
      </c>
      <c r="C210" s="46">
        <v>44674</v>
      </c>
      <c r="D210" s="1" t="s">
        <v>72</v>
      </c>
      <c r="E210" s="1" t="s">
        <v>270</v>
      </c>
      <c r="F210" s="1" t="s">
        <v>36</v>
      </c>
      <c r="G210" s="13">
        <f>(C210-VLOOKUP(E210,Riders!$A$2:$C$3501,2,FALSE))/365</f>
        <v>27.605479452054794</v>
      </c>
      <c r="H210" s="1">
        <v>8</v>
      </c>
      <c r="I210" s="1">
        <v>16</v>
      </c>
      <c r="J210" s="1">
        <v>22</v>
      </c>
      <c r="K210" s="1">
        <v>34</v>
      </c>
      <c r="L210" s="1">
        <v>72</v>
      </c>
      <c r="M210" s="1">
        <v>0</v>
      </c>
      <c r="N210" s="1">
        <v>3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75</v>
      </c>
      <c r="X210" s="110">
        <v>2.0972222222222201E-2</v>
      </c>
      <c r="Y210">
        <v>39.734999999999999</v>
      </c>
    </row>
    <row r="211" spans="1:25" x14ac:dyDescent="0.3">
      <c r="A211" s="15" t="s">
        <v>102</v>
      </c>
      <c r="B211" s="15">
        <v>2022</v>
      </c>
      <c r="C211" s="75">
        <v>44674</v>
      </c>
      <c r="D211" s="15" t="s">
        <v>72</v>
      </c>
      <c r="E211" s="15" t="s">
        <v>272</v>
      </c>
      <c r="F211" s="15" t="s">
        <v>53</v>
      </c>
      <c r="G211" s="13">
        <f>(C211-VLOOKUP(E211,Riders!$A$2:$C$3501,2,FALSE))/365</f>
        <v>25.183561643835617</v>
      </c>
      <c r="H211" s="15">
        <v>9</v>
      </c>
      <c r="I211" s="15">
        <v>6</v>
      </c>
      <c r="J211" s="15">
        <v>26</v>
      </c>
      <c r="K211" s="15">
        <v>20</v>
      </c>
      <c r="L211" s="15">
        <v>52</v>
      </c>
      <c r="M211" s="15">
        <v>0</v>
      </c>
      <c r="N211" s="15">
        <v>0</v>
      </c>
      <c r="O211" s="15">
        <v>0</v>
      </c>
      <c r="P211" s="15">
        <v>3</v>
      </c>
      <c r="Q211" s="15">
        <v>5</v>
      </c>
      <c r="R211" s="15">
        <v>0</v>
      </c>
      <c r="S211" s="15">
        <v>5</v>
      </c>
      <c r="T211" s="15">
        <v>2</v>
      </c>
      <c r="U211" s="15">
        <v>0</v>
      </c>
      <c r="V211" s="15">
        <v>0</v>
      </c>
      <c r="W211" s="15">
        <v>67</v>
      </c>
      <c r="X211" s="110">
        <v>2.0972222222222201E-2</v>
      </c>
      <c r="Y211">
        <v>39.734999999999999</v>
      </c>
    </row>
    <row r="212" spans="1:25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268</v>
      </c>
      <c r="F212" s="1" t="s">
        <v>47</v>
      </c>
      <c r="G212" s="13">
        <f>(C212-VLOOKUP(E212,Riders!$A$2:$C$3501,2,FALSE))/365</f>
        <v>25.30958904109589</v>
      </c>
      <c r="H212" s="1">
        <v>10</v>
      </c>
      <c r="I212" s="1">
        <v>32</v>
      </c>
      <c r="J212" s="1">
        <v>4</v>
      </c>
      <c r="K212" s="1">
        <v>22</v>
      </c>
      <c r="L212" s="1">
        <v>58</v>
      </c>
      <c r="M212" s="1">
        <v>0</v>
      </c>
      <c r="N212" s="1">
        <v>0</v>
      </c>
      <c r="O212" s="1">
        <v>0</v>
      </c>
      <c r="P212" s="1">
        <v>0</v>
      </c>
      <c r="Q212" s="1">
        <v>1</v>
      </c>
      <c r="R212" s="1">
        <v>5</v>
      </c>
      <c r="S212" s="1">
        <v>0</v>
      </c>
      <c r="T212" s="1">
        <v>0</v>
      </c>
      <c r="U212" s="1">
        <v>0</v>
      </c>
      <c r="V212" s="1">
        <v>0</v>
      </c>
      <c r="W212" s="1">
        <v>64</v>
      </c>
      <c r="X212" s="110">
        <v>2.0972222222222201E-2</v>
      </c>
      <c r="Y212">
        <v>39.734999999999999</v>
      </c>
    </row>
    <row r="213" spans="1:25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271</v>
      </c>
      <c r="F213" s="1" t="s">
        <v>67</v>
      </c>
      <c r="G213" s="13">
        <f>(C213-VLOOKUP(E213,Riders!$A$2:$C$3501,2,FALSE))/365</f>
        <v>27.849315068493151</v>
      </c>
      <c r="H213" s="1">
        <v>11</v>
      </c>
      <c r="I213" s="1">
        <v>10</v>
      </c>
      <c r="J213" s="1">
        <v>20</v>
      </c>
      <c r="K213" s="1">
        <v>16</v>
      </c>
      <c r="L213" s="1">
        <v>46</v>
      </c>
      <c r="M213" s="1">
        <v>0</v>
      </c>
      <c r="N213" s="1">
        <v>5</v>
      </c>
      <c r="O213" s="1">
        <v>0</v>
      </c>
      <c r="P213" s="1">
        <v>5</v>
      </c>
      <c r="Q213" s="1">
        <v>3</v>
      </c>
      <c r="R213" s="1">
        <v>0</v>
      </c>
      <c r="S213" s="1">
        <v>2</v>
      </c>
      <c r="T213" s="1">
        <v>0</v>
      </c>
      <c r="U213" s="1">
        <v>0</v>
      </c>
      <c r="V213" s="1">
        <v>0</v>
      </c>
      <c r="W213" s="1">
        <v>61</v>
      </c>
      <c r="X213" s="110">
        <v>2.0972222222222201E-2</v>
      </c>
      <c r="Y213">
        <v>39.734999999999999</v>
      </c>
    </row>
    <row r="214" spans="1:25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222</v>
      </c>
      <c r="F214" s="1" t="s">
        <v>223</v>
      </c>
      <c r="G214" s="13">
        <f>(C214-VLOOKUP(E214,Riders!$A$2:$C$3501,2,FALSE))/365</f>
        <v>22.805479452054794</v>
      </c>
      <c r="H214" s="1">
        <v>12</v>
      </c>
      <c r="I214" s="1">
        <v>24</v>
      </c>
      <c r="J214" s="1">
        <v>12</v>
      </c>
      <c r="K214" s="1">
        <v>24</v>
      </c>
      <c r="L214" s="1">
        <v>60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60</v>
      </c>
      <c r="X214" s="110">
        <v>2.0972222222222201E-2</v>
      </c>
      <c r="Y214">
        <v>39.734999999999999</v>
      </c>
    </row>
    <row r="215" spans="1:25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228</v>
      </c>
      <c r="F215" s="1" t="s">
        <v>15</v>
      </c>
      <c r="G215" s="13">
        <f>(C215-VLOOKUP(E215,Riders!$A$2:$C$3501,2,FALSE))/365</f>
        <v>22.824657534246576</v>
      </c>
      <c r="H215" s="1">
        <v>13</v>
      </c>
      <c r="I215" s="1">
        <v>12</v>
      </c>
      <c r="J215" s="1">
        <v>10</v>
      </c>
      <c r="K215" s="1">
        <v>30</v>
      </c>
      <c r="L215" s="1">
        <v>52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52</v>
      </c>
      <c r="X215" s="110">
        <v>2.0972222222222201E-2</v>
      </c>
      <c r="Y215">
        <v>39.734999999999999</v>
      </c>
    </row>
    <row r="216" spans="1:25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274</v>
      </c>
      <c r="F216" s="1" t="s">
        <v>29</v>
      </c>
      <c r="G216" s="13">
        <f>(C216-VLOOKUP(E216,Riders!$A$2:$C$3501,2,FALSE))/365</f>
        <v>21.312328767123287</v>
      </c>
      <c r="H216" s="1">
        <v>14</v>
      </c>
      <c r="I216" s="1">
        <v>2</v>
      </c>
      <c r="J216" s="1">
        <v>38</v>
      </c>
      <c r="K216" s="1">
        <v>10</v>
      </c>
      <c r="L216" s="1">
        <v>50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50</v>
      </c>
      <c r="X216" s="110">
        <v>2.0972222222222201E-2</v>
      </c>
      <c r="Y216">
        <v>39.734999999999999</v>
      </c>
    </row>
    <row r="217" spans="1:25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239</v>
      </c>
      <c r="F217" s="1" t="s">
        <v>273</v>
      </c>
      <c r="G217" s="13">
        <f>(C217-VLOOKUP(E217,Riders!$A$2:$C$3501,2,FALSE))/365</f>
        <v>19.863013698630137</v>
      </c>
      <c r="H217" s="1">
        <v>15</v>
      </c>
      <c r="I217" s="1">
        <v>4</v>
      </c>
      <c r="J217" s="1">
        <v>8</v>
      </c>
      <c r="K217" s="1">
        <v>18</v>
      </c>
      <c r="L217" s="1">
        <v>30</v>
      </c>
      <c r="M217" s="1">
        <v>3</v>
      </c>
      <c r="N217" s="1">
        <v>0</v>
      </c>
      <c r="O217" s="1">
        <v>0</v>
      </c>
      <c r="P217" s="1">
        <v>1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34</v>
      </c>
      <c r="X217" s="110">
        <v>2.0972222222222201E-2</v>
      </c>
      <c r="Y217">
        <v>39.734999999999999</v>
      </c>
    </row>
    <row r="218" spans="1:25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231</v>
      </c>
      <c r="F218" s="1" t="s">
        <v>232</v>
      </c>
      <c r="G218" s="13">
        <f>(C218-VLOOKUP(E218,Riders!$A$2:$C$3501,2,FALSE))/365</f>
        <v>25.194520547945206</v>
      </c>
      <c r="H218" s="1">
        <v>16</v>
      </c>
      <c r="I218" s="1">
        <v>14</v>
      </c>
      <c r="J218" s="1">
        <v>14</v>
      </c>
      <c r="K218" s="1">
        <v>2</v>
      </c>
      <c r="L218" s="1">
        <v>30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2</v>
      </c>
      <c r="S218" s="1">
        <v>0</v>
      </c>
      <c r="T218" s="1">
        <v>0</v>
      </c>
      <c r="U218" s="1">
        <v>0</v>
      </c>
      <c r="V218" s="1">
        <v>0</v>
      </c>
      <c r="W218" s="1">
        <v>32</v>
      </c>
      <c r="X218" s="110">
        <v>2.0972222222222201E-2</v>
      </c>
      <c r="Y218">
        <v>39.734999999999999</v>
      </c>
    </row>
    <row r="219" spans="1:25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275</v>
      </c>
      <c r="F219" s="1" t="s">
        <v>21</v>
      </c>
      <c r="G219" s="13">
        <f>(C219-VLOOKUP(E219,Riders!$A$2:$C$3501,2,FALSE))/365</f>
        <v>23.315068493150687</v>
      </c>
      <c r="H219" s="1">
        <v>17</v>
      </c>
      <c r="I219" s="1">
        <v>1</v>
      </c>
      <c r="J219" s="1">
        <v>18</v>
      </c>
      <c r="K219" s="1">
        <v>8</v>
      </c>
      <c r="L219" s="1">
        <v>27</v>
      </c>
      <c r="M219" s="1">
        <v>0</v>
      </c>
      <c r="N219" s="1">
        <v>0</v>
      </c>
      <c r="O219" s="1">
        <v>1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28</v>
      </c>
      <c r="X219" s="110">
        <v>2.0972222222222201E-2</v>
      </c>
      <c r="Y219">
        <v>39.734999999999999</v>
      </c>
    </row>
    <row r="220" spans="1:25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47" t="s">
        <v>2329</v>
      </c>
      <c r="F220" s="1" t="s">
        <v>49</v>
      </c>
      <c r="G220" s="13">
        <f>(C220-VLOOKUP(E220,Riders!$A$2:$C$3501,2,FALSE))/365</f>
        <v>21.654794520547945</v>
      </c>
      <c r="H220" s="1">
        <v>18</v>
      </c>
      <c r="I220" s="1">
        <v>22</v>
      </c>
      <c r="J220" s="1">
        <v>1</v>
      </c>
      <c r="K220" s="1">
        <v>4</v>
      </c>
      <c r="L220" s="1">
        <v>27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27</v>
      </c>
      <c r="X220" s="110">
        <v>2.0972222222222201E-2</v>
      </c>
      <c r="Y220">
        <v>39.734999999999999</v>
      </c>
    </row>
    <row r="221" spans="1:25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246</v>
      </c>
      <c r="F221" s="1" t="s">
        <v>247</v>
      </c>
      <c r="G221" s="13">
        <f>(C221-VLOOKUP(E221,Riders!$A$2:$C$3501,2,FALSE))/365</f>
        <v>29.824657534246576</v>
      </c>
      <c r="H221" s="1">
        <v>19</v>
      </c>
      <c r="I221" s="1">
        <v>8</v>
      </c>
      <c r="J221" s="1">
        <v>1</v>
      </c>
      <c r="K221" s="1">
        <v>12</v>
      </c>
      <c r="L221" s="1">
        <v>21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1</v>
      </c>
      <c r="T221" s="1">
        <v>0</v>
      </c>
      <c r="U221" s="1">
        <v>0</v>
      </c>
      <c r="V221" s="1">
        <v>0</v>
      </c>
      <c r="W221" s="1">
        <v>22</v>
      </c>
      <c r="X221" s="110">
        <v>2.0972222222222201E-2</v>
      </c>
      <c r="Y221">
        <v>39.734999999999999</v>
      </c>
    </row>
    <row r="222" spans="1:25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1" t="s">
        <v>242</v>
      </c>
      <c r="F222" s="1" t="s">
        <v>243</v>
      </c>
      <c r="G222" s="13">
        <f>(C222-VLOOKUP(E222,Riders!$A$2:$C$3501,2,FALSE))/365</f>
        <v>27.397260273972602</v>
      </c>
      <c r="H222" s="1">
        <v>20</v>
      </c>
      <c r="I222" s="1">
        <v>1</v>
      </c>
      <c r="J222" s="1">
        <v>6</v>
      </c>
      <c r="K222" s="1">
        <v>1</v>
      </c>
      <c r="L222" s="1">
        <v>8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8</v>
      </c>
      <c r="X222" s="110">
        <v>2.0972222222222201E-2</v>
      </c>
      <c r="Y222">
        <v>39.734999999999999</v>
      </c>
    </row>
    <row r="223" spans="1:25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260</v>
      </c>
      <c r="F223" s="1" t="s">
        <v>261</v>
      </c>
      <c r="G223" s="13">
        <f>(C223-VLOOKUP(E223,Riders!$A$2:$C$3501,2,FALSE))/365</f>
        <v>28.295890410958904</v>
      </c>
      <c r="H223" s="1">
        <v>21</v>
      </c>
      <c r="I223" s="1">
        <v>1</v>
      </c>
      <c r="J223" s="1">
        <v>2</v>
      </c>
      <c r="K223" s="1">
        <v>1</v>
      </c>
      <c r="L223" s="1">
        <v>4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4</v>
      </c>
      <c r="X223" s="110">
        <v>2.0972222222222201E-2</v>
      </c>
      <c r="Y223">
        <v>39.734999999999999</v>
      </c>
    </row>
    <row r="224" spans="1:25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269</v>
      </c>
      <c r="F224" s="1" t="s">
        <v>25</v>
      </c>
      <c r="G224" s="13">
        <f>(C224-VLOOKUP(E224,Riders!$A$2:$C$3501,2,FALSE))/365</f>
        <v>28.134246575342466</v>
      </c>
      <c r="H224" s="1">
        <v>22</v>
      </c>
      <c r="I224" s="1">
        <v>20</v>
      </c>
      <c r="J224" s="1">
        <v>40</v>
      </c>
      <c r="K224" s="1">
        <v>40</v>
      </c>
      <c r="L224" s="1">
        <v>100</v>
      </c>
      <c r="M224" s="1">
        <v>0</v>
      </c>
      <c r="N224" s="1">
        <v>2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10">
        <v>2.0972222222222201E-2</v>
      </c>
      <c r="Y224">
        <v>39.734999999999999</v>
      </c>
    </row>
    <row r="225" spans="1:25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215</v>
      </c>
      <c r="F225" s="1" t="s">
        <v>17</v>
      </c>
      <c r="G225" s="13">
        <f>(C225-VLOOKUP(E225,Riders!$A$2:$C$3501,2,FALSE))/365</f>
        <v>23.293150684931508</v>
      </c>
      <c r="H225" s="1">
        <v>23</v>
      </c>
      <c r="I225" s="1">
        <v>40</v>
      </c>
      <c r="J225" s="1">
        <v>-39</v>
      </c>
      <c r="K225" s="1" t="s">
        <v>373</v>
      </c>
      <c r="L225" s="1"/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 t="s">
        <v>308</v>
      </c>
      <c r="X225" s="110">
        <v>2.0972222222222201E-2</v>
      </c>
      <c r="Y225">
        <v>39.734999999999999</v>
      </c>
    </row>
    <row r="226" spans="1:25" x14ac:dyDescent="0.3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259</v>
      </c>
      <c r="F226" s="1" t="s">
        <v>105</v>
      </c>
      <c r="G226" s="13">
        <f>(C226-VLOOKUP(E226,Riders!$A$2:$C$3501,2,FALSE))/365</f>
        <v>21.284931506849315</v>
      </c>
      <c r="H226" s="1">
        <v>24</v>
      </c>
      <c r="I226" s="1">
        <v>1</v>
      </c>
      <c r="J226" s="1">
        <v>-39</v>
      </c>
      <c r="K226" s="1" t="s">
        <v>373</v>
      </c>
      <c r="L226" s="1"/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 t="s">
        <v>308</v>
      </c>
      <c r="X226" s="110">
        <v>2.0972222222222201E-2</v>
      </c>
      <c r="Y226">
        <v>39.734999999999999</v>
      </c>
    </row>
    <row r="227" spans="1:25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269</v>
      </c>
      <c r="F227" s="4" t="s">
        <v>25</v>
      </c>
      <c r="G227" s="13">
        <f>(C227-VLOOKUP(E227,Riders!$A$2:$C$3501,2,FALSE))/365</f>
        <v>27.632876712328766</v>
      </c>
      <c r="H227" s="4">
        <v>1</v>
      </c>
      <c r="I227" s="4">
        <v>40</v>
      </c>
      <c r="J227" s="4">
        <v>40</v>
      </c>
      <c r="K227" s="4">
        <v>40</v>
      </c>
      <c r="L227" s="4">
        <f t="shared" ref="L227:L250" si="2">SUM(I227:K227)</f>
        <v>120</v>
      </c>
      <c r="M227" s="4">
        <v>0</v>
      </c>
      <c r="N227" s="4">
        <v>5</v>
      </c>
      <c r="O227" s="4">
        <v>0</v>
      </c>
      <c r="P227" s="4">
        <v>3</v>
      </c>
      <c r="Q227" s="4">
        <v>0</v>
      </c>
      <c r="R227" s="4">
        <v>5</v>
      </c>
      <c r="S227" s="4">
        <v>0</v>
      </c>
      <c r="T227" s="4">
        <v>4</v>
      </c>
      <c r="U227" s="4">
        <v>0</v>
      </c>
      <c r="V227" s="4">
        <v>0</v>
      </c>
      <c r="W227" s="4">
        <v>137</v>
      </c>
      <c r="X227" s="110">
        <v>1.6736111111111111E-2</v>
      </c>
      <c r="Y227">
        <v>49.792999999999999</v>
      </c>
    </row>
    <row r="228" spans="1:25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236</v>
      </c>
      <c r="F228" s="4" t="s">
        <v>51</v>
      </c>
      <c r="G228" s="13">
        <f>(C228-VLOOKUP(E228,Riders!$A$2:$C$3501,2,FALSE))/365</f>
        <v>25.967123287671232</v>
      </c>
      <c r="H228" s="4">
        <v>2</v>
      </c>
      <c r="I228" s="4">
        <v>1</v>
      </c>
      <c r="J228" s="4">
        <v>36</v>
      </c>
      <c r="K228" s="4">
        <v>34</v>
      </c>
      <c r="L228" s="4">
        <f t="shared" si="2"/>
        <v>71</v>
      </c>
      <c r="M228" s="4">
        <v>0</v>
      </c>
      <c r="N228" s="4">
        <v>0</v>
      </c>
      <c r="O228" s="4">
        <v>5</v>
      </c>
      <c r="P228" s="4">
        <v>0</v>
      </c>
      <c r="Q228" s="4">
        <v>0</v>
      </c>
      <c r="R228" s="4">
        <v>0</v>
      </c>
      <c r="S228" s="4">
        <v>3</v>
      </c>
      <c r="T228" s="4">
        <v>0</v>
      </c>
      <c r="U228" s="4">
        <v>40</v>
      </c>
      <c r="V228" s="4">
        <v>0</v>
      </c>
      <c r="W228" s="4">
        <v>119</v>
      </c>
      <c r="X228" s="110">
        <v>1.6736111111111111E-2</v>
      </c>
      <c r="Y228">
        <v>49.792999999999999</v>
      </c>
    </row>
    <row r="229" spans="1:25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227</v>
      </c>
      <c r="F229" s="4" t="s">
        <v>53</v>
      </c>
      <c r="G229" s="13">
        <f>(C229-VLOOKUP(E229,Riders!$A$2:$C$3501,2,FALSE))/365</f>
        <v>23.665753424657535</v>
      </c>
      <c r="H229" s="4">
        <v>3</v>
      </c>
      <c r="I229" s="4">
        <v>30</v>
      </c>
      <c r="J229" s="4">
        <v>32</v>
      </c>
      <c r="K229" s="4">
        <v>38</v>
      </c>
      <c r="L229" s="4">
        <f t="shared" si="2"/>
        <v>100</v>
      </c>
      <c r="M229" s="4">
        <v>0</v>
      </c>
      <c r="N229" s="4">
        <v>2</v>
      </c>
      <c r="O229" s="4">
        <v>0</v>
      </c>
      <c r="P229" s="4">
        <v>1</v>
      </c>
      <c r="Q229" s="4">
        <v>5</v>
      </c>
      <c r="R229" s="4">
        <v>2</v>
      </c>
      <c r="S229" s="4">
        <v>0</v>
      </c>
      <c r="T229" s="4">
        <v>6</v>
      </c>
      <c r="U229" s="4">
        <v>0</v>
      </c>
      <c r="V229" s="4">
        <v>0</v>
      </c>
      <c r="W229" s="4">
        <v>116</v>
      </c>
      <c r="X229" s="110">
        <v>1.6736111111111101E-2</v>
      </c>
      <c r="Y229">
        <v>49.792999999999999</v>
      </c>
    </row>
    <row r="230" spans="1:25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215</v>
      </c>
      <c r="F230" s="4" t="s">
        <v>17</v>
      </c>
      <c r="G230" s="13">
        <f>(C230-VLOOKUP(E230,Riders!$A$2:$C$3501,2,FALSE))/365</f>
        <v>22.791780821917808</v>
      </c>
      <c r="H230" s="4">
        <v>4</v>
      </c>
      <c r="I230" s="4">
        <v>36</v>
      </c>
      <c r="J230" s="4">
        <v>22</v>
      </c>
      <c r="K230" s="4">
        <v>36</v>
      </c>
      <c r="L230" s="4">
        <f t="shared" si="2"/>
        <v>94</v>
      </c>
      <c r="M230" s="4">
        <v>0</v>
      </c>
      <c r="N230" s="4">
        <v>1</v>
      </c>
      <c r="O230" s="4">
        <v>0</v>
      </c>
      <c r="P230" s="4">
        <v>2</v>
      </c>
      <c r="Q230" s="4">
        <v>3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113</v>
      </c>
      <c r="X230" s="110">
        <v>1.6736111111111101E-2</v>
      </c>
      <c r="Y230">
        <v>49.792999999999999</v>
      </c>
    </row>
    <row r="231" spans="1:25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222</v>
      </c>
      <c r="F231" s="4" t="s">
        <v>223</v>
      </c>
      <c r="G231" s="13">
        <f>(C231-VLOOKUP(E231,Riders!$A$2:$C$3501,2,FALSE))/365</f>
        <v>22.304109589041097</v>
      </c>
      <c r="H231" s="4">
        <v>5</v>
      </c>
      <c r="I231" s="4">
        <v>32</v>
      </c>
      <c r="J231" s="4">
        <v>20</v>
      </c>
      <c r="K231" s="4">
        <v>30</v>
      </c>
      <c r="L231" s="4">
        <f t="shared" si="2"/>
        <v>82</v>
      </c>
      <c r="M231" s="4">
        <v>0</v>
      </c>
      <c r="N231" s="4">
        <v>0</v>
      </c>
      <c r="O231" s="4">
        <v>3</v>
      </c>
      <c r="P231" s="4">
        <v>0</v>
      </c>
      <c r="Q231" s="4">
        <v>0</v>
      </c>
      <c r="R231" s="4">
        <v>1</v>
      </c>
      <c r="S231" s="4">
        <v>0</v>
      </c>
      <c r="T231" s="4">
        <v>0</v>
      </c>
      <c r="U231" s="4">
        <v>20</v>
      </c>
      <c r="V231" s="4">
        <v>0</v>
      </c>
      <c r="W231" s="4">
        <v>106</v>
      </c>
      <c r="X231" s="110">
        <v>1.6736111111111101E-2</v>
      </c>
      <c r="Y231">
        <v>49.792999999999999</v>
      </c>
    </row>
    <row r="232" spans="1:25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214</v>
      </c>
      <c r="F232" s="4" t="s">
        <v>67</v>
      </c>
      <c r="G232" s="13">
        <f>(C232-VLOOKUP(E232,Riders!$A$2:$C$3501,2,FALSE))/365</f>
        <v>26.846575342465755</v>
      </c>
      <c r="H232" s="4">
        <v>6</v>
      </c>
      <c r="I232" s="4">
        <v>38</v>
      </c>
      <c r="J232" s="4">
        <v>26</v>
      </c>
      <c r="K232" s="4">
        <v>32</v>
      </c>
      <c r="L232" s="4">
        <f t="shared" si="2"/>
        <v>96</v>
      </c>
      <c r="M232" s="4">
        <v>0</v>
      </c>
      <c r="N232" s="4">
        <v>3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99</v>
      </c>
      <c r="X232" s="110">
        <v>1.6736111111111101E-2</v>
      </c>
      <c r="Y232">
        <v>49.792999999999999</v>
      </c>
    </row>
    <row r="233" spans="1:25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237</v>
      </c>
      <c r="F233" s="4" t="s">
        <v>238</v>
      </c>
      <c r="G233" s="13">
        <f>(C233-VLOOKUP(E233,Riders!$A$2:$C$3501,2,FALSE))/365</f>
        <v>25.43013698630137</v>
      </c>
      <c r="H233" s="4">
        <v>7</v>
      </c>
      <c r="I233" s="4">
        <v>24</v>
      </c>
      <c r="J233" s="4">
        <v>28</v>
      </c>
      <c r="K233" s="4">
        <v>20</v>
      </c>
      <c r="L233" s="4">
        <f t="shared" si="2"/>
        <v>72</v>
      </c>
      <c r="M233" s="4">
        <v>0</v>
      </c>
      <c r="N233" s="4">
        <v>0</v>
      </c>
      <c r="O233" s="4">
        <v>0</v>
      </c>
      <c r="P233" s="4">
        <v>0</v>
      </c>
      <c r="Q233" s="4">
        <v>2</v>
      </c>
      <c r="R233" s="4">
        <v>0</v>
      </c>
      <c r="S233" s="4">
        <v>5</v>
      </c>
      <c r="T233" s="4">
        <v>0</v>
      </c>
      <c r="U233" s="4">
        <v>20</v>
      </c>
      <c r="V233" s="4">
        <v>0</v>
      </c>
      <c r="W233" s="4">
        <v>99</v>
      </c>
      <c r="X233" s="110">
        <v>1.6736111111111101E-2</v>
      </c>
      <c r="Y233">
        <v>49.792999999999999</v>
      </c>
    </row>
    <row r="234" spans="1:25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276</v>
      </c>
      <c r="F234" s="4" t="s">
        <v>120</v>
      </c>
      <c r="G234" s="13" t="e">
        <f>(C234-VLOOKUP(E234,Riders!$A$2:$C$3501,2,FALSE))/365</f>
        <v>#N/A</v>
      </c>
      <c r="H234" s="4">
        <v>8</v>
      </c>
      <c r="I234" s="4">
        <v>34</v>
      </c>
      <c r="J234" s="4">
        <v>24</v>
      </c>
      <c r="K234" s="4">
        <v>28</v>
      </c>
      <c r="L234" s="4">
        <f t="shared" si="2"/>
        <v>86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86</v>
      </c>
      <c r="X234" s="110">
        <v>1.6736111111111101E-2</v>
      </c>
      <c r="Y234">
        <v>49.792999999999999</v>
      </c>
    </row>
    <row r="235" spans="1:25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371</v>
      </c>
      <c r="F235" s="4" t="s">
        <v>19</v>
      </c>
      <c r="G235" s="13">
        <f>(C235-VLOOKUP(E235,Riders!$A$2:$C$3501,2,FALSE))/365</f>
        <v>20.123287671232877</v>
      </c>
      <c r="H235" s="4">
        <v>9</v>
      </c>
      <c r="I235" s="4">
        <v>26</v>
      </c>
      <c r="J235" s="4">
        <v>16</v>
      </c>
      <c r="K235" s="4">
        <v>26</v>
      </c>
      <c r="L235" s="4">
        <f t="shared" si="2"/>
        <v>68</v>
      </c>
      <c r="M235" s="4">
        <v>0</v>
      </c>
      <c r="N235" s="4">
        <v>0</v>
      </c>
      <c r="O235" s="4">
        <v>0</v>
      </c>
      <c r="P235" s="4">
        <v>5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73</v>
      </c>
      <c r="X235" s="110">
        <v>1.6736111111111101E-2</v>
      </c>
      <c r="Y235">
        <v>49.792999999999999</v>
      </c>
    </row>
    <row r="236" spans="1:25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274</v>
      </c>
      <c r="F236" s="4" t="s">
        <v>29</v>
      </c>
      <c r="G236" s="13">
        <f>(C236-VLOOKUP(E236,Riders!$A$2:$C$3501,2,FALSE))/365</f>
        <v>20.81095890410959</v>
      </c>
      <c r="H236" s="4">
        <v>10</v>
      </c>
      <c r="I236" s="4">
        <v>20</v>
      </c>
      <c r="J236" s="4">
        <v>8</v>
      </c>
      <c r="K236" s="4">
        <v>16</v>
      </c>
      <c r="L236" s="4">
        <f t="shared" si="2"/>
        <v>44</v>
      </c>
      <c r="M236" s="4">
        <v>2</v>
      </c>
      <c r="N236" s="4">
        <v>0</v>
      </c>
      <c r="O236" s="4">
        <v>1</v>
      </c>
      <c r="P236" s="4">
        <v>0</v>
      </c>
      <c r="Q236" s="4">
        <v>1</v>
      </c>
      <c r="R236" s="4">
        <v>0</v>
      </c>
      <c r="S236" s="4">
        <v>0</v>
      </c>
      <c r="T236" s="4">
        <v>0</v>
      </c>
      <c r="U236" s="4">
        <v>20</v>
      </c>
      <c r="V236" s="4">
        <v>0</v>
      </c>
      <c r="W236" s="4">
        <v>68</v>
      </c>
      <c r="X236" s="110">
        <v>1.6736111111111101E-2</v>
      </c>
      <c r="Y236">
        <v>49.792999999999999</v>
      </c>
    </row>
    <row r="237" spans="1:25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279</v>
      </c>
      <c r="F237" s="4" t="s">
        <v>47</v>
      </c>
      <c r="G237" s="13">
        <f>(C237-VLOOKUP(E237,Riders!$A$2:$C$3501,2,FALSE))/365</f>
        <v>25.435616438356163</v>
      </c>
      <c r="H237" s="4">
        <v>11</v>
      </c>
      <c r="I237" s="4">
        <v>16</v>
      </c>
      <c r="J237" s="4">
        <v>30</v>
      </c>
      <c r="K237" s="4">
        <v>10</v>
      </c>
      <c r="L237" s="4">
        <f t="shared" si="2"/>
        <v>56</v>
      </c>
      <c r="M237" s="4">
        <v>5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2</v>
      </c>
      <c r="U237" s="4">
        <v>0</v>
      </c>
      <c r="V237" s="4">
        <v>0</v>
      </c>
      <c r="W237" s="4">
        <v>63</v>
      </c>
      <c r="X237" s="110">
        <v>1.6736111111111101E-2</v>
      </c>
      <c r="Y237">
        <v>49.792999999999999</v>
      </c>
    </row>
    <row r="238" spans="1:25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229</v>
      </c>
      <c r="F238" s="4" t="s">
        <v>61</v>
      </c>
      <c r="G238" s="13">
        <f>(C238-VLOOKUP(E238,Riders!$A$2:$C$3501,2,FALSE))/365</f>
        <v>23.123287671232877</v>
      </c>
      <c r="H238" s="4">
        <v>12</v>
      </c>
      <c r="I238" s="4">
        <v>14</v>
      </c>
      <c r="J238" s="4">
        <v>18</v>
      </c>
      <c r="K238" s="4">
        <v>24</v>
      </c>
      <c r="L238" s="4">
        <f t="shared" si="2"/>
        <v>56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56</v>
      </c>
      <c r="X238" s="110">
        <v>1.6736111111111101E-2</v>
      </c>
      <c r="Y238">
        <v>49.792999999999999</v>
      </c>
    </row>
    <row r="239" spans="1:25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282</v>
      </c>
      <c r="F239" s="4" t="s">
        <v>31</v>
      </c>
      <c r="G239" s="13">
        <f>(C239-VLOOKUP(E239,Riders!$A$2:$C$3501,2,FALSE))/365</f>
        <v>29.745205479452054</v>
      </c>
      <c r="H239" s="4">
        <v>13</v>
      </c>
      <c r="I239" s="4">
        <v>1</v>
      </c>
      <c r="J239" s="4">
        <v>38</v>
      </c>
      <c r="K239" s="4">
        <v>8</v>
      </c>
      <c r="L239" s="4">
        <f t="shared" si="2"/>
        <v>47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1</v>
      </c>
      <c r="T239" s="4">
        <v>0</v>
      </c>
      <c r="U239" s="4">
        <v>0</v>
      </c>
      <c r="V239" s="4">
        <v>0</v>
      </c>
      <c r="W239" s="4">
        <v>48</v>
      </c>
      <c r="X239" s="110">
        <v>1.6736111111111101E-2</v>
      </c>
      <c r="Y239">
        <v>49.792999999999999</v>
      </c>
    </row>
    <row r="240" spans="1:25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280</v>
      </c>
      <c r="F240" s="4" t="s">
        <v>172</v>
      </c>
      <c r="G240" s="13">
        <f>(C240-VLOOKUP(E240,Riders!$A$2:$C$3501,2,FALSE))/365</f>
        <v>23.139726027397259</v>
      </c>
      <c r="H240" s="4">
        <v>14</v>
      </c>
      <c r="I240" s="4">
        <v>12</v>
      </c>
      <c r="J240" s="4">
        <v>34</v>
      </c>
      <c r="K240" s="4">
        <v>1</v>
      </c>
      <c r="L240" s="4">
        <f t="shared" si="2"/>
        <v>47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47</v>
      </c>
      <c r="X240" s="110">
        <v>1.6736111111111101E-2</v>
      </c>
      <c r="Y240">
        <v>49.792999999999999</v>
      </c>
    </row>
    <row r="241" spans="1:25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221</v>
      </c>
      <c r="F241" s="4" t="s">
        <v>40</v>
      </c>
      <c r="G241" s="13">
        <f>(C241-VLOOKUP(E241,Riders!$A$2:$C$3501,2,FALSE))/365</f>
        <v>24.550684931506851</v>
      </c>
      <c r="H241" s="4">
        <v>15</v>
      </c>
      <c r="I241" s="4">
        <v>18</v>
      </c>
      <c r="J241" s="4">
        <v>1</v>
      </c>
      <c r="K241" s="4">
        <v>2</v>
      </c>
      <c r="L241" s="4">
        <f t="shared" si="2"/>
        <v>21</v>
      </c>
      <c r="M241" s="4">
        <v>0</v>
      </c>
      <c r="N241" s="4">
        <v>0</v>
      </c>
      <c r="O241" s="4">
        <v>2</v>
      </c>
      <c r="P241" s="4">
        <v>0</v>
      </c>
      <c r="Q241" s="4">
        <v>0</v>
      </c>
      <c r="R241" s="4">
        <v>0</v>
      </c>
      <c r="S241" s="4">
        <v>2</v>
      </c>
      <c r="T241" s="4">
        <v>0</v>
      </c>
      <c r="U241" s="4">
        <v>20</v>
      </c>
      <c r="V241" s="4">
        <v>0</v>
      </c>
      <c r="W241" s="4">
        <v>45</v>
      </c>
      <c r="X241" s="110">
        <v>1.6736111111111101E-2</v>
      </c>
      <c r="Y241">
        <v>49.792999999999999</v>
      </c>
    </row>
    <row r="242" spans="1:25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242</v>
      </c>
      <c r="F242" s="4" t="s">
        <v>243</v>
      </c>
      <c r="G242" s="13">
        <f>(C242-VLOOKUP(E242,Riders!$A$2:$C$3501,2,FALSE))/365</f>
        <v>26.895890410958906</v>
      </c>
      <c r="H242" s="4">
        <v>16</v>
      </c>
      <c r="I242" s="4">
        <v>4</v>
      </c>
      <c r="J242" s="4">
        <v>6</v>
      </c>
      <c r="K242" s="4">
        <v>22</v>
      </c>
      <c r="L242" s="4">
        <f t="shared" si="2"/>
        <v>32</v>
      </c>
      <c r="M242" s="4">
        <v>1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33</v>
      </c>
      <c r="X242" s="110">
        <v>1.6736111111111101E-2</v>
      </c>
      <c r="Y242">
        <v>49.792999999999999</v>
      </c>
    </row>
    <row r="243" spans="1:25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231</v>
      </c>
      <c r="F243" s="4" t="s">
        <v>232</v>
      </c>
      <c r="G243" s="13">
        <f>(C243-VLOOKUP(E243,Riders!$A$2:$C$3501,2,FALSE))/365</f>
        <v>24.693150684931506</v>
      </c>
      <c r="H243" s="4">
        <v>17</v>
      </c>
      <c r="I243" s="4">
        <v>10</v>
      </c>
      <c r="J243" s="4">
        <v>4</v>
      </c>
      <c r="K243" s="4">
        <v>14</v>
      </c>
      <c r="L243" s="4">
        <f t="shared" si="2"/>
        <v>28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28</v>
      </c>
      <c r="X243" s="110">
        <v>1.6736111111111101E-2</v>
      </c>
      <c r="Y243">
        <v>49.792999999999999</v>
      </c>
    </row>
    <row r="244" spans="1:25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277</v>
      </c>
      <c r="F244" s="4" t="s">
        <v>278</v>
      </c>
      <c r="G244" s="13">
        <f>(C244-VLOOKUP(E244,Riders!$A$2:$C$3501,2,FALSE))/365</f>
        <v>23.616438356164384</v>
      </c>
      <c r="H244" s="4">
        <v>18</v>
      </c>
      <c r="I244" s="4">
        <v>22</v>
      </c>
      <c r="J244" s="4">
        <v>1</v>
      </c>
      <c r="K244" s="4">
        <v>4</v>
      </c>
      <c r="L244" s="4">
        <f t="shared" si="2"/>
        <v>27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27</v>
      </c>
      <c r="X244" s="110">
        <v>1.6736111111111101E-2</v>
      </c>
      <c r="Y244">
        <v>49.792999999999999</v>
      </c>
    </row>
    <row r="245" spans="1:25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2329</v>
      </c>
      <c r="F245" s="4" t="s">
        <v>49</v>
      </c>
      <c r="G245" s="13">
        <f>(C245-VLOOKUP(E245,Riders!$A$2:$C$3501,2,FALSE))/365</f>
        <v>21.153424657534245</v>
      </c>
      <c r="H245" s="4">
        <v>19</v>
      </c>
      <c r="I245" s="4">
        <v>28</v>
      </c>
      <c r="J245" s="4">
        <v>14</v>
      </c>
      <c r="K245" s="4">
        <v>12</v>
      </c>
      <c r="L245" s="4">
        <f t="shared" si="2"/>
        <v>54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40</v>
      </c>
      <c r="W245" s="4">
        <v>14</v>
      </c>
      <c r="X245" s="110">
        <v>1.6736111111111101E-2</v>
      </c>
      <c r="Y245">
        <v>49.792999999999999</v>
      </c>
    </row>
    <row r="246" spans="1:25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241</v>
      </c>
      <c r="F246" s="4" t="s">
        <v>44</v>
      </c>
      <c r="G246" s="13">
        <f>(C246-VLOOKUP(E246,Riders!$A$2:$C$3501,2,FALSE))/365</f>
        <v>19.227397260273971</v>
      </c>
      <c r="H246" s="4">
        <v>20</v>
      </c>
      <c r="I246" s="4">
        <v>1</v>
      </c>
      <c r="J246" s="4">
        <v>1</v>
      </c>
      <c r="K246" s="4">
        <v>1</v>
      </c>
      <c r="L246" s="4">
        <f t="shared" si="2"/>
        <v>3</v>
      </c>
      <c r="M246" s="4">
        <v>3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6</v>
      </c>
      <c r="X246" s="110">
        <v>1.6736111111111101E-2</v>
      </c>
      <c r="Y246">
        <v>49.792999999999999</v>
      </c>
    </row>
    <row r="247" spans="1:25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219</v>
      </c>
      <c r="F247" s="4" t="s">
        <v>220</v>
      </c>
      <c r="G247" s="13">
        <f>(C247-VLOOKUP(E247,Riders!$A$2:$C$3501,2,FALSE))/365</f>
        <v>29.169863013698631</v>
      </c>
      <c r="H247" s="4">
        <v>21</v>
      </c>
      <c r="I247" s="4">
        <v>1</v>
      </c>
      <c r="J247" s="4">
        <v>2</v>
      </c>
      <c r="K247" s="4">
        <v>1</v>
      </c>
      <c r="L247" s="4">
        <f t="shared" si="2"/>
        <v>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4</v>
      </c>
      <c r="X247" s="110">
        <v>1.6736111111111101E-2</v>
      </c>
      <c r="Y247">
        <v>49.792999999999999</v>
      </c>
    </row>
    <row r="248" spans="1:25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1415</v>
      </c>
      <c r="F248" s="4" t="s">
        <v>230</v>
      </c>
      <c r="G248" s="13">
        <f>(C248-VLOOKUP(E248,Riders!$A$2:$C$3501,2,FALSE))/365</f>
        <v>31.728767123287671</v>
      </c>
      <c r="H248" s="4">
        <v>22</v>
      </c>
      <c r="I248" s="4">
        <v>6</v>
      </c>
      <c r="J248" s="4">
        <v>1</v>
      </c>
      <c r="K248" s="4">
        <v>18</v>
      </c>
      <c r="L248" s="4">
        <f t="shared" si="2"/>
        <v>25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60</v>
      </c>
      <c r="W248" s="4">
        <v>-35</v>
      </c>
      <c r="X248" s="110">
        <v>1.6736111111111101E-2</v>
      </c>
      <c r="Y248">
        <v>49.792999999999999</v>
      </c>
    </row>
    <row r="249" spans="1:25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255</v>
      </c>
      <c r="F249" s="4" t="s">
        <v>27</v>
      </c>
      <c r="G249" s="13">
        <f>(C249-VLOOKUP(E249,Riders!$A$2:$C$3501,2,FALSE))/365</f>
        <v>19.271232876712329</v>
      </c>
      <c r="H249" s="4">
        <v>23</v>
      </c>
      <c r="I249" s="4">
        <v>2</v>
      </c>
      <c r="J249" s="4">
        <v>10</v>
      </c>
      <c r="K249" s="4">
        <v>1</v>
      </c>
      <c r="L249" s="4">
        <f t="shared" si="2"/>
        <v>13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 t="s">
        <v>308</v>
      </c>
      <c r="X249" s="110">
        <v>1.6736111111111101E-2</v>
      </c>
      <c r="Y249">
        <v>49.792999999999999</v>
      </c>
    </row>
    <row r="250" spans="1:25" x14ac:dyDescent="0.3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281</v>
      </c>
      <c r="F250" s="4" t="s">
        <v>110</v>
      </c>
      <c r="G250" s="13">
        <f>(C250-VLOOKUP(E250,Riders!$A$2:$C$3501,2,FALSE))/365</f>
        <v>27.523287671232875</v>
      </c>
      <c r="H250" s="4">
        <v>24</v>
      </c>
      <c r="I250" s="4">
        <v>8</v>
      </c>
      <c r="J250" s="4">
        <v>12</v>
      </c>
      <c r="K250" s="4">
        <v>6</v>
      </c>
      <c r="L250" s="4">
        <f t="shared" si="2"/>
        <v>26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 t="s">
        <v>308</v>
      </c>
      <c r="X250" s="110">
        <v>1.6736111111111101E-2</v>
      </c>
      <c r="Y250">
        <v>49.792999999999999</v>
      </c>
    </row>
    <row r="251" spans="1:25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268</v>
      </c>
      <c r="F251" s="1" t="s">
        <v>47</v>
      </c>
      <c r="G251" s="13">
        <f>(C251-VLOOKUP(E251,Riders!$A$2:$C$3501,2,FALSE))/365</f>
        <v>24.695890410958903</v>
      </c>
      <c r="H251" s="1">
        <v>1</v>
      </c>
      <c r="I251" s="1">
        <v>40</v>
      </c>
      <c r="J251" s="1">
        <v>36</v>
      </c>
      <c r="K251" s="1">
        <v>40</v>
      </c>
      <c r="L251" s="1">
        <v>116</v>
      </c>
      <c r="M251" s="1">
        <v>5</v>
      </c>
      <c r="N251" s="1">
        <v>5</v>
      </c>
      <c r="O251" s="1">
        <v>5</v>
      </c>
      <c r="P251" s="1">
        <v>3</v>
      </c>
      <c r="Q251" s="1">
        <v>2</v>
      </c>
      <c r="R251" s="1">
        <v>3</v>
      </c>
      <c r="S251" s="1">
        <v>2</v>
      </c>
      <c r="T251" s="1">
        <v>6</v>
      </c>
      <c r="U251" s="1">
        <v>0</v>
      </c>
      <c r="V251" s="1">
        <v>0</v>
      </c>
      <c r="W251" s="1">
        <v>147</v>
      </c>
      <c r="X251" s="110">
        <v>1.861111111111111E-2</v>
      </c>
      <c r="Y251">
        <v>44.773000000000003</v>
      </c>
    </row>
    <row r="252" spans="1:25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283</v>
      </c>
      <c r="F252" s="1" t="s">
        <v>31</v>
      </c>
      <c r="G252" s="13">
        <f>(C252-VLOOKUP(E252,Riders!$A$2:$C$3501,2,FALSE))/365</f>
        <v>27.364383561643837</v>
      </c>
      <c r="H252" s="1">
        <v>2</v>
      </c>
      <c r="I252" s="1">
        <v>36</v>
      </c>
      <c r="J252" s="1">
        <v>26</v>
      </c>
      <c r="K252" s="1">
        <v>38</v>
      </c>
      <c r="L252" s="1">
        <v>100</v>
      </c>
      <c r="M252" s="1">
        <v>0</v>
      </c>
      <c r="N252" s="1">
        <v>0</v>
      </c>
      <c r="O252" s="1">
        <v>3</v>
      </c>
      <c r="P252" s="1">
        <v>5</v>
      </c>
      <c r="Q252" s="1">
        <v>0</v>
      </c>
      <c r="R252" s="1">
        <v>0</v>
      </c>
      <c r="S252" s="1">
        <v>0</v>
      </c>
      <c r="T252" s="1">
        <v>10</v>
      </c>
      <c r="U252" s="1">
        <v>0</v>
      </c>
      <c r="V252" s="1">
        <v>0</v>
      </c>
      <c r="W252" s="1">
        <v>118</v>
      </c>
      <c r="X252" s="110">
        <v>1.861111111111111E-2</v>
      </c>
      <c r="Y252">
        <v>44.773000000000003</v>
      </c>
    </row>
    <row r="253" spans="1:25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275</v>
      </c>
      <c r="F253" s="1" t="s">
        <v>21</v>
      </c>
      <c r="G253" s="13">
        <f>(C253-VLOOKUP(E253,Riders!$A$2:$C$3501,2,FALSE))/365</f>
        <v>22.701369863013699</v>
      </c>
      <c r="H253" s="1">
        <v>3</v>
      </c>
      <c r="I253" s="1">
        <v>34</v>
      </c>
      <c r="J253" s="1">
        <v>40</v>
      </c>
      <c r="K253" s="1">
        <v>36</v>
      </c>
      <c r="L253" s="1">
        <v>110</v>
      </c>
      <c r="M253" s="1">
        <v>0</v>
      </c>
      <c r="N253" s="1">
        <v>1</v>
      </c>
      <c r="O253" s="1">
        <v>0</v>
      </c>
      <c r="P253" s="1">
        <v>2</v>
      </c>
      <c r="Q253" s="1">
        <v>1</v>
      </c>
      <c r="R253" s="1">
        <v>2</v>
      </c>
      <c r="S253" s="1">
        <v>0</v>
      </c>
      <c r="T253" s="1">
        <v>0</v>
      </c>
      <c r="U253" s="1">
        <v>0</v>
      </c>
      <c r="V253" s="1">
        <v>0</v>
      </c>
      <c r="W253" s="1">
        <v>116</v>
      </c>
      <c r="X253" s="110">
        <v>1.8611111111111099E-2</v>
      </c>
      <c r="Y253">
        <v>44.773000000000003</v>
      </c>
    </row>
    <row r="254" spans="1:25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284</v>
      </c>
      <c r="F254" s="1" t="s">
        <v>51</v>
      </c>
      <c r="G254" s="13">
        <f>(C254-VLOOKUP(E254,Riders!$A$2:$C$3501,2,FALSE))/365</f>
        <v>19.610958904109587</v>
      </c>
      <c r="H254" s="1">
        <v>4</v>
      </c>
      <c r="I254" s="1">
        <v>30</v>
      </c>
      <c r="J254" s="1">
        <v>28</v>
      </c>
      <c r="K254" s="1">
        <v>32</v>
      </c>
      <c r="L254" s="1">
        <v>90</v>
      </c>
      <c r="M254" s="1">
        <v>0</v>
      </c>
      <c r="N254" s="1">
        <v>2</v>
      </c>
      <c r="O254" s="1">
        <v>1</v>
      </c>
      <c r="P254" s="1">
        <v>1</v>
      </c>
      <c r="Q254" s="1">
        <v>0</v>
      </c>
      <c r="R254" s="1">
        <v>0</v>
      </c>
      <c r="S254" s="1">
        <v>1</v>
      </c>
      <c r="T254" s="1">
        <v>2</v>
      </c>
      <c r="U254" s="1">
        <v>0</v>
      </c>
      <c r="V254" s="1">
        <v>0</v>
      </c>
      <c r="W254" s="1">
        <v>97</v>
      </c>
      <c r="X254" s="110">
        <v>1.8611111111111099E-2</v>
      </c>
      <c r="Y254">
        <v>44.773000000000003</v>
      </c>
    </row>
    <row r="255" spans="1:25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228</v>
      </c>
      <c r="F255" s="1" t="s">
        <v>15</v>
      </c>
      <c r="G255" s="13">
        <f>(C255-VLOOKUP(E255,Riders!$A$2:$C$3501,2,FALSE))/365</f>
        <v>22.210958904109589</v>
      </c>
      <c r="H255" s="1">
        <v>5</v>
      </c>
      <c r="I255" s="1">
        <v>22</v>
      </c>
      <c r="J255" s="1">
        <v>34</v>
      </c>
      <c r="K255" s="1">
        <v>26</v>
      </c>
      <c r="L255" s="1">
        <v>82</v>
      </c>
      <c r="M255" s="1">
        <v>3</v>
      </c>
      <c r="N255" s="1">
        <v>0</v>
      </c>
      <c r="O255" s="1">
        <v>2</v>
      </c>
      <c r="P255" s="1">
        <v>0</v>
      </c>
      <c r="Q255" s="1">
        <v>0</v>
      </c>
      <c r="R255" s="1">
        <v>5</v>
      </c>
      <c r="S255" s="1">
        <v>5</v>
      </c>
      <c r="T255" s="1">
        <v>0</v>
      </c>
      <c r="U255" s="1">
        <v>0</v>
      </c>
      <c r="V255" s="1">
        <v>0</v>
      </c>
      <c r="W255" s="1">
        <v>97</v>
      </c>
      <c r="X255" s="110">
        <v>1.8611111111111099E-2</v>
      </c>
      <c r="Y255">
        <v>44.773000000000003</v>
      </c>
    </row>
    <row r="256" spans="1:25" x14ac:dyDescent="0.3">
      <c r="A256" s="1" t="s">
        <v>71</v>
      </c>
      <c r="B256" s="1">
        <v>2021</v>
      </c>
      <c r="C256" s="2">
        <v>44450</v>
      </c>
      <c r="D256" s="1" t="s">
        <v>72</v>
      </c>
      <c r="E256" s="1" t="s">
        <v>2329</v>
      </c>
      <c r="F256" s="1" t="s">
        <v>49</v>
      </c>
      <c r="G256" s="13">
        <f>(C256-VLOOKUP(E256,Riders!$A$2:$C$3501,2,FALSE))/365</f>
        <v>21.041095890410958</v>
      </c>
      <c r="H256" s="1">
        <v>6</v>
      </c>
      <c r="I256" s="1">
        <v>32</v>
      </c>
      <c r="J256" s="1">
        <v>22</v>
      </c>
      <c r="K256" s="1">
        <v>34</v>
      </c>
      <c r="L256" s="1">
        <v>88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4</v>
      </c>
      <c r="U256" s="1">
        <v>0</v>
      </c>
      <c r="V256" s="1">
        <v>0</v>
      </c>
      <c r="W256" s="1">
        <v>92</v>
      </c>
      <c r="X256" s="110">
        <v>1.8611111111111099E-2</v>
      </c>
      <c r="Y256">
        <v>44.773000000000003</v>
      </c>
    </row>
    <row r="257" spans="1:25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271</v>
      </c>
      <c r="F257" s="1" t="s">
        <v>67</v>
      </c>
      <c r="G257" s="13">
        <f>(C257-VLOOKUP(E257,Riders!$A$2:$C$3501,2,FALSE))/365</f>
        <v>27.235616438356164</v>
      </c>
      <c r="H257" s="1">
        <v>7</v>
      </c>
      <c r="I257" s="1">
        <v>18</v>
      </c>
      <c r="J257" s="1">
        <v>32</v>
      </c>
      <c r="K257" s="1">
        <v>22</v>
      </c>
      <c r="L257" s="1">
        <v>72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20</v>
      </c>
      <c r="V257" s="1">
        <v>0</v>
      </c>
      <c r="W257" s="1">
        <v>92</v>
      </c>
      <c r="X257" s="110">
        <v>1.8611111111111099E-2</v>
      </c>
      <c r="Y257">
        <v>44.773000000000003</v>
      </c>
    </row>
    <row r="258" spans="1:25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241</v>
      </c>
      <c r="F258" s="1" t="s">
        <v>44</v>
      </c>
      <c r="G258" s="13">
        <f>(C258-VLOOKUP(E258,Riders!$A$2:$C$3501,2,FALSE))/365</f>
        <v>19.115068493150684</v>
      </c>
      <c r="H258" s="1">
        <v>8</v>
      </c>
      <c r="I258" s="1">
        <v>20</v>
      </c>
      <c r="J258" s="1">
        <v>38</v>
      </c>
      <c r="K258" s="1">
        <v>30</v>
      </c>
      <c r="L258" s="1">
        <v>88</v>
      </c>
      <c r="M258" s="1">
        <v>0</v>
      </c>
      <c r="N258" s="1">
        <v>3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91</v>
      </c>
      <c r="X258" s="110">
        <v>1.8611111111111099E-2</v>
      </c>
      <c r="Y258">
        <v>44.773000000000003</v>
      </c>
    </row>
    <row r="259" spans="1:25" x14ac:dyDescent="0.3">
      <c r="A259" s="1" t="s">
        <v>71</v>
      </c>
      <c r="B259" s="1">
        <v>2021</v>
      </c>
      <c r="C259" s="2">
        <v>44450</v>
      </c>
      <c r="D259" s="1" t="s">
        <v>72</v>
      </c>
      <c r="E259" s="47" t="s">
        <v>248</v>
      </c>
      <c r="F259" s="1" t="s">
        <v>91</v>
      </c>
      <c r="G259" s="13">
        <f>(C259-VLOOKUP(E259,Riders!$A$2:$C$3501,2,FALSE))/365</f>
        <v>22.068493150684933</v>
      </c>
      <c r="H259" s="1">
        <v>9</v>
      </c>
      <c r="I259" s="1">
        <v>26</v>
      </c>
      <c r="J259" s="1">
        <v>24</v>
      </c>
      <c r="K259" s="1">
        <v>28</v>
      </c>
      <c r="L259" s="1">
        <v>78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1</v>
      </c>
      <c r="S259" s="1">
        <v>0</v>
      </c>
      <c r="T259" s="1">
        <v>0</v>
      </c>
      <c r="U259" s="1">
        <v>0</v>
      </c>
      <c r="V259" s="1">
        <v>0</v>
      </c>
      <c r="W259" s="1">
        <v>79</v>
      </c>
      <c r="X259" s="110">
        <v>1.8611111111111099E-2</v>
      </c>
      <c r="Y259">
        <v>44.773000000000003</v>
      </c>
    </row>
    <row r="260" spans="1:25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224</v>
      </c>
      <c r="F260" s="1" t="s">
        <v>225</v>
      </c>
      <c r="G260" s="13">
        <f>(C260-VLOOKUP(E260,Riders!$A$2:$C$3501,2,FALSE))/365</f>
        <v>21.756164383561643</v>
      </c>
      <c r="H260" s="1">
        <v>10</v>
      </c>
      <c r="I260" s="1">
        <v>28</v>
      </c>
      <c r="J260" s="1">
        <v>18</v>
      </c>
      <c r="K260" s="1">
        <v>24</v>
      </c>
      <c r="L260" s="1">
        <v>70</v>
      </c>
      <c r="M260" s="1">
        <v>2</v>
      </c>
      <c r="N260" s="1">
        <v>0</v>
      </c>
      <c r="O260" s="1">
        <v>0</v>
      </c>
      <c r="P260" s="1">
        <v>0</v>
      </c>
      <c r="Q260" s="1">
        <v>5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77</v>
      </c>
      <c r="X260" s="110">
        <v>1.8611111111111099E-2</v>
      </c>
      <c r="Y260">
        <v>44.773000000000003</v>
      </c>
    </row>
    <row r="261" spans="1:25" x14ac:dyDescent="0.3">
      <c r="A261" s="1" t="s">
        <v>71</v>
      </c>
      <c r="B261" s="1">
        <v>2021</v>
      </c>
      <c r="C261" s="2">
        <v>44450</v>
      </c>
      <c r="D261" s="1" t="s">
        <v>72</v>
      </c>
      <c r="E261" s="1" t="s">
        <v>285</v>
      </c>
      <c r="F261" s="1" t="s">
        <v>286</v>
      </c>
      <c r="G261" s="13">
        <f>(C261-VLOOKUP(E261,Riders!$A$2:$C$3501,2,FALSE))/365</f>
        <v>21.2</v>
      </c>
      <c r="H261" s="1">
        <v>11</v>
      </c>
      <c r="I261" s="1">
        <v>24</v>
      </c>
      <c r="J261" s="1">
        <v>14</v>
      </c>
      <c r="K261" s="1">
        <v>18</v>
      </c>
      <c r="L261" s="1">
        <v>56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56</v>
      </c>
      <c r="X261" s="110">
        <v>1.8611111111111099E-2</v>
      </c>
      <c r="Y261">
        <v>44.773000000000003</v>
      </c>
    </row>
    <row r="262" spans="1:25" x14ac:dyDescent="0.3">
      <c r="A262" s="1" t="s">
        <v>71</v>
      </c>
      <c r="B262" s="1">
        <v>2021</v>
      </c>
      <c r="C262" s="2">
        <v>44450</v>
      </c>
      <c r="D262" s="1" t="s">
        <v>72</v>
      </c>
      <c r="E262" s="3" t="s">
        <v>253</v>
      </c>
      <c r="F262" s="1" t="s">
        <v>254</v>
      </c>
      <c r="G262" s="13">
        <f>(C262-VLOOKUP(E262,Riders!$A$2:$C$3501,2,FALSE))/365</f>
        <v>26.164383561643834</v>
      </c>
      <c r="H262" s="1">
        <v>12</v>
      </c>
      <c r="I262" s="1">
        <v>14</v>
      </c>
      <c r="J262" s="1">
        <v>20</v>
      </c>
      <c r="K262" s="1">
        <v>20</v>
      </c>
      <c r="L262" s="1">
        <v>54</v>
      </c>
      <c r="M262" s="1">
        <v>1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55</v>
      </c>
      <c r="X262" s="110">
        <v>1.8611111111111099E-2</v>
      </c>
      <c r="Y262">
        <v>44.773000000000003</v>
      </c>
    </row>
    <row r="263" spans="1:25" x14ac:dyDescent="0.3">
      <c r="A263" s="1" t="s">
        <v>71</v>
      </c>
      <c r="B263" s="1">
        <v>2021</v>
      </c>
      <c r="C263" s="2">
        <v>44450</v>
      </c>
      <c r="D263" s="1" t="s">
        <v>72</v>
      </c>
      <c r="E263" s="1" t="s">
        <v>288</v>
      </c>
      <c r="F263" s="1" t="s">
        <v>264</v>
      </c>
      <c r="G263" s="13">
        <f>(C263-VLOOKUP(E263,Riders!$A$2:$C$3501,2,FALSE))/365</f>
        <v>19.780821917808218</v>
      </c>
      <c r="H263" s="1">
        <v>13</v>
      </c>
      <c r="I263" s="1">
        <v>12</v>
      </c>
      <c r="J263" s="1">
        <v>16</v>
      </c>
      <c r="K263" s="1">
        <v>16</v>
      </c>
      <c r="L263" s="1">
        <v>44</v>
      </c>
      <c r="M263" s="1">
        <v>0</v>
      </c>
      <c r="N263" s="1">
        <v>0</v>
      </c>
      <c r="O263" s="1">
        <v>0</v>
      </c>
      <c r="P263" s="1">
        <v>0</v>
      </c>
      <c r="Q263" s="1">
        <v>3</v>
      </c>
      <c r="R263" s="1">
        <v>0</v>
      </c>
      <c r="S263" s="1">
        <v>3</v>
      </c>
      <c r="T263" s="1">
        <v>0</v>
      </c>
      <c r="U263" s="1">
        <v>0</v>
      </c>
      <c r="V263" s="1">
        <v>0</v>
      </c>
      <c r="W263" s="1">
        <v>50</v>
      </c>
      <c r="X263" s="110">
        <v>1.8611111111111099E-2</v>
      </c>
      <c r="Y263">
        <v>44.773000000000003</v>
      </c>
    </row>
    <row r="264" spans="1:25" x14ac:dyDescent="0.3">
      <c r="A264" s="1" t="s">
        <v>71</v>
      </c>
      <c r="B264" s="1">
        <v>2021</v>
      </c>
      <c r="C264" s="2">
        <v>44450</v>
      </c>
      <c r="D264" s="1" t="s">
        <v>72</v>
      </c>
      <c r="E264" s="1" t="s">
        <v>287</v>
      </c>
      <c r="F264" s="1" t="s">
        <v>59</v>
      </c>
      <c r="G264" s="13">
        <f>(C264-VLOOKUP(E264,Riders!$A$2:$C$3501,2,FALSE))/365</f>
        <v>23.953424657534246</v>
      </c>
      <c r="H264" s="1">
        <v>14</v>
      </c>
      <c r="I264" s="1">
        <v>16</v>
      </c>
      <c r="J264" s="1">
        <v>12</v>
      </c>
      <c r="K264" s="1">
        <v>14</v>
      </c>
      <c r="L264" s="1">
        <v>42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42</v>
      </c>
      <c r="X264" s="110">
        <v>1.8611111111111099E-2</v>
      </c>
      <c r="Y264">
        <v>44.773000000000003</v>
      </c>
    </row>
    <row r="265" spans="1:25" x14ac:dyDescent="0.3">
      <c r="A265" s="1" t="s">
        <v>71</v>
      </c>
      <c r="B265" s="1">
        <v>2021</v>
      </c>
      <c r="C265" s="2">
        <v>44450</v>
      </c>
      <c r="D265" s="1" t="s">
        <v>72</v>
      </c>
      <c r="E265" s="1" t="s">
        <v>289</v>
      </c>
      <c r="F265" s="1" t="s">
        <v>70</v>
      </c>
      <c r="G265" s="13">
        <f>(C265-VLOOKUP(E265,Riders!$A$2:$C$3501,2,FALSE))/365</f>
        <v>22.493150684931507</v>
      </c>
      <c r="H265" s="1" t="s">
        <v>308</v>
      </c>
      <c r="I265" s="1">
        <v>10</v>
      </c>
      <c r="J265" s="1">
        <v>-30</v>
      </c>
      <c r="K265" s="1">
        <v>12</v>
      </c>
      <c r="L265" s="1">
        <v>-8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 t="s">
        <v>308</v>
      </c>
      <c r="X265" s="110">
        <v>1.8611111111111099E-2</v>
      </c>
      <c r="Y265">
        <v>44.773000000000003</v>
      </c>
    </row>
    <row r="266" spans="1:25" x14ac:dyDescent="0.3">
      <c r="A266" s="1" t="s">
        <v>71</v>
      </c>
      <c r="B266" s="1">
        <v>2021</v>
      </c>
      <c r="C266" s="2">
        <v>44450</v>
      </c>
      <c r="D266" s="1" t="s">
        <v>72</v>
      </c>
      <c r="E266" s="1" t="s">
        <v>255</v>
      </c>
      <c r="F266" s="1" t="s">
        <v>27</v>
      </c>
      <c r="G266" s="13">
        <f>(C266-VLOOKUP(E266,Riders!$A$2:$C$3501,2,FALSE))/365</f>
        <v>19.158904109589042</v>
      </c>
      <c r="H266" s="1" t="s">
        <v>308</v>
      </c>
      <c r="I266" s="1">
        <v>38</v>
      </c>
      <c r="J266" s="1">
        <v>30</v>
      </c>
      <c r="K266" s="1" t="s">
        <v>373</v>
      </c>
      <c r="L266" s="1"/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 t="s">
        <v>308</v>
      </c>
      <c r="X266" s="110">
        <v>1.8611111111111099E-2</v>
      </c>
      <c r="Y266">
        <v>44.773000000000003</v>
      </c>
    </row>
    <row r="267" spans="1:25" x14ac:dyDescent="0.3">
      <c r="A267" s="4" t="s">
        <v>862</v>
      </c>
      <c r="B267" s="4">
        <v>2021</v>
      </c>
      <c r="C267" s="5">
        <v>44416</v>
      </c>
      <c r="D267" s="4" t="s">
        <v>654</v>
      </c>
      <c r="E267" s="4" t="s">
        <v>214</v>
      </c>
      <c r="F267" s="4" t="s">
        <v>67</v>
      </c>
      <c r="G267" s="13">
        <f>(C267-VLOOKUP(E267,Riders!$A$2:$C$3501,2,FALSE))/365</f>
        <v>26.641095890410959</v>
      </c>
      <c r="H267" s="4">
        <v>1</v>
      </c>
      <c r="I267" s="4">
        <v>40</v>
      </c>
      <c r="J267" s="4">
        <v>36</v>
      </c>
      <c r="K267" s="4">
        <v>34</v>
      </c>
      <c r="L267" s="4">
        <v>110</v>
      </c>
      <c r="M267" s="4">
        <v>5</v>
      </c>
      <c r="N267" s="4">
        <v>0</v>
      </c>
      <c r="O267" s="4">
        <v>3</v>
      </c>
      <c r="P267" s="4">
        <v>0</v>
      </c>
      <c r="Q267" s="4">
        <v>0</v>
      </c>
      <c r="R267" s="4">
        <v>0</v>
      </c>
      <c r="S267" s="4">
        <v>0</v>
      </c>
      <c r="T267" s="4">
        <v>6</v>
      </c>
      <c r="U267" s="4">
        <v>0</v>
      </c>
      <c r="V267" s="4">
        <v>0</v>
      </c>
      <c r="W267" s="4">
        <v>124</v>
      </c>
      <c r="X267" s="110">
        <v>1.7037037037037038E-2</v>
      </c>
      <c r="Y267">
        <v>48.884</v>
      </c>
    </row>
    <row r="268" spans="1:25" x14ac:dyDescent="0.3">
      <c r="A268" s="4" t="s">
        <v>862</v>
      </c>
      <c r="B268" s="4">
        <v>2021</v>
      </c>
      <c r="C268" s="5">
        <v>44416</v>
      </c>
      <c r="D268" s="4" t="s">
        <v>654</v>
      </c>
      <c r="E268" s="4" t="s">
        <v>221</v>
      </c>
      <c r="F268" s="4" t="s">
        <v>40</v>
      </c>
      <c r="G268" s="13">
        <f>(C268-VLOOKUP(E268,Riders!$A$2:$C$3501,2,FALSE))/365</f>
        <v>24.345205479452055</v>
      </c>
      <c r="H268" s="4">
        <v>2</v>
      </c>
      <c r="I268" s="4">
        <v>38</v>
      </c>
      <c r="J268" s="4">
        <v>32</v>
      </c>
      <c r="K268" s="4">
        <v>38</v>
      </c>
      <c r="L268" s="4">
        <v>108</v>
      </c>
      <c r="M268" s="4">
        <v>0</v>
      </c>
      <c r="N268" s="4">
        <v>0</v>
      </c>
      <c r="O268" s="4">
        <v>2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110</v>
      </c>
      <c r="X268" s="110">
        <v>1.7037037037037038E-2</v>
      </c>
      <c r="Y268">
        <v>48.884</v>
      </c>
    </row>
    <row r="269" spans="1:25" x14ac:dyDescent="0.3">
      <c r="A269" s="4" t="s">
        <v>862</v>
      </c>
      <c r="B269" s="4">
        <v>2021</v>
      </c>
      <c r="C269" s="5">
        <v>44416</v>
      </c>
      <c r="D269" s="4" t="s">
        <v>654</v>
      </c>
      <c r="E269" s="4" t="s">
        <v>306</v>
      </c>
      <c r="F269" s="4" t="s">
        <v>19</v>
      </c>
      <c r="G269" s="13">
        <f>(C269-VLOOKUP(E269,Riders!$A$2:$C$3501,2,FALSE))/365</f>
        <v>38.841095890410962</v>
      </c>
      <c r="H269" s="4">
        <v>3</v>
      </c>
      <c r="I269" s="4">
        <v>32</v>
      </c>
      <c r="J269" s="4">
        <v>38</v>
      </c>
      <c r="K269" s="4">
        <v>20</v>
      </c>
      <c r="L269" s="4">
        <v>90</v>
      </c>
      <c r="M269" s="4">
        <v>3</v>
      </c>
      <c r="N269" s="4">
        <v>1</v>
      </c>
      <c r="O269" s="4">
        <v>0</v>
      </c>
      <c r="P269" s="4">
        <v>5</v>
      </c>
      <c r="Q269" s="4">
        <v>0</v>
      </c>
      <c r="R269" s="4">
        <v>0</v>
      </c>
      <c r="S269" s="4">
        <v>5</v>
      </c>
      <c r="T269" s="4">
        <v>4</v>
      </c>
      <c r="U269" s="4">
        <v>0</v>
      </c>
      <c r="V269" s="4">
        <v>0</v>
      </c>
      <c r="W269" s="4">
        <v>108</v>
      </c>
      <c r="X269" s="110">
        <v>1.7037037037037E-2</v>
      </c>
      <c r="Y269">
        <v>48.884</v>
      </c>
    </row>
    <row r="270" spans="1:25" x14ac:dyDescent="0.3">
      <c r="A270" s="4" t="s">
        <v>862</v>
      </c>
      <c r="B270" s="4">
        <v>2021</v>
      </c>
      <c r="C270" s="5">
        <v>44416</v>
      </c>
      <c r="D270" s="4" t="s">
        <v>654</v>
      </c>
      <c r="E270" s="4" t="s">
        <v>237</v>
      </c>
      <c r="F270" s="4" t="s">
        <v>238</v>
      </c>
      <c r="G270" s="13">
        <f>(C270-VLOOKUP(E270,Riders!$A$2:$C$3501,2,FALSE))/365</f>
        <v>25.224657534246575</v>
      </c>
      <c r="H270" s="4">
        <v>4</v>
      </c>
      <c r="I270" s="4">
        <v>26</v>
      </c>
      <c r="J270" s="4">
        <v>30</v>
      </c>
      <c r="K270" s="4">
        <v>36</v>
      </c>
      <c r="L270" s="4">
        <v>92</v>
      </c>
      <c r="M270" s="4">
        <v>0</v>
      </c>
      <c r="N270" s="4">
        <v>0</v>
      </c>
      <c r="O270" s="4">
        <v>5</v>
      </c>
      <c r="P270" s="4">
        <v>3</v>
      </c>
      <c r="Q270" s="4">
        <v>0</v>
      </c>
      <c r="R270" s="4">
        <v>0</v>
      </c>
      <c r="S270" s="4">
        <v>3</v>
      </c>
      <c r="T270" s="4">
        <v>0</v>
      </c>
      <c r="U270" s="4">
        <v>0</v>
      </c>
      <c r="V270" s="4">
        <v>0</v>
      </c>
      <c r="W270" s="4">
        <v>103</v>
      </c>
      <c r="X270" s="110">
        <v>1.7037037037037E-2</v>
      </c>
      <c r="Y270">
        <v>48.884</v>
      </c>
    </row>
    <row r="271" spans="1:25" x14ac:dyDescent="0.3">
      <c r="A271" s="4" t="s">
        <v>862</v>
      </c>
      <c r="B271" s="4">
        <v>2021</v>
      </c>
      <c r="C271" s="5">
        <v>44416</v>
      </c>
      <c r="D271" s="4" t="s">
        <v>654</v>
      </c>
      <c r="E271" s="4" t="s">
        <v>219</v>
      </c>
      <c r="F271" s="4" t="s">
        <v>220</v>
      </c>
      <c r="G271" s="13">
        <f>(C271-VLOOKUP(E271,Riders!$A$2:$C$3501,2,FALSE))/365</f>
        <v>28.964383561643835</v>
      </c>
      <c r="H271" s="4">
        <v>5</v>
      </c>
      <c r="I271" s="4">
        <v>34</v>
      </c>
      <c r="J271" s="4">
        <v>34</v>
      </c>
      <c r="K271" s="4">
        <v>26</v>
      </c>
      <c r="L271" s="4">
        <v>94</v>
      </c>
      <c r="M271" s="4">
        <v>1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2</v>
      </c>
      <c r="U271" s="4">
        <v>0</v>
      </c>
      <c r="V271" s="4">
        <v>0</v>
      </c>
      <c r="W271" s="4">
        <v>97</v>
      </c>
      <c r="X271" s="110">
        <v>1.7037037037037E-2</v>
      </c>
      <c r="Y271">
        <v>48.884</v>
      </c>
    </row>
    <row r="272" spans="1:25" x14ac:dyDescent="0.3">
      <c r="A272" s="4" t="s">
        <v>862</v>
      </c>
      <c r="B272" s="4">
        <v>2021</v>
      </c>
      <c r="C272" s="5">
        <v>44416</v>
      </c>
      <c r="D272" s="4" t="s">
        <v>654</v>
      </c>
      <c r="E272" s="4" t="s">
        <v>309</v>
      </c>
      <c r="F272" s="4" t="s">
        <v>25</v>
      </c>
      <c r="G272" s="13">
        <f>(C272-VLOOKUP(E272,Riders!$A$2:$C$3501,2,FALSE))/365</f>
        <v>29.30958904109589</v>
      </c>
      <c r="H272" s="4">
        <v>6</v>
      </c>
      <c r="I272" s="4">
        <v>16</v>
      </c>
      <c r="J272" s="4">
        <v>40</v>
      </c>
      <c r="K272" s="4">
        <v>16</v>
      </c>
      <c r="L272" s="4">
        <v>72</v>
      </c>
      <c r="M272" s="4">
        <v>0</v>
      </c>
      <c r="N272" s="4">
        <v>5</v>
      </c>
      <c r="O272" s="4">
        <v>1</v>
      </c>
      <c r="P272" s="4">
        <v>0</v>
      </c>
      <c r="Q272" s="4">
        <v>5</v>
      </c>
      <c r="R272" s="4">
        <v>3</v>
      </c>
      <c r="S272" s="4">
        <v>0</v>
      </c>
      <c r="T272" s="4">
        <v>10</v>
      </c>
      <c r="U272" s="4">
        <v>0</v>
      </c>
      <c r="V272" s="4">
        <v>0</v>
      </c>
      <c r="W272" s="4">
        <v>96</v>
      </c>
      <c r="X272" s="110">
        <v>1.7037037037037E-2</v>
      </c>
      <c r="Y272">
        <v>48.884</v>
      </c>
    </row>
    <row r="273" spans="1:25" x14ac:dyDescent="0.3">
      <c r="A273" s="4" t="s">
        <v>862</v>
      </c>
      <c r="B273" s="4">
        <v>2021</v>
      </c>
      <c r="C273" s="5">
        <v>44416</v>
      </c>
      <c r="D273" s="4" t="s">
        <v>654</v>
      </c>
      <c r="E273" s="4" t="s">
        <v>222</v>
      </c>
      <c r="F273" s="4" t="s">
        <v>223</v>
      </c>
      <c r="G273" s="13">
        <f>(C273-VLOOKUP(E273,Riders!$A$2:$C$3501,2,FALSE))/365</f>
        <v>22.098630136986301</v>
      </c>
      <c r="H273" s="4">
        <v>7</v>
      </c>
      <c r="I273" s="4">
        <v>30</v>
      </c>
      <c r="J273" s="4">
        <v>26</v>
      </c>
      <c r="K273" s="4">
        <v>32</v>
      </c>
      <c r="L273" s="4">
        <v>88</v>
      </c>
      <c r="M273" s="4">
        <v>0</v>
      </c>
      <c r="N273" s="4">
        <v>3</v>
      </c>
      <c r="O273" s="4">
        <v>0</v>
      </c>
      <c r="P273" s="4">
        <v>0</v>
      </c>
      <c r="Q273" s="4">
        <v>2</v>
      </c>
      <c r="R273" s="4">
        <v>0</v>
      </c>
      <c r="S273" s="4">
        <v>2</v>
      </c>
      <c r="T273" s="4">
        <v>0</v>
      </c>
      <c r="U273" s="4">
        <v>0</v>
      </c>
      <c r="V273" s="4">
        <v>0</v>
      </c>
      <c r="W273" s="4">
        <v>95</v>
      </c>
      <c r="X273" s="110">
        <v>1.7037037037037E-2</v>
      </c>
      <c r="Y273">
        <v>48.884</v>
      </c>
    </row>
    <row r="274" spans="1:25" x14ac:dyDescent="0.3">
      <c r="A274" s="4" t="s">
        <v>862</v>
      </c>
      <c r="B274" s="4">
        <v>2021</v>
      </c>
      <c r="C274" s="5">
        <v>44416</v>
      </c>
      <c r="D274" s="4" t="s">
        <v>654</v>
      </c>
      <c r="E274" s="4" t="s">
        <v>215</v>
      </c>
      <c r="F274" s="4" t="s">
        <v>17</v>
      </c>
      <c r="G274" s="13">
        <f>(C274-VLOOKUP(E274,Riders!$A$2:$C$3501,2,FALSE))/365</f>
        <v>22.586301369863012</v>
      </c>
      <c r="H274" s="4">
        <v>8</v>
      </c>
      <c r="I274" s="4">
        <v>16</v>
      </c>
      <c r="J274" s="4">
        <v>24</v>
      </c>
      <c r="K274" s="4">
        <v>40</v>
      </c>
      <c r="L274" s="4">
        <v>80</v>
      </c>
      <c r="M274" s="4">
        <v>0</v>
      </c>
      <c r="N274" s="4">
        <v>0</v>
      </c>
      <c r="O274" s="4">
        <v>0</v>
      </c>
      <c r="P274" s="4">
        <v>0</v>
      </c>
      <c r="Q274" s="4">
        <v>3</v>
      </c>
      <c r="R274" s="4">
        <v>2</v>
      </c>
      <c r="S274" s="4">
        <v>0</v>
      </c>
      <c r="T274" s="4">
        <v>0</v>
      </c>
      <c r="U274" s="4">
        <v>0</v>
      </c>
      <c r="V274" s="4">
        <v>0</v>
      </c>
      <c r="W274" s="4">
        <v>85</v>
      </c>
      <c r="X274" s="110">
        <v>1.7037037037037E-2</v>
      </c>
      <c r="Y274">
        <v>48.884</v>
      </c>
    </row>
    <row r="275" spans="1:25" x14ac:dyDescent="0.3">
      <c r="A275" s="4" t="s">
        <v>862</v>
      </c>
      <c r="B275" s="4">
        <v>2021</v>
      </c>
      <c r="C275" s="5">
        <v>44416</v>
      </c>
      <c r="D275" s="4" t="s">
        <v>654</v>
      </c>
      <c r="E275" s="4" t="s">
        <v>307</v>
      </c>
      <c r="F275" s="4" t="s">
        <v>27</v>
      </c>
      <c r="G275" s="13">
        <f>(C275-VLOOKUP(E275,Riders!$A$2:$C$3501,2,FALSE))/365</f>
        <v>28.205479452054796</v>
      </c>
      <c r="H275" s="4">
        <v>9</v>
      </c>
      <c r="I275" s="4">
        <v>28</v>
      </c>
      <c r="J275" s="4">
        <v>20</v>
      </c>
      <c r="K275" s="4">
        <v>28</v>
      </c>
      <c r="L275" s="4">
        <v>76</v>
      </c>
      <c r="M275" s="4">
        <v>0</v>
      </c>
      <c r="N275" s="4">
        <v>2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78</v>
      </c>
      <c r="X275" s="110">
        <v>1.7037037037037E-2</v>
      </c>
      <c r="Y275">
        <v>48.884</v>
      </c>
    </row>
    <row r="276" spans="1:25" x14ac:dyDescent="0.3">
      <c r="A276" s="4" t="s">
        <v>862</v>
      </c>
      <c r="B276" s="4">
        <v>2021</v>
      </c>
      <c r="C276" s="5">
        <v>44416</v>
      </c>
      <c r="D276" s="4" t="s">
        <v>654</v>
      </c>
      <c r="E276" s="4" t="s">
        <v>304</v>
      </c>
      <c r="F276" s="4" t="s">
        <v>29</v>
      </c>
      <c r="G276" s="13">
        <f>(C276-VLOOKUP(E276,Riders!$A$2:$C$3501,2,FALSE))/365</f>
        <v>24.69041095890411</v>
      </c>
      <c r="H276" s="4">
        <v>10</v>
      </c>
      <c r="I276" s="4">
        <v>24</v>
      </c>
      <c r="J276" s="4">
        <v>14</v>
      </c>
      <c r="K276" s="4">
        <v>22</v>
      </c>
      <c r="L276" s="4">
        <v>60</v>
      </c>
      <c r="M276" s="4">
        <v>2</v>
      </c>
      <c r="N276" s="4">
        <v>0</v>
      </c>
      <c r="O276" s="4">
        <v>0</v>
      </c>
      <c r="P276" s="4">
        <v>0</v>
      </c>
      <c r="Q276" s="4">
        <v>0</v>
      </c>
      <c r="R276" s="4">
        <v>5</v>
      </c>
      <c r="S276" s="4">
        <v>0</v>
      </c>
      <c r="T276" s="4">
        <v>0</v>
      </c>
      <c r="U276" s="4">
        <v>0</v>
      </c>
      <c r="V276" s="4">
        <v>0</v>
      </c>
      <c r="W276" s="4">
        <v>67</v>
      </c>
      <c r="X276" s="110">
        <v>1.7037037037037E-2</v>
      </c>
      <c r="Y276">
        <v>48.884</v>
      </c>
    </row>
    <row r="277" spans="1:25" x14ac:dyDescent="0.3">
      <c r="A277" s="4" t="s">
        <v>862</v>
      </c>
      <c r="B277" s="4">
        <v>2021</v>
      </c>
      <c r="C277" s="5">
        <v>44416</v>
      </c>
      <c r="D277" s="4" t="s">
        <v>654</v>
      </c>
      <c r="E277" s="4" t="s">
        <v>244</v>
      </c>
      <c r="F277" s="4" t="s">
        <v>38</v>
      </c>
      <c r="G277" s="13">
        <f>(C277-VLOOKUP(E277,Riders!$A$2:$C$3501,2,FALSE))/365</f>
        <v>27.358904109589041</v>
      </c>
      <c r="H277" s="4">
        <v>11</v>
      </c>
      <c r="I277" s="4">
        <v>22</v>
      </c>
      <c r="J277" s="4">
        <v>28</v>
      </c>
      <c r="K277" s="4">
        <v>14</v>
      </c>
      <c r="L277" s="4">
        <v>64</v>
      </c>
      <c r="M277" s="4">
        <v>0</v>
      </c>
      <c r="N277" s="4">
        <v>0</v>
      </c>
      <c r="O277" s="4">
        <v>0</v>
      </c>
      <c r="P277" s="4">
        <v>0</v>
      </c>
      <c r="Q277" s="4">
        <v>1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65</v>
      </c>
      <c r="X277" s="110">
        <v>1.7037037037037E-2</v>
      </c>
      <c r="Y277">
        <v>48.884</v>
      </c>
    </row>
    <row r="278" spans="1:25" x14ac:dyDescent="0.3">
      <c r="A278" s="4" t="s">
        <v>862</v>
      </c>
      <c r="B278" s="4">
        <v>2021</v>
      </c>
      <c r="C278" s="5">
        <v>44416</v>
      </c>
      <c r="D278" s="4" t="s">
        <v>654</v>
      </c>
      <c r="E278" s="4" t="s">
        <v>315</v>
      </c>
      <c r="F278" s="4" t="s">
        <v>36</v>
      </c>
      <c r="G278" s="13">
        <f>(C278-VLOOKUP(E278,Riders!$A$2:$C$3501,2,FALSE))/365</f>
        <v>29.676712328767124</v>
      </c>
      <c r="H278" s="4">
        <v>12</v>
      </c>
      <c r="I278" s="4">
        <v>36</v>
      </c>
      <c r="J278" s="4">
        <v>18</v>
      </c>
      <c r="K278" s="4">
        <v>6</v>
      </c>
      <c r="L278" s="4">
        <v>60</v>
      </c>
      <c r="M278" s="4">
        <v>0</v>
      </c>
      <c r="N278" s="4">
        <v>0</v>
      </c>
      <c r="O278" s="4">
        <v>0</v>
      </c>
      <c r="P278" s="4">
        <v>1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61</v>
      </c>
      <c r="X278" s="110">
        <v>1.7037037037037E-2</v>
      </c>
      <c r="Y278">
        <v>48.884</v>
      </c>
    </row>
    <row r="279" spans="1:25" x14ac:dyDescent="0.3">
      <c r="A279" s="4" t="s">
        <v>862</v>
      </c>
      <c r="B279" s="4">
        <v>2021</v>
      </c>
      <c r="C279" s="5">
        <v>44416</v>
      </c>
      <c r="D279" s="4" t="s">
        <v>654</v>
      </c>
      <c r="E279" s="4" t="s">
        <v>233</v>
      </c>
      <c r="F279" s="4" t="s">
        <v>56</v>
      </c>
      <c r="G279" s="13">
        <f>(C279-VLOOKUP(E279,Riders!$A$2:$C$3501,2,FALSE))/365</f>
        <v>25.936986301369863</v>
      </c>
      <c r="H279" s="4">
        <v>13</v>
      </c>
      <c r="I279" s="4">
        <v>16</v>
      </c>
      <c r="J279" s="4">
        <v>16</v>
      </c>
      <c r="K279" s="4">
        <v>24</v>
      </c>
      <c r="L279" s="4">
        <v>56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56</v>
      </c>
      <c r="X279" s="110">
        <v>1.7037037037037E-2</v>
      </c>
      <c r="Y279">
        <v>48.884</v>
      </c>
    </row>
    <row r="280" spans="1:25" x14ac:dyDescent="0.3">
      <c r="A280" s="4" t="s">
        <v>862</v>
      </c>
      <c r="B280" s="4">
        <v>2021</v>
      </c>
      <c r="C280" s="5">
        <v>44416</v>
      </c>
      <c r="D280" s="4" t="s">
        <v>654</v>
      </c>
      <c r="E280" s="4" t="s">
        <v>227</v>
      </c>
      <c r="F280" s="4" t="s">
        <v>53</v>
      </c>
      <c r="G280" s="13">
        <f>(C280-VLOOKUP(E280,Riders!$A$2:$C$3501,2,FALSE))/365</f>
        <v>23.460273972602739</v>
      </c>
      <c r="H280" s="4">
        <v>14</v>
      </c>
      <c r="I280" s="4">
        <v>16</v>
      </c>
      <c r="J280" s="4">
        <v>22</v>
      </c>
      <c r="K280" s="4">
        <v>12</v>
      </c>
      <c r="L280" s="4">
        <v>50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50</v>
      </c>
      <c r="X280" s="110">
        <v>1.7037037037037E-2</v>
      </c>
      <c r="Y280">
        <v>48.884</v>
      </c>
    </row>
    <row r="281" spans="1:25" x14ac:dyDescent="0.3">
      <c r="A281" s="4" t="s">
        <v>862</v>
      </c>
      <c r="B281" s="4">
        <v>2021</v>
      </c>
      <c r="C281" s="5">
        <v>44416</v>
      </c>
      <c r="D281" s="4" t="s">
        <v>654</v>
      </c>
      <c r="E281" s="4" t="s">
        <v>599</v>
      </c>
      <c r="F281" s="4" t="s">
        <v>863</v>
      </c>
      <c r="G281" s="13" t="e">
        <f>(C281-VLOOKUP(E281,Riders!$A$2:$C$3501,2,FALSE))/365</f>
        <v>#N/A</v>
      </c>
      <c r="H281" s="4">
        <v>15</v>
      </c>
      <c r="I281" s="4">
        <v>18</v>
      </c>
      <c r="J281" s="4">
        <v>10</v>
      </c>
      <c r="K281" s="4">
        <v>18</v>
      </c>
      <c r="L281" s="4">
        <v>46</v>
      </c>
      <c r="M281" s="4">
        <v>0</v>
      </c>
      <c r="N281" s="4">
        <v>0</v>
      </c>
      <c r="O281" s="4">
        <v>0</v>
      </c>
      <c r="P281" s="4">
        <v>2</v>
      </c>
      <c r="Q281" s="4">
        <v>0</v>
      </c>
      <c r="R281" s="4">
        <v>1</v>
      </c>
      <c r="S281" s="4">
        <v>1</v>
      </c>
      <c r="T281" s="4">
        <v>0</v>
      </c>
      <c r="U281" s="4">
        <v>0</v>
      </c>
      <c r="V281" s="4">
        <v>0</v>
      </c>
      <c r="W281" s="4">
        <v>50</v>
      </c>
      <c r="X281" s="110">
        <v>1.7037037037037E-2</v>
      </c>
      <c r="Y281">
        <v>48.884</v>
      </c>
    </row>
    <row r="282" spans="1:25" x14ac:dyDescent="0.3">
      <c r="A282" s="4" t="s">
        <v>862</v>
      </c>
      <c r="B282" s="4">
        <v>2021</v>
      </c>
      <c r="C282" s="5">
        <v>44416</v>
      </c>
      <c r="D282" s="4" t="s">
        <v>654</v>
      </c>
      <c r="E282" s="4" t="s">
        <v>305</v>
      </c>
      <c r="F282" s="4" t="s">
        <v>172</v>
      </c>
      <c r="G282" s="13">
        <f>(C282-VLOOKUP(E282,Riders!$A$2:$C$3501,2,FALSE))/365</f>
        <v>37.046575342465751</v>
      </c>
      <c r="H282" s="4">
        <v>16</v>
      </c>
      <c r="I282" s="4">
        <v>20</v>
      </c>
      <c r="J282" s="4">
        <v>12</v>
      </c>
      <c r="K282" s="4">
        <v>4</v>
      </c>
      <c r="L282" s="4">
        <v>36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36</v>
      </c>
      <c r="X282" s="110">
        <v>1.7037037037037E-2</v>
      </c>
      <c r="Y282">
        <v>48.884</v>
      </c>
    </row>
    <row r="283" spans="1:25" x14ac:dyDescent="0.3">
      <c r="A283" s="4" t="s">
        <v>862</v>
      </c>
      <c r="B283" s="4">
        <v>2021</v>
      </c>
      <c r="C283" s="5">
        <v>44416</v>
      </c>
      <c r="D283" s="4" t="s">
        <v>654</v>
      </c>
      <c r="E283" s="4" t="s">
        <v>276</v>
      </c>
      <c r="F283" s="4" t="s">
        <v>120</v>
      </c>
      <c r="G283" s="13" t="e">
        <f>(C283-VLOOKUP(E283,Riders!$A$2:$C$3501,2,FALSE))/365</f>
        <v>#N/A</v>
      </c>
      <c r="H283" s="4">
        <v>17</v>
      </c>
      <c r="I283" s="4">
        <v>16</v>
      </c>
      <c r="J283" s="4">
        <v>8</v>
      </c>
      <c r="K283" s="4">
        <v>30</v>
      </c>
      <c r="L283" s="4">
        <v>54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20</v>
      </c>
      <c r="W283" s="4">
        <v>34</v>
      </c>
      <c r="X283" s="110">
        <v>1.7037037037037E-2</v>
      </c>
      <c r="Y283">
        <v>48.884</v>
      </c>
    </row>
    <row r="284" spans="1:25" x14ac:dyDescent="0.3">
      <c r="A284" s="4" t="s">
        <v>862</v>
      </c>
      <c r="B284" s="4">
        <v>2021</v>
      </c>
      <c r="C284" s="5">
        <v>44416</v>
      </c>
      <c r="D284" s="4" t="s">
        <v>654</v>
      </c>
      <c r="E284" s="4" t="s">
        <v>234</v>
      </c>
      <c r="F284" s="4" t="s">
        <v>235</v>
      </c>
      <c r="G284" s="13">
        <f>(C284-VLOOKUP(E284,Riders!$A$2:$C$3501,2,FALSE))/365</f>
        <v>24.884931506849316</v>
      </c>
      <c r="H284" s="4" t="s">
        <v>308</v>
      </c>
      <c r="I284" s="4">
        <v>16</v>
      </c>
      <c r="J284" s="4">
        <v>6</v>
      </c>
      <c r="K284" s="4">
        <v>8</v>
      </c>
      <c r="L284" s="4">
        <v>30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20</v>
      </c>
      <c r="W284" s="4" t="s">
        <v>308</v>
      </c>
      <c r="X284" s="110">
        <v>1.7037037037037E-2</v>
      </c>
      <c r="Y284">
        <v>48.884</v>
      </c>
    </row>
    <row r="285" spans="1:25" x14ac:dyDescent="0.3">
      <c r="A285" s="4" t="s">
        <v>862</v>
      </c>
      <c r="B285" s="4">
        <v>2021</v>
      </c>
      <c r="C285" s="5">
        <v>44416</v>
      </c>
      <c r="D285" s="4" t="s">
        <v>654</v>
      </c>
      <c r="E285" s="4" t="s">
        <v>340</v>
      </c>
      <c r="F285" s="4" t="s">
        <v>65</v>
      </c>
      <c r="G285" s="13">
        <f>(C285-VLOOKUP(E285,Riders!$A$2:$C$3501,2,FALSE))/365</f>
        <v>26.219178082191782</v>
      </c>
      <c r="H285" s="4" t="s">
        <v>308</v>
      </c>
      <c r="I285" s="4">
        <v>16</v>
      </c>
      <c r="J285" s="4">
        <v>4</v>
      </c>
      <c r="K285" s="4">
        <v>10</v>
      </c>
      <c r="L285" s="4">
        <v>30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40</v>
      </c>
      <c r="W285" s="4" t="s">
        <v>308</v>
      </c>
      <c r="X285" s="110">
        <v>1.7037037037037E-2</v>
      </c>
      <c r="Y285">
        <v>48.884</v>
      </c>
    </row>
    <row r="286" spans="1:25" x14ac:dyDescent="0.3">
      <c r="A286" s="4" t="s">
        <v>862</v>
      </c>
      <c r="B286" s="4">
        <v>2021</v>
      </c>
      <c r="C286" s="5">
        <v>44416</v>
      </c>
      <c r="D286" s="4" t="s">
        <v>654</v>
      </c>
      <c r="E286" s="4" t="s">
        <v>236</v>
      </c>
      <c r="F286" s="4" t="s">
        <v>51</v>
      </c>
      <c r="G286" s="13">
        <f>(C286-VLOOKUP(E286,Riders!$A$2:$C$3501,2,FALSE))/365</f>
        <v>25.761643835616439</v>
      </c>
      <c r="H286" s="4" t="s">
        <v>308</v>
      </c>
      <c r="I286" s="4">
        <v>16</v>
      </c>
      <c r="J286" s="4" t="s">
        <v>308</v>
      </c>
      <c r="K286" s="4"/>
      <c r="L286" s="4"/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 t="s">
        <v>308</v>
      </c>
      <c r="X286" s="110">
        <v>1.7037037037037E-2</v>
      </c>
      <c r="Y286">
        <v>48.884</v>
      </c>
    </row>
    <row r="287" spans="1:25" x14ac:dyDescent="0.3">
      <c r="A287" s="4" t="s">
        <v>862</v>
      </c>
      <c r="B287" s="4">
        <v>2021</v>
      </c>
      <c r="C287" s="5">
        <v>44416</v>
      </c>
      <c r="D287" s="4" t="s">
        <v>654</v>
      </c>
      <c r="E287" s="4" t="s">
        <v>268</v>
      </c>
      <c r="F287" s="4" t="s">
        <v>47</v>
      </c>
      <c r="G287" s="13">
        <f>(C287-VLOOKUP(E287,Riders!$A$2:$C$3501,2,FALSE))/365</f>
        <v>24.602739726027398</v>
      </c>
      <c r="H287" s="4" t="s">
        <v>308</v>
      </c>
      <c r="I287" s="4">
        <v>16</v>
      </c>
      <c r="J287" s="4" t="s">
        <v>308</v>
      </c>
      <c r="K287" s="4"/>
      <c r="L287" s="4"/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 t="s">
        <v>308</v>
      </c>
      <c r="X287" s="110">
        <v>1.7037037037037E-2</v>
      </c>
      <c r="Y287">
        <v>48.884</v>
      </c>
    </row>
    <row r="288" spans="1:25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222</v>
      </c>
      <c r="F288" s="4" t="s">
        <v>223</v>
      </c>
      <c r="G288" s="13">
        <f>(C288-VLOOKUP(E288,Riders!$A$2:$C$3501,2,FALSE))/365</f>
        <v>22.019178082191782</v>
      </c>
      <c r="H288" s="4">
        <v>1</v>
      </c>
      <c r="I288" s="4">
        <v>38</v>
      </c>
      <c r="J288" s="4">
        <v>36</v>
      </c>
      <c r="K288" s="4">
        <v>40</v>
      </c>
      <c r="L288" s="4">
        <v>114</v>
      </c>
      <c r="M288" s="4">
        <v>2</v>
      </c>
      <c r="N288" s="4">
        <v>2</v>
      </c>
      <c r="O288" s="4">
        <v>2</v>
      </c>
      <c r="P288" s="4">
        <v>3</v>
      </c>
      <c r="Q288" s="4">
        <v>3</v>
      </c>
      <c r="R288" s="4">
        <v>1</v>
      </c>
      <c r="S288" s="4">
        <v>0</v>
      </c>
      <c r="T288" s="4">
        <v>4</v>
      </c>
      <c r="U288" s="4">
        <v>0</v>
      </c>
      <c r="V288" s="4">
        <v>0</v>
      </c>
      <c r="W288" s="4">
        <v>131</v>
      </c>
      <c r="X288" s="110">
        <v>1.8101851851851852E-2</v>
      </c>
      <c r="Y288">
        <v>46.023000000000003</v>
      </c>
    </row>
    <row r="289" spans="1:25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242</v>
      </c>
      <c r="F289" s="4" t="s">
        <v>243</v>
      </c>
      <c r="G289" s="13">
        <f>(C289-VLOOKUP(E289,Riders!$A$2:$C$3501,2,FALSE))/365</f>
        <v>26.610958904109587</v>
      </c>
      <c r="H289" s="4">
        <v>2</v>
      </c>
      <c r="I289" s="4">
        <v>30</v>
      </c>
      <c r="J289" s="4">
        <v>40</v>
      </c>
      <c r="K289" s="4">
        <v>36</v>
      </c>
      <c r="L289" s="4">
        <v>106</v>
      </c>
      <c r="M289" s="4">
        <v>0</v>
      </c>
      <c r="N289" s="4">
        <v>5</v>
      </c>
      <c r="O289" s="4">
        <v>0</v>
      </c>
      <c r="P289" s="4">
        <v>2</v>
      </c>
      <c r="Q289" s="4">
        <v>1</v>
      </c>
      <c r="R289" s="4">
        <v>0</v>
      </c>
      <c r="S289" s="4">
        <v>3</v>
      </c>
      <c r="T289" s="4">
        <v>0</v>
      </c>
      <c r="U289" s="4">
        <v>0</v>
      </c>
      <c r="V289" s="4">
        <v>0</v>
      </c>
      <c r="W289" s="4">
        <v>117</v>
      </c>
      <c r="X289" s="110">
        <v>1.8101851851851852E-2</v>
      </c>
      <c r="Y289">
        <v>46.023000000000003</v>
      </c>
    </row>
    <row r="290" spans="1:25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291</v>
      </c>
      <c r="F290" s="4" t="s">
        <v>56</v>
      </c>
      <c r="G290" s="13">
        <f>(C290-VLOOKUP(E290,Riders!$A$2:$C$3501,2,FALSE))/365</f>
        <v>20.232876712328768</v>
      </c>
      <c r="H290" s="4">
        <v>3</v>
      </c>
      <c r="I290" s="4">
        <v>32</v>
      </c>
      <c r="J290" s="4">
        <v>38</v>
      </c>
      <c r="K290" s="4">
        <v>26</v>
      </c>
      <c r="L290" s="4">
        <v>96</v>
      </c>
      <c r="M290" s="4">
        <v>1</v>
      </c>
      <c r="N290" s="4">
        <v>3</v>
      </c>
      <c r="O290" s="4">
        <v>1</v>
      </c>
      <c r="P290" s="4">
        <v>0</v>
      </c>
      <c r="Q290" s="4">
        <v>0</v>
      </c>
      <c r="R290" s="4">
        <v>5</v>
      </c>
      <c r="S290" s="4">
        <v>2</v>
      </c>
      <c r="T290" s="4">
        <v>2</v>
      </c>
      <c r="U290" s="4">
        <v>0</v>
      </c>
      <c r="V290" s="4">
        <v>0</v>
      </c>
      <c r="W290" s="4">
        <v>110</v>
      </c>
      <c r="X290" s="110">
        <v>1.81018518518519E-2</v>
      </c>
      <c r="Y290">
        <v>46.023000000000003</v>
      </c>
    </row>
    <row r="291" spans="1:25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277</v>
      </c>
      <c r="F291" s="4" t="s">
        <v>278</v>
      </c>
      <c r="G291" s="13">
        <f>(C291-VLOOKUP(E291,Riders!$A$2:$C$3501,2,FALSE))/365</f>
        <v>23.331506849315069</v>
      </c>
      <c r="H291" s="4">
        <v>4</v>
      </c>
      <c r="I291" s="4">
        <v>26</v>
      </c>
      <c r="J291" s="4">
        <v>34</v>
      </c>
      <c r="K291" s="4">
        <v>38</v>
      </c>
      <c r="L291" s="4">
        <v>98</v>
      </c>
      <c r="M291" s="4">
        <v>0</v>
      </c>
      <c r="N291" s="4">
        <v>0</v>
      </c>
      <c r="O291" s="4">
        <v>5</v>
      </c>
      <c r="P291" s="4">
        <v>1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104</v>
      </c>
      <c r="X291" s="110">
        <v>1.81018518518519E-2</v>
      </c>
      <c r="Y291">
        <v>46.023000000000003</v>
      </c>
    </row>
    <row r="292" spans="1:25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276</v>
      </c>
      <c r="F292" s="4" t="s">
        <v>120</v>
      </c>
      <c r="G292" s="13" t="e">
        <f>(C292-VLOOKUP(E292,Riders!$A$2:$C$3501,2,FALSE))/365</f>
        <v>#N/A</v>
      </c>
      <c r="H292" s="4">
        <v>5</v>
      </c>
      <c r="I292" s="4">
        <v>40</v>
      </c>
      <c r="J292" s="4">
        <v>28</v>
      </c>
      <c r="K292" s="4">
        <v>18</v>
      </c>
      <c r="L292" s="4">
        <v>86</v>
      </c>
      <c r="M292" s="4">
        <v>0</v>
      </c>
      <c r="N292" s="4">
        <v>0</v>
      </c>
      <c r="O292" s="4">
        <v>3</v>
      </c>
      <c r="P292" s="4">
        <v>0</v>
      </c>
      <c r="Q292" s="4">
        <v>0</v>
      </c>
      <c r="R292" s="4">
        <v>2</v>
      </c>
      <c r="S292" s="4">
        <v>0</v>
      </c>
      <c r="T292" s="4">
        <v>10</v>
      </c>
      <c r="U292" s="4">
        <v>0</v>
      </c>
      <c r="V292" s="4">
        <v>0</v>
      </c>
      <c r="W292" s="4">
        <v>101</v>
      </c>
      <c r="X292" s="110">
        <v>1.81018518518519E-2</v>
      </c>
      <c r="Y292">
        <v>46.023000000000003</v>
      </c>
    </row>
    <row r="293" spans="1:25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292</v>
      </c>
      <c r="F293" s="4" t="s">
        <v>118</v>
      </c>
      <c r="G293" s="13">
        <f>(C293-VLOOKUP(E293,Riders!$A$2:$C$3501,2,FALSE))/365</f>
        <v>27.783561643835615</v>
      </c>
      <c r="H293" s="4">
        <v>6</v>
      </c>
      <c r="I293" s="4">
        <v>28</v>
      </c>
      <c r="J293" s="4">
        <v>30</v>
      </c>
      <c r="K293" s="4">
        <v>32</v>
      </c>
      <c r="L293" s="4">
        <v>90</v>
      </c>
      <c r="M293" s="4">
        <v>3</v>
      </c>
      <c r="N293" s="4">
        <v>1</v>
      </c>
      <c r="O293" s="4">
        <v>0</v>
      </c>
      <c r="P293" s="4">
        <v>0</v>
      </c>
      <c r="Q293" s="4">
        <v>2</v>
      </c>
      <c r="R293" s="4">
        <v>3</v>
      </c>
      <c r="S293" s="4">
        <v>0</v>
      </c>
      <c r="T293" s="4">
        <v>0</v>
      </c>
      <c r="U293" s="4">
        <v>0</v>
      </c>
      <c r="V293" s="4">
        <v>0</v>
      </c>
      <c r="W293" s="4">
        <v>99</v>
      </c>
      <c r="X293" s="110">
        <v>1.81018518518519E-2</v>
      </c>
      <c r="Y293">
        <v>46.023000000000003</v>
      </c>
    </row>
    <row r="294" spans="1:25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290</v>
      </c>
      <c r="F294" s="4" t="s">
        <v>232</v>
      </c>
      <c r="G294" s="13">
        <f>(C294-VLOOKUP(E294,Riders!$A$2:$C$3501,2,FALSE))/365</f>
        <v>22.852054794520548</v>
      </c>
      <c r="H294" s="4">
        <v>7</v>
      </c>
      <c r="I294" s="4">
        <v>36</v>
      </c>
      <c r="J294" s="4">
        <v>24</v>
      </c>
      <c r="K294" s="4">
        <v>28</v>
      </c>
      <c r="L294" s="4">
        <v>88</v>
      </c>
      <c r="M294" s="4">
        <v>0</v>
      </c>
      <c r="N294" s="4">
        <v>0</v>
      </c>
      <c r="O294" s="4">
        <v>0</v>
      </c>
      <c r="P294" s="4">
        <v>5</v>
      </c>
      <c r="Q294" s="4">
        <v>0</v>
      </c>
      <c r="R294" s="4">
        <v>0</v>
      </c>
      <c r="S294" s="4">
        <v>1</v>
      </c>
      <c r="T294" s="4">
        <v>0</v>
      </c>
      <c r="U294" s="4">
        <v>0</v>
      </c>
      <c r="V294" s="4">
        <v>0</v>
      </c>
      <c r="W294" s="4">
        <v>94</v>
      </c>
      <c r="X294" s="110">
        <v>1.81018518518519E-2</v>
      </c>
      <c r="Y294">
        <v>46.023000000000003</v>
      </c>
    </row>
    <row r="295" spans="1:25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281</v>
      </c>
      <c r="F295" s="4" t="s">
        <v>124</v>
      </c>
      <c r="G295" s="13">
        <f>(C295-VLOOKUP(E295,Riders!$A$2:$C$3501,2,FALSE))/365</f>
        <v>27.238356164383561</v>
      </c>
      <c r="H295" s="4">
        <v>8</v>
      </c>
      <c r="I295" s="4">
        <v>14</v>
      </c>
      <c r="J295" s="4">
        <v>26</v>
      </c>
      <c r="K295" s="4">
        <v>24</v>
      </c>
      <c r="L295" s="4">
        <v>64</v>
      </c>
      <c r="M295" s="4">
        <v>0</v>
      </c>
      <c r="N295" s="4">
        <v>0</v>
      </c>
      <c r="O295" s="4">
        <v>0</v>
      </c>
      <c r="P295" s="4">
        <v>0</v>
      </c>
      <c r="Q295" s="4">
        <v>5</v>
      </c>
      <c r="R295" s="4">
        <v>0</v>
      </c>
      <c r="S295" s="4">
        <v>0</v>
      </c>
      <c r="T295" s="4">
        <v>0</v>
      </c>
      <c r="U295" s="4">
        <v>20</v>
      </c>
      <c r="V295" s="4">
        <v>0</v>
      </c>
      <c r="W295" s="4">
        <v>89</v>
      </c>
      <c r="X295" s="110">
        <v>1.81018518518519E-2</v>
      </c>
      <c r="Y295">
        <v>46.023000000000003</v>
      </c>
    </row>
    <row r="296" spans="1:25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293</v>
      </c>
      <c r="F296" s="4" t="s">
        <v>172</v>
      </c>
      <c r="G296" s="13">
        <f>(C296-VLOOKUP(E296,Riders!$A$2:$C$3501,2,FALSE))/365</f>
        <v>22.038356164383561</v>
      </c>
      <c r="H296" s="4">
        <v>9</v>
      </c>
      <c r="I296" s="4">
        <v>24</v>
      </c>
      <c r="J296" s="4">
        <v>16</v>
      </c>
      <c r="K296" s="4">
        <v>34</v>
      </c>
      <c r="L296" s="4">
        <v>74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6</v>
      </c>
      <c r="U296" s="4">
        <v>0</v>
      </c>
      <c r="V296" s="4">
        <v>0</v>
      </c>
      <c r="W296" s="4">
        <v>80</v>
      </c>
      <c r="X296" s="110">
        <v>1.81018518518519E-2</v>
      </c>
      <c r="Y296">
        <v>46.023000000000003</v>
      </c>
    </row>
    <row r="297" spans="1:25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1415</v>
      </c>
      <c r="F297" s="4" t="s">
        <v>230</v>
      </c>
      <c r="G297" s="13">
        <f>(C297-VLOOKUP(E297,Riders!$A$2:$C$3501,2,FALSE))/365</f>
        <v>31.443835616438356</v>
      </c>
      <c r="H297" s="4">
        <v>10</v>
      </c>
      <c r="I297" s="4">
        <v>34</v>
      </c>
      <c r="J297" s="4">
        <v>22</v>
      </c>
      <c r="K297" s="4">
        <v>22</v>
      </c>
      <c r="L297" s="4">
        <v>78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78</v>
      </c>
      <c r="X297" s="110">
        <v>1.81018518518519E-2</v>
      </c>
      <c r="Y297">
        <v>46.023000000000003</v>
      </c>
    </row>
    <row r="298" spans="1:25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260</v>
      </c>
      <c r="F298" s="4" t="s">
        <v>238</v>
      </c>
      <c r="G298" s="13">
        <f>(C298-VLOOKUP(E298,Riders!$A$2:$C$3501,2,FALSE))/365</f>
        <v>27.509589041095889</v>
      </c>
      <c r="H298" s="4">
        <v>11</v>
      </c>
      <c r="I298" s="4">
        <v>18</v>
      </c>
      <c r="J298" s="4">
        <v>12</v>
      </c>
      <c r="K298" s="4">
        <v>16</v>
      </c>
      <c r="L298" s="4">
        <v>46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46</v>
      </c>
      <c r="X298" s="110">
        <v>1.81018518518519E-2</v>
      </c>
      <c r="Y298">
        <v>46.023000000000003</v>
      </c>
    </row>
    <row r="299" spans="1:25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294</v>
      </c>
      <c r="F299" s="4" t="s">
        <v>295</v>
      </c>
      <c r="G299" s="13">
        <f>(C299-VLOOKUP(E299,Riders!$A$2:$C$3501,2,FALSE))/365</f>
        <v>23.739726027397261</v>
      </c>
      <c r="H299" s="4">
        <v>12</v>
      </c>
      <c r="I299" s="4">
        <v>22</v>
      </c>
      <c r="J299" s="4">
        <v>10</v>
      </c>
      <c r="K299" s="4">
        <v>14</v>
      </c>
      <c r="L299" s="4">
        <v>46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46</v>
      </c>
      <c r="X299" s="110">
        <v>1.81018518518519E-2</v>
      </c>
      <c r="Y299">
        <v>46.023000000000003</v>
      </c>
    </row>
    <row r="300" spans="1:25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234</v>
      </c>
      <c r="F300" s="4" t="s">
        <v>235</v>
      </c>
      <c r="G300" s="13">
        <f>(C300-VLOOKUP(E300,Riders!$A$2:$C$3501,2,FALSE))/365</f>
        <v>24.805479452054794</v>
      </c>
      <c r="H300" s="4">
        <v>13</v>
      </c>
      <c r="I300" s="4">
        <v>16</v>
      </c>
      <c r="J300" s="4">
        <v>20</v>
      </c>
      <c r="K300" s="4">
        <v>20</v>
      </c>
      <c r="L300" s="4">
        <v>56</v>
      </c>
      <c r="M300" s="4">
        <v>5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5</v>
      </c>
      <c r="T300" s="4">
        <v>0</v>
      </c>
      <c r="U300" s="4">
        <v>0</v>
      </c>
      <c r="V300" s="4">
        <v>20</v>
      </c>
      <c r="W300" s="4">
        <v>46</v>
      </c>
      <c r="X300" s="110">
        <v>1.81018518518519E-2</v>
      </c>
      <c r="Y300">
        <v>46.023000000000003</v>
      </c>
    </row>
    <row r="301" spans="1:25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3" t="s">
        <v>253</v>
      </c>
      <c r="F301" s="4" t="s">
        <v>254</v>
      </c>
      <c r="G301" s="13">
        <f>(C301-VLOOKUP(E301,Riders!$A$2:$C$3501,2,FALSE))/365</f>
        <v>25.991780821917807</v>
      </c>
      <c r="H301" s="4">
        <v>14</v>
      </c>
      <c r="I301" s="4">
        <v>12</v>
      </c>
      <c r="J301" s="4">
        <v>14</v>
      </c>
      <c r="K301" s="4">
        <v>12</v>
      </c>
      <c r="L301" s="4">
        <v>38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38</v>
      </c>
      <c r="X301" s="110">
        <v>1.81018518518519E-2</v>
      </c>
      <c r="Y301">
        <v>46.023000000000003</v>
      </c>
    </row>
    <row r="302" spans="1:25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297</v>
      </c>
      <c r="F302" s="4" t="s">
        <v>31</v>
      </c>
      <c r="G302" s="13">
        <f>(C302-VLOOKUP(E302,Riders!$A$2:$C$3501,2,FALSE))/365</f>
        <v>22.010958904109589</v>
      </c>
      <c r="H302" s="4">
        <v>15</v>
      </c>
      <c r="I302" s="4">
        <v>10</v>
      </c>
      <c r="J302" s="4">
        <v>32</v>
      </c>
      <c r="K302" s="4">
        <v>10</v>
      </c>
      <c r="L302" s="4">
        <v>52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20</v>
      </c>
      <c r="W302" s="4">
        <v>32</v>
      </c>
      <c r="X302" s="110">
        <v>1.81018518518519E-2</v>
      </c>
      <c r="Y302">
        <v>46.023000000000003</v>
      </c>
    </row>
    <row r="303" spans="1:25" x14ac:dyDescent="0.3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296</v>
      </c>
      <c r="F303" s="4" t="s">
        <v>49</v>
      </c>
      <c r="G303" s="13" t="e">
        <f>(C303-VLOOKUP(E303,Riders!$A$2:$C$3501,2,FALSE))/365</f>
        <v>#N/A</v>
      </c>
      <c r="H303" s="4" t="s">
        <v>308</v>
      </c>
      <c r="I303" s="4">
        <v>20</v>
      </c>
      <c r="J303" s="4">
        <v>18</v>
      </c>
      <c r="K303" s="4">
        <v>30</v>
      </c>
      <c r="L303" s="4">
        <v>68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 t="s">
        <v>308</v>
      </c>
      <c r="X303" s="110">
        <v>1.81018518518519E-2</v>
      </c>
      <c r="Y303">
        <v>46.023000000000003</v>
      </c>
    </row>
    <row r="304" spans="1:25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1</v>
      </c>
      <c r="I304" s="1">
        <v>40</v>
      </c>
      <c r="J304" s="1">
        <v>38</v>
      </c>
      <c r="K304" s="1">
        <v>36</v>
      </c>
      <c r="L304" s="1">
        <v>114</v>
      </c>
      <c r="M304" s="1">
        <v>5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2</v>
      </c>
      <c r="T304" s="1">
        <v>0</v>
      </c>
      <c r="U304" s="1">
        <v>0</v>
      </c>
      <c r="V304" s="1">
        <v>0</v>
      </c>
      <c r="W304" s="1">
        <v>121</v>
      </c>
      <c r="X304" s="110">
        <v>1.7141203703703704E-2</v>
      </c>
      <c r="Y304">
        <v>48.603000000000002</v>
      </c>
    </row>
    <row r="305" spans="1:25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298</v>
      </c>
      <c r="F305" s="1" t="s">
        <v>53</v>
      </c>
      <c r="G305" s="13">
        <f>(C305-VLOOKUP(E305,Riders!$A$2:$C$3501,2,FALSE))/365</f>
        <v>20.61917808219178</v>
      </c>
      <c r="H305" s="1">
        <v>2</v>
      </c>
      <c r="I305" s="1">
        <v>32</v>
      </c>
      <c r="J305" s="1">
        <v>24</v>
      </c>
      <c r="K305" s="1">
        <v>38</v>
      </c>
      <c r="L305" s="1">
        <v>94</v>
      </c>
      <c r="M305" s="1">
        <v>0</v>
      </c>
      <c r="N305" s="1">
        <v>1</v>
      </c>
      <c r="O305" s="1">
        <v>0</v>
      </c>
      <c r="P305" s="1">
        <v>0</v>
      </c>
      <c r="Q305" s="1">
        <v>3</v>
      </c>
      <c r="R305" s="1">
        <v>0</v>
      </c>
      <c r="S305" s="1">
        <v>1</v>
      </c>
      <c r="T305" s="1">
        <v>10</v>
      </c>
      <c r="U305" s="1">
        <v>0</v>
      </c>
      <c r="V305" s="1">
        <v>0</v>
      </c>
      <c r="W305" s="1">
        <v>109</v>
      </c>
      <c r="X305" s="110">
        <v>1.7141203703703704E-2</v>
      </c>
      <c r="Y305">
        <v>48.603000000000002</v>
      </c>
    </row>
    <row r="306" spans="1:25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268</v>
      </c>
      <c r="F306" s="1" t="s">
        <v>47</v>
      </c>
      <c r="G306" s="13">
        <f>(C306-VLOOKUP(E306,Riders!$A$2:$C$3501,2,FALSE))/365</f>
        <v>23.158904109589042</v>
      </c>
      <c r="H306" s="1">
        <v>3</v>
      </c>
      <c r="I306" s="1">
        <v>30</v>
      </c>
      <c r="J306" s="1">
        <v>30</v>
      </c>
      <c r="K306" s="1">
        <v>26</v>
      </c>
      <c r="L306" s="1">
        <v>86</v>
      </c>
      <c r="M306" s="1">
        <v>0</v>
      </c>
      <c r="N306" s="1">
        <v>3</v>
      </c>
      <c r="O306" s="1">
        <v>0</v>
      </c>
      <c r="P306" s="1">
        <v>0</v>
      </c>
      <c r="Q306" s="1">
        <v>0</v>
      </c>
      <c r="R306" s="1">
        <v>0</v>
      </c>
      <c r="S306" s="1">
        <v>5</v>
      </c>
      <c r="T306" s="1">
        <v>6</v>
      </c>
      <c r="U306" s="1">
        <v>0</v>
      </c>
      <c r="V306" s="1">
        <v>0</v>
      </c>
      <c r="W306" s="1">
        <v>100</v>
      </c>
      <c r="X306" s="110">
        <v>1.71412037037037E-2</v>
      </c>
      <c r="Y306">
        <v>48.603000000000002</v>
      </c>
    </row>
    <row r="307" spans="1:25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222</v>
      </c>
      <c r="F307" s="1" t="s">
        <v>223</v>
      </c>
      <c r="G307" s="13">
        <f>(C307-VLOOKUP(E307,Riders!$A$2:$C$3501,2,FALSE))/365</f>
        <v>20.654794520547945</v>
      </c>
      <c r="H307" s="1">
        <v>4</v>
      </c>
      <c r="I307" s="1">
        <v>34</v>
      </c>
      <c r="J307" s="1">
        <v>22</v>
      </c>
      <c r="K307" s="1">
        <v>32</v>
      </c>
      <c r="L307" s="1">
        <v>88</v>
      </c>
      <c r="M307" s="1">
        <v>0</v>
      </c>
      <c r="N307" s="1">
        <v>0</v>
      </c>
      <c r="O307" s="1">
        <v>0</v>
      </c>
      <c r="P307" s="1">
        <v>3</v>
      </c>
      <c r="Q307" s="1">
        <v>1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92</v>
      </c>
      <c r="X307" s="110">
        <v>1.71412037037037E-2</v>
      </c>
      <c r="Y307">
        <v>48.603000000000002</v>
      </c>
    </row>
    <row r="308" spans="1:25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214</v>
      </c>
      <c r="F308" s="1" t="s">
        <v>67</v>
      </c>
      <c r="G308" s="13">
        <f>(C308-VLOOKUP(E308,Riders!$A$2:$C$3501,2,FALSE))/365</f>
        <v>25.197260273972603</v>
      </c>
      <c r="H308" s="1">
        <v>5</v>
      </c>
      <c r="I308" s="1">
        <v>38</v>
      </c>
      <c r="J308" s="1">
        <v>34</v>
      </c>
      <c r="K308" s="1">
        <v>2</v>
      </c>
      <c r="L308" s="1">
        <v>74</v>
      </c>
      <c r="M308" s="1">
        <v>0</v>
      </c>
      <c r="N308" s="1">
        <v>0</v>
      </c>
      <c r="O308" s="1">
        <v>5</v>
      </c>
      <c r="P308" s="1">
        <v>1</v>
      </c>
      <c r="Q308" s="1">
        <v>5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85</v>
      </c>
      <c r="X308" s="110">
        <v>1.71412037037037E-2</v>
      </c>
      <c r="Y308">
        <v>48.603000000000002</v>
      </c>
    </row>
    <row r="309" spans="1:25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237</v>
      </c>
      <c r="F309" s="1" t="s">
        <v>238</v>
      </c>
      <c r="G309" s="13">
        <f>(C309-VLOOKUP(E309,Riders!$A$2:$C$3501,2,FALSE))/365</f>
        <v>23.780821917808218</v>
      </c>
      <c r="H309" s="1">
        <v>6</v>
      </c>
      <c r="I309" s="1">
        <v>12</v>
      </c>
      <c r="J309" s="1">
        <v>36</v>
      </c>
      <c r="K309" s="1">
        <v>28</v>
      </c>
      <c r="L309" s="1">
        <v>76</v>
      </c>
      <c r="M309" s="1">
        <v>3</v>
      </c>
      <c r="N309" s="1">
        <v>0</v>
      </c>
      <c r="O309" s="1">
        <v>3</v>
      </c>
      <c r="P309" s="1">
        <v>2</v>
      </c>
      <c r="Q309" s="1">
        <v>0</v>
      </c>
      <c r="R309" s="1">
        <v>1</v>
      </c>
      <c r="S309" s="1">
        <v>0</v>
      </c>
      <c r="T309" s="1">
        <v>0</v>
      </c>
      <c r="U309" s="1">
        <v>0</v>
      </c>
      <c r="V309" s="1">
        <v>0</v>
      </c>
      <c r="W309" s="1">
        <v>85</v>
      </c>
      <c r="X309" s="110">
        <v>1.71412037037037E-2</v>
      </c>
      <c r="Y309">
        <v>48.603000000000002</v>
      </c>
    </row>
    <row r="310" spans="1:25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306</v>
      </c>
      <c r="F310" s="1" t="s">
        <v>19</v>
      </c>
      <c r="G310" s="13">
        <f>(C310-VLOOKUP(E310,Riders!$A$2:$C$3501,2,FALSE))/365</f>
        <v>37.397260273972606</v>
      </c>
      <c r="H310" s="1">
        <v>7</v>
      </c>
      <c r="I310" s="1" t="s">
        <v>207</v>
      </c>
      <c r="J310" s="1">
        <v>32</v>
      </c>
      <c r="K310" s="1">
        <v>40</v>
      </c>
      <c r="L310" s="1">
        <v>76</v>
      </c>
      <c r="M310" s="1">
        <v>0</v>
      </c>
      <c r="N310" s="1">
        <v>2</v>
      </c>
      <c r="O310" s="1">
        <v>0</v>
      </c>
      <c r="P310" s="1">
        <v>0</v>
      </c>
      <c r="Q310" s="1">
        <v>2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83</v>
      </c>
      <c r="X310" s="110">
        <v>1.71412037037037E-2</v>
      </c>
      <c r="Y310">
        <v>48.603000000000002</v>
      </c>
    </row>
    <row r="311" spans="1:25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301</v>
      </c>
      <c r="F311" s="1" t="s">
        <v>51</v>
      </c>
      <c r="G311" s="13">
        <f>(C311-VLOOKUP(E311,Riders!$A$2:$C$3501,2,FALSE))/365</f>
        <v>29.980821917808218</v>
      </c>
      <c r="H311" s="1">
        <v>8</v>
      </c>
      <c r="I311" s="1">
        <v>20</v>
      </c>
      <c r="J311" s="1">
        <v>28</v>
      </c>
      <c r="K311" s="1">
        <v>34</v>
      </c>
      <c r="L311" s="1">
        <v>82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82</v>
      </c>
      <c r="X311" s="110">
        <v>1.71412037037037E-2</v>
      </c>
      <c r="Y311">
        <v>48.603000000000002</v>
      </c>
    </row>
    <row r="312" spans="1:25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219</v>
      </c>
      <c r="F312" s="1" t="s">
        <v>220</v>
      </c>
      <c r="G312" s="13">
        <f>(C312-VLOOKUP(E312,Riders!$A$2:$C$3501,2,FALSE))/365</f>
        <v>27.520547945205479</v>
      </c>
      <c r="H312" s="1">
        <v>9</v>
      </c>
      <c r="I312" s="1">
        <v>18</v>
      </c>
      <c r="J312" s="1">
        <v>18</v>
      </c>
      <c r="K312" s="1">
        <v>24</v>
      </c>
      <c r="L312" s="1">
        <v>60</v>
      </c>
      <c r="M312" s="1">
        <v>0</v>
      </c>
      <c r="N312" s="1">
        <v>0</v>
      </c>
      <c r="O312" s="1">
        <v>1</v>
      </c>
      <c r="P312" s="1">
        <v>0</v>
      </c>
      <c r="Q312" s="1">
        <v>0</v>
      </c>
      <c r="R312" s="1">
        <v>5</v>
      </c>
      <c r="S312" s="1">
        <v>0</v>
      </c>
      <c r="T312" s="1">
        <v>0</v>
      </c>
      <c r="U312" s="1">
        <v>0</v>
      </c>
      <c r="V312" s="1">
        <v>0</v>
      </c>
      <c r="W312" s="1">
        <v>66</v>
      </c>
      <c r="X312" s="110">
        <v>1.71412037037037E-2</v>
      </c>
      <c r="Y312">
        <v>48.603000000000002</v>
      </c>
    </row>
    <row r="313" spans="1:25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299</v>
      </c>
      <c r="F313" s="1" t="s">
        <v>38</v>
      </c>
      <c r="G313" s="13">
        <f>(C313-VLOOKUP(E313,Riders!$A$2:$C$3501,2,FALSE))/365</f>
        <v>27.512328767123286</v>
      </c>
      <c r="H313" s="1">
        <v>10</v>
      </c>
      <c r="I313" s="1">
        <v>28</v>
      </c>
      <c r="J313" s="1">
        <v>14</v>
      </c>
      <c r="K313" s="1">
        <v>22</v>
      </c>
      <c r="L313" s="1">
        <v>64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64</v>
      </c>
      <c r="X313" s="110">
        <v>1.71412037037037E-2</v>
      </c>
      <c r="Y313">
        <v>48.603000000000002</v>
      </c>
    </row>
    <row r="314" spans="1:25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305</v>
      </c>
      <c r="F314" s="1" t="s">
        <v>172</v>
      </c>
      <c r="G314" s="13">
        <f>(C314-VLOOKUP(E314,Riders!$A$2:$C$3501,2,FALSE))/365</f>
        <v>35.602739726027394</v>
      </c>
      <c r="H314" s="1">
        <v>11</v>
      </c>
      <c r="I314" s="1">
        <v>6</v>
      </c>
      <c r="J314" s="1">
        <v>40</v>
      </c>
      <c r="K314" s="1">
        <v>10</v>
      </c>
      <c r="L314" s="1">
        <v>56</v>
      </c>
      <c r="M314" s="1">
        <v>0</v>
      </c>
      <c r="N314" s="1">
        <v>0</v>
      </c>
      <c r="O314" s="1">
        <v>2</v>
      </c>
      <c r="P314" s="1">
        <v>5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63</v>
      </c>
      <c r="X314" s="110">
        <v>1.71412037037037E-2</v>
      </c>
      <c r="Y314">
        <v>48.603000000000002</v>
      </c>
    </row>
    <row r="315" spans="1:25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309</v>
      </c>
      <c r="F315" s="1" t="s">
        <v>25</v>
      </c>
      <c r="G315" s="13">
        <f>(C315-VLOOKUP(E315,Riders!$A$2:$C$3501,2,FALSE))/365</f>
        <v>27.865753424657534</v>
      </c>
      <c r="H315" s="1">
        <v>12</v>
      </c>
      <c r="I315" s="1" t="s">
        <v>308</v>
      </c>
      <c r="J315" s="1">
        <v>26</v>
      </c>
      <c r="K315" s="1">
        <v>20</v>
      </c>
      <c r="L315" s="1">
        <v>48</v>
      </c>
      <c r="M315" s="1">
        <v>0</v>
      </c>
      <c r="N315" s="1">
        <v>5</v>
      </c>
      <c r="O315" s="1">
        <v>0</v>
      </c>
      <c r="P315" s="1">
        <v>0</v>
      </c>
      <c r="Q315" s="1">
        <v>0</v>
      </c>
      <c r="R315" s="1">
        <v>3</v>
      </c>
      <c r="S315" s="1">
        <v>0</v>
      </c>
      <c r="T315" s="1">
        <v>4</v>
      </c>
      <c r="U315" s="1">
        <v>0</v>
      </c>
      <c r="V315" s="1">
        <v>0</v>
      </c>
      <c r="W315" s="1">
        <v>60</v>
      </c>
      <c r="X315" s="110">
        <v>1.71412037037037E-2</v>
      </c>
      <c r="Y315">
        <v>48.603000000000002</v>
      </c>
    </row>
    <row r="316" spans="1:25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300</v>
      </c>
      <c r="F316" s="1" t="s">
        <v>56</v>
      </c>
      <c r="G316" s="13">
        <f>(C316-VLOOKUP(E316,Riders!$A$2:$C$3501,2,FALSE))/365</f>
        <v>32.635616438356166</v>
      </c>
      <c r="H316" s="1">
        <v>13</v>
      </c>
      <c r="I316" s="1">
        <v>24</v>
      </c>
      <c r="J316" s="1">
        <v>16</v>
      </c>
      <c r="K316" s="1">
        <v>16</v>
      </c>
      <c r="L316" s="1">
        <v>56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2</v>
      </c>
      <c r="U316" s="1">
        <v>0</v>
      </c>
      <c r="V316" s="1">
        <v>0</v>
      </c>
      <c r="W316" s="1">
        <v>58</v>
      </c>
      <c r="X316" s="110">
        <v>1.71412037037037E-2</v>
      </c>
      <c r="Y316">
        <v>48.603000000000002</v>
      </c>
    </row>
    <row r="317" spans="1:25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270</v>
      </c>
      <c r="F317" s="1" t="s">
        <v>36</v>
      </c>
      <c r="G317" s="13">
        <f>(C317-VLOOKUP(E317,Riders!$A$2:$C$3501,2,FALSE))/365</f>
        <v>25.454794520547946</v>
      </c>
      <c r="H317" s="1">
        <v>14</v>
      </c>
      <c r="I317" s="1">
        <v>26</v>
      </c>
      <c r="J317" s="1">
        <v>20</v>
      </c>
      <c r="K317" s="1">
        <v>30</v>
      </c>
      <c r="L317" s="1">
        <v>76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20</v>
      </c>
      <c r="W317" s="1">
        <v>56</v>
      </c>
      <c r="X317" s="110">
        <v>1.71412037037037E-2</v>
      </c>
      <c r="Y317">
        <v>48.603000000000002</v>
      </c>
    </row>
    <row r="318" spans="1:25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215</v>
      </c>
      <c r="F318" s="1" t="s">
        <v>17</v>
      </c>
      <c r="G318" s="13">
        <f>(C318-VLOOKUP(E318,Riders!$A$2:$C$3501,2,FALSE))/365</f>
        <v>21.142465753424659</v>
      </c>
      <c r="H318" s="1">
        <v>15</v>
      </c>
      <c r="I318" s="1">
        <v>36</v>
      </c>
      <c r="J318" s="1">
        <v>10</v>
      </c>
      <c r="K318" s="1">
        <v>8</v>
      </c>
      <c r="L318" s="1">
        <v>54</v>
      </c>
      <c r="M318" s="1">
        <v>1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55</v>
      </c>
      <c r="X318" s="110">
        <v>1.71412037037037E-2</v>
      </c>
      <c r="Y318">
        <v>48.603000000000002</v>
      </c>
    </row>
    <row r="319" spans="1:25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304</v>
      </c>
      <c r="F319" s="1" t="s">
        <v>29</v>
      </c>
      <c r="G319" s="13">
        <f>(C319-VLOOKUP(E319,Riders!$A$2:$C$3501,2,FALSE))/365</f>
        <v>23.246575342465754</v>
      </c>
      <c r="H319" s="1">
        <v>16</v>
      </c>
      <c r="I319" s="1">
        <v>8</v>
      </c>
      <c r="J319" s="1">
        <v>12</v>
      </c>
      <c r="K319" s="1">
        <v>14</v>
      </c>
      <c r="L319" s="1">
        <v>34</v>
      </c>
      <c r="M319" s="1">
        <v>2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36</v>
      </c>
      <c r="X319" s="110">
        <v>1.71412037037037E-2</v>
      </c>
      <c r="Y319">
        <v>48.603000000000002</v>
      </c>
    </row>
    <row r="320" spans="1:25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251</v>
      </c>
      <c r="F320" s="1" t="s">
        <v>65</v>
      </c>
      <c r="G320" s="13">
        <f>(C320-VLOOKUP(E320,Riders!$A$2:$C$3501,2,FALSE))/365</f>
        <v>18.830136986301369</v>
      </c>
      <c r="H320" s="1">
        <v>17</v>
      </c>
      <c r="I320" s="1">
        <v>22</v>
      </c>
      <c r="J320" s="1">
        <v>8</v>
      </c>
      <c r="K320" s="1">
        <v>4</v>
      </c>
      <c r="L320" s="1">
        <v>34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34</v>
      </c>
      <c r="X320" s="110">
        <v>1.71412037037037E-2</v>
      </c>
      <c r="Y320">
        <v>48.603000000000002</v>
      </c>
    </row>
    <row r="321" spans="1:25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303</v>
      </c>
      <c r="F321" s="1" t="s">
        <v>232</v>
      </c>
      <c r="G321" s="13">
        <f>(C321-VLOOKUP(E321,Riders!$A$2:$C$3501,2,FALSE))/365</f>
        <v>25.728767123287671</v>
      </c>
      <c r="H321" s="1">
        <v>18</v>
      </c>
      <c r="I321" s="1">
        <v>10</v>
      </c>
      <c r="J321" s="1">
        <v>6</v>
      </c>
      <c r="K321" s="1">
        <v>18</v>
      </c>
      <c r="L321" s="1">
        <v>34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34</v>
      </c>
      <c r="X321" s="110">
        <v>1.71412037037037E-2</v>
      </c>
      <c r="Y321">
        <v>48.603000000000002</v>
      </c>
    </row>
    <row r="322" spans="1:25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302</v>
      </c>
      <c r="F322" s="1" t="s">
        <v>264</v>
      </c>
      <c r="G322" s="13">
        <f>(C322-VLOOKUP(E322,Riders!$A$2:$C$3501,2,FALSE))/365</f>
        <v>39.830136986301369</v>
      </c>
      <c r="H322" s="1">
        <v>19</v>
      </c>
      <c r="I322" s="1">
        <v>16</v>
      </c>
      <c r="J322" s="1">
        <v>4</v>
      </c>
      <c r="K322" s="1">
        <v>6</v>
      </c>
      <c r="L322" s="1">
        <v>26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2</v>
      </c>
      <c r="S322" s="1">
        <v>0</v>
      </c>
      <c r="T322" s="1">
        <v>0</v>
      </c>
      <c r="U322" s="1">
        <v>0</v>
      </c>
      <c r="V322" s="1">
        <v>0</v>
      </c>
      <c r="W322" s="1">
        <v>28</v>
      </c>
      <c r="X322" s="110">
        <v>1.71412037037037E-2</v>
      </c>
      <c r="Y322">
        <v>48.603000000000002</v>
      </c>
    </row>
    <row r="323" spans="1:25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277</v>
      </c>
      <c r="F323" s="1" t="s">
        <v>278</v>
      </c>
      <c r="G323" s="13">
        <f>(C323-VLOOKUP(E323,Riders!$A$2:$C$3501,2,FALSE))/365</f>
        <v>21.967123287671232</v>
      </c>
      <c r="H323" s="1">
        <v>20</v>
      </c>
      <c r="I323" s="1" t="s">
        <v>308</v>
      </c>
      <c r="J323" s="1">
        <v>1</v>
      </c>
      <c r="K323" s="1">
        <v>1</v>
      </c>
      <c r="L323" s="1">
        <v>4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20</v>
      </c>
      <c r="W323" s="1">
        <v>-16</v>
      </c>
      <c r="X323" s="110">
        <v>1.71412037037037E-2</v>
      </c>
      <c r="Y323">
        <v>48.603000000000002</v>
      </c>
    </row>
    <row r="324" spans="1:25" x14ac:dyDescent="0.3">
      <c r="A324" s="1" t="s">
        <v>131</v>
      </c>
      <c r="B324" s="1">
        <v>2020</v>
      </c>
      <c r="C324" s="2">
        <v>43889</v>
      </c>
      <c r="D324" s="1" t="s">
        <v>13</v>
      </c>
      <c r="E324" s="1" t="s">
        <v>276</v>
      </c>
      <c r="F324" s="1" t="s">
        <v>120</v>
      </c>
      <c r="G324" s="13" t="e">
        <f>(C324-VLOOKUP(E324,Riders!$A$2:$C$3501,2,FALSE))/365</f>
        <v>#N/A</v>
      </c>
      <c r="H324" s="1">
        <v>21</v>
      </c>
      <c r="I324" s="1">
        <v>14</v>
      </c>
      <c r="J324" s="1">
        <v>2</v>
      </c>
      <c r="K324" s="1">
        <v>12</v>
      </c>
      <c r="L324" s="1">
        <v>28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80</v>
      </c>
      <c r="W324" s="1">
        <v>-52</v>
      </c>
      <c r="X324" s="110">
        <v>1.71412037037037E-2</v>
      </c>
      <c r="Y324">
        <v>48.603000000000002</v>
      </c>
    </row>
    <row r="325" spans="1:25" x14ac:dyDescent="0.3">
      <c r="A325" s="1" t="s">
        <v>131</v>
      </c>
      <c r="B325" s="1">
        <v>2020</v>
      </c>
      <c r="C325" s="2">
        <v>43889</v>
      </c>
      <c r="D325" s="1" t="s">
        <v>13</v>
      </c>
      <c r="E325" s="1" t="s">
        <v>307</v>
      </c>
      <c r="F325" s="1" t="s">
        <v>27</v>
      </c>
      <c r="G325" s="13">
        <f>(C325-VLOOKUP(E325,Riders!$A$2:$C$3501,2,FALSE))/365</f>
        <v>26.761643835616439</v>
      </c>
      <c r="H325" s="1" t="s">
        <v>308</v>
      </c>
      <c r="I325" s="1" t="s">
        <v>308</v>
      </c>
      <c r="J325" s="1" t="s">
        <v>373</v>
      </c>
      <c r="K325" s="1"/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10">
        <v>1.71412037037037E-2</v>
      </c>
      <c r="Y325">
        <v>48.603000000000002</v>
      </c>
    </row>
    <row r="326" spans="1:25" x14ac:dyDescent="0.3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2331</v>
      </c>
      <c r="F326" s="1" t="s">
        <v>44</v>
      </c>
      <c r="G326" s="13">
        <f>(C326-VLOOKUP(E326,Riders!$A$2:$C$3501,2,FALSE))/365</f>
        <v>23.238356164383561</v>
      </c>
      <c r="H326" s="1" t="s">
        <v>308</v>
      </c>
      <c r="I326" s="1" t="s">
        <v>308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10">
        <v>1.71412037037037E-2</v>
      </c>
      <c r="Y326">
        <v>48.603000000000002</v>
      </c>
    </row>
    <row r="327" spans="1:25" x14ac:dyDescent="0.3">
      <c r="A327" s="1" t="s">
        <v>131</v>
      </c>
      <c r="B327" s="1">
        <v>2020</v>
      </c>
      <c r="C327" s="2">
        <v>43889</v>
      </c>
      <c r="D327" s="1" t="s">
        <v>13</v>
      </c>
      <c r="E327" s="1" t="s">
        <v>310</v>
      </c>
      <c r="F327" s="1" t="s">
        <v>158</v>
      </c>
      <c r="G327" s="13">
        <f>(C327-VLOOKUP(E327,Riders!$A$2:$C$3501,2,FALSE))/365</f>
        <v>29.772602739726029</v>
      </c>
      <c r="H327" s="1" t="s">
        <v>308</v>
      </c>
      <c r="I327" s="1" t="s">
        <v>308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10">
        <v>1.71412037037037E-2</v>
      </c>
      <c r="Y327">
        <v>48.603000000000002</v>
      </c>
    </row>
    <row r="328" spans="1:25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214</v>
      </c>
      <c r="F328" s="4" t="s">
        <v>67</v>
      </c>
      <c r="G328" s="13">
        <f>(C328-VLOOKUP(E328,Riders!$A$2:$C$3501,2,FALSE))/365</f>
        <v>25.106849315068494</v>
      </c>
      <c r="H328" s="4">
        <v>1</v>
      </c>
      <c r="I328" s="4">
        <v>36</v>
      </c>
      <c r="J328" s="4">
        <v>32</v>
      </c>
      <c r="K328" s="4">
        <v>40</v>
      </c>
      <c r="L328" s="4">
        <v>108</v>
      </c>
      <c r="M328" s="4">
        <v>5</v>
      </c>
      <c r="N328" s="4">
        <v>0</v>
      </c>
      <c r="O328" s="4">
        <v>3</v>
      </c>
      <c r="P328" s="4">
        <v>5</v>
      </c>
      <c r="Q328" s="4">
        <v>5</v>
      </c>
      <c r="R328" s="4">
        <v>5</v>
      </c>
      <c r="S328" s="4">
        <v>3</v>
      </c>
      <c r="T328" s="4">
        <v>0</v>
      </c>
      <c r="U328" s="4">
        <v>0</v>
      </c>
      <c r="V328" s="4">
        <v>0</v>
      </c>
      <c r="W328" s="4">
        <v>134</v>
      </c>
      <c r="X328" s="110">
        <v>1.7719907407407406E-2</v>
      </c>
      <c r="Y328">
        <v>47.021999999999998</v>
      </c>
    </row>
    <row r="329" spans="1:25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298</v>
      </c>
      <c r="F329" s="4" t="s">
        <v>53</v>
      </c>
      <c r="G329" s="13">
        <f>(C329-VLOOKUP(E329,Riders!$A$2:$C$3501,2,FALSE))/365</f>
        <v>20.528767123287672</v>
      </c>
      <c r="H329" s="4">
        <v>2</v>
      </c>
      <c r="I329" s="4">
        <v>38</v>
      </c>
      <c r="J329" s="4">
        <v>28</v>
      </c>
      <c r="K329" s="4">
        <v>38</v>
      </c>
      <c r="L329" s="4">
        <v>104</v>
      </c>
      <c r="M329" s="4">
        <v>0</v>
      </c>
      <c r="N329" s="4">
        <v>2</v>
      </c>
      <c r="O329" s="4">
        <v>0</v>
      </c>
      <c r="P329" s="4">
        <v>1</v>
      </c>
      <c r="Q329" s="4">
        <v>3</v>
      </c>
      <c r="R329" s="4">
        <v>0</v>
      </c>
      <c r="S329" s="4">
        <v>0</v>
      </c>
      <c r="T329" s="4">
        <v>4</v>
      </c>
      <c r="U329" s="4">
        <v>0</v>
      </c>
      <c r="V329" s="4">
        <v>0</v>
      </c>
      <c r="W329" s="4">
        <v>114</v>
      </c>
      <c r="X329" s="110">
        <v>1.7719907407407406E-2</v>
      </c>
      <c r="Y329">
        <v>47.021999999999998</v>
      </c>
    </row>
    <row r="330" spans="1:25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233</v>
      </c>
      <c r="F330" s="4" t="s">
        <v>56</v>
      </c>
      <c r="G330" s="13">
        <f>(C330-VLOOKUP(E330,Riders!$A$2:$C$3501,2,FALSE))/365</f>
        <v>24.402739726027399</v>
      </c>
      <c r="H330" s="4">
        <v>3</v>
      </c>
      <c r="I330" s="4">
        <v>32</v>
      </c>
      <c r="J330" s="4">
        <v>40</v>
      </c>
      <c r="K330" s="4">
        <v>26</v>
      </c>
      <c r="L330" s="4">
        <v>98</v>
      </c>
      <c r="M330" s="4">
        <v>3</v>
      </c>
      <c r="N330" s="4">
        <v>0</v>
      </c>
      <c r="O330" s="4">
        <v>0</v>
      </c>
      <c r="P330" s="4">
        <v>0</v>
      </c>
      <c r="Q330" s="4">
        <v>1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102</v>
      </c>
      <c r="X330" s="110">
        <v>1.77199074074074E-2</v>
      </c>
      <c r="Y330">
        <v>47.021999999999998</v>
      </c>
    </row>
    <row r="331" spans="1:25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301</v>
      </c>
      <c r="F331" s="4" t="s">
        <v>51</v>
      </c>
      <c r="G331" s="13">
        <f>(C331-VLOOKUP(E331,Riders!$A$2:$C$3501,2,FALSE))/365</f>
        <v>29.890410958904109</v>
      </c>
      <c r="H331" s="4">
        <v>4</v>
      </c>
      <c r="I331" s="4">
        <v>30</v>
      </c>
      <c r="J331" s="4">
        <v>20</v>
      </c>
      <c r="K331" s="4">
        <v>36</v>
      </c>
      <c r="L331" s="4">
        <v>86</v>
      </c>
      <c r="M331" s="4">
        <v>2</v>
      </c>
      <c r="N331" s="4">
        <v>1</v>
      </c>
      <c r="O331" s="4">
        <v>0</v>
      </c>
      <c r="P331" s="4">
        <v>0</v>
      </c>
      <c r="Q331" s="4">
        <v>0</v>
      </c>
      <c r="R331" s="4">
        <v>3</v>
      </c>
      <c r="S331" s="4">
        <v>0</v>
      </c>
      <c r="T331" s="4">
        <v>0</v>
      </c>
      <c r="U331" s="4">
        <v>0</v>
      </c>
      <c r="V331" s="4">
        <v>0</v>
      </c>
      <c r="W331" s="4">
        <v>92</v>
      </c>
      <c r="X331" s="110">
        <v>1.77199074074074E-2</v>
      </c>
      <c r="Y331">
        <v>47.021999999999998</v>
      </c>
    </row>
    <row r="332" spans="1:25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305</v>
      </c>
      <c r="F332" s="4" t="s">
        <v>172</v>
      </c>
      <c r="G332" s="13">
        <f>(C332-VLOOKUP(E332,Riders!$A$2:$C$3501,2,FALSE))/365</f>
        <v>35.512328767123286</v>
      </c>
      <c r="H332" s="4">
        <v>5</v>
      </c>
      <c r="I332" s="4">
        <v>1</v>
      </c>
      <c r="J332" s="4">
        <v>38</v>
      </c>
      <c r="K332" s="4">
        <v>10</v>
      </c>
      <c r="L332" s="4">
        <v>49</v>
      </c>
      <c r="M332" s="4">
        <v>0</v>
      </c>
      <c r="N332" s="4">
        <v>5</v>
      </c>
      <c r="O332" s="4">
        <v>5</v>
      </c>
      <c r="P332" s="4">
        <v>0</v>
      </c>
      <c r="Q332" s="4">
        <v>0</v>
      </c>
      <c r="R332" s="4">
        <v>0</v>
      </c>
      <c r="S332" s="4">
        <v>0</v>
      </c>
      <c r="T332" s="4">
        <v>10</v>
      </c>
      <c r="U332" s="4">
        <v>20</v>
      </c>
      <c r="V332" s="4">
        <v>0</v>
      </c>
      <c r="W332" s="4">
        <v>89</v>
      </c>
      <c r="X332" s="110">
        <v>1.77199074074074E-2</v>
      </c>
      <c r="Y332">
        <v>47.021999999999998</v>
      </c>
    </row>
    <row r="333" spans="1:25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222</v>
      </c>
      <c r="F333" s="4" t="s">
        <v>223</v>
      </c>
      <c r="G333" s="13">
        <f>(C333-VLOOKUP(E333,Riders!$A$2:$C$3501,2,FALSE))/365</f>
        <v>20.564383561643837</v>
      </c>
      <c r="H333" s="4">
        <v>6</v>
      </c>
      <c r="I333" s="4">
        <v>26</v>
      </c>
      <c r="J333" s="4">
        <v>24</v>
      </c>
      <c r="K333" s="4">
        <v>32</v>
      </c>
      <c r="L333" s="4">
        <v>82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6</v>
      </c>
      <c r="U333" s="4">
        <v>0</v>
      </c>
      <c r="V333" s="4">
        <v>0</v>
      </c>
      <c r="W333" s="4">
        <v>88</v>
      </c>
      <c r="X333" s="110">
        <v>1.77199074074074E-2</v>
      </c>
      <c r="Y333">
        <v>47.021999999999998</v>
      </c>
    </row>
    <row r="334" spans="1:25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215</v>
      </c>
      <c r="F334" s="4" t="s">
        <v>17</v>
      </c>
      <c r="G334" s="13">
        <f>(C334-VLOOKUP(E334,Riders!$A$2:$C$3501,2,FALSE))/365</f>
        <v>21.052054794520547</v>
      </c>
      <c r="H334" s="4">
        <v>7</v>
      </c>
      <c r="I334" s="4">
        <v>34</v>
      </c>
      <c r="J334" s="4">
        <v>6</v>
      </c>
      <c r="K334" s="4">
        <v>34</v>
      </c>
      <c r="L334" s="4">
        <v>74</v>
      </c>
      <c r="M334" s="4">
        <v>0</v>
      </c>
      <c r="N334" s="4">
        <v>0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2</v>
      </c>
      <c r="U334" s="4">
        <v>0</v>
      </c>
      <c r="V334" s="4">
        <v>0</v>
      </c>
      <c r="W334" s="4">
        <v>78</v>
      </c>
      <c r="X334" s="110">
        <v>1.77199074074074E-2</v>
      </c>
      <c r="Y334">
        <v>47.021999999999998</v>
      </c>
    </row>
    <row r="335" spans="1:25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276</v>
      </c>
      <c r="F335" s="4" t="s">
        <v>120</v>
      </c>
      <c r="G335" s="13" t="e">
        <f>(C335-VLOOKUP(E335,Riders!$A$2:$C$3501,2,FALSE))/365</f>
        <v>#N/A</v>
      </c>
      <c r="H335" s="4">
        <v>8</v>
      </c>
      <c r="I335" s="4">
        <v>28</v>
      </c>
      <c r="J335" s="4">
        <v>30</v>
      </c>
      <c r="K335" s="4">
        <v>20</v>
      </c>
      <c r="L335" s="4">
        <v>78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78</v>
      </c>
      <c r="X335" s="110">
        <v>1.77199074074074E-2</v>
      </c>
      <c r="Y335">
        <v>47.021999999999998</v>
      </c>
    </row>
    <row r="336" spans="1:25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314</v>
      </c>
      <c r="F336" s="4" t="s">
        <v>118</v>
      </c>
      <c r="G336" s="13">
        <f>(C336-VLOOKUP(E336,Riders!$A$2:$C$3501,2,FALSE))/365</f>
        <v>23.315068493150687</v>
      </c>
      <c r="H336" s="4">
        <v>9</v>
      </c>
      <c r="I336" s="4">
        <v>16</v>
      </c>
      <c r="J336" s="4">
        <v>10</v>
      </c>
      <c r="K336" s="4">
        <v>30</v>
      </c>
      <c r="L336" s="4">
        <v>56</v>
      </c>
      <c r="M336" s="4">
        <v>0</v>
      </c>
      <c r="N336" s="4">
        <v>3</v>
      </c>
      <c r="O336" s="4">
        <v>0</v>
      </c>
      <c r="P336" s="4">
        <v>3</v>
      </c>
      <c r="Q336" s="4">
        <v>0</v>
      </c>
      <c r="R336" s="4">
        <v>1</v>
      </c>
      <c r="S336" s="4">
        <v>0</v>
      </c>
      <c r="T336" s="4">
        <v>0</v>
      </c>
      <c r="U336" s="4">
        <v>0</v>
      </c>
      <c r="V336" s="4">
        <v>0</v>
      </c>
      <c r="W336" s="4">
        <v>63</v>
      </c>
      <c r="X336" s="110">
        <v>1.77199074074074E-2</v>
      </c>
      <c r="Y336">
        <v>47.021999999999998</v>
      </c>
    </row>
    <row r="337" spans="1:25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303</v>
      </c>
      <c r="F337" s="4" t="s">
        <v>232</v>
      </c>
      <c r="G337" s="13">
        <f>(C337-VLOOKUP(E337,Riders!$A$2:$C$3501,2,FALSE))/365</f>
        <v>25.638356164383563</v>
      </c>
      <c r="H337" s="4">
        <v>10</v>
      </c>
      <c r="I337" s="4">
        <v>10</v>
      </c>
      <c r="J337" s="4">
        <v>22</v>
      </c>
      <c r="K337" s="4">
        <v>28</v>
      </c>
      <c r="L337" s="4">
        <v>60</v>
      </c>
      <c r="M337" s="4">
        <v>0</v>
      </c>
      <c r="N337" s="4">
        <v>0</v>
      </c>
      <c r="O337" s="4">
        <v>1</v>
      </c>
      <c r="P337" s="4">
        <v>0</v>
      </c>
      <c r="Q337" s="4">
        <v>0</v>
      </c>
      <c r="R337" s="4">
        <v>0</v>
      </c>
      <c r="S337" s="4">
        <v>1</v>
      </c>
      <c r="T337" s="4">
        <v>0</v>
      </c>
      <c r="U337" s="4">
        <v>0</v>
      </c>
      <c r="V337" s="4">
        <v>0</v>
      </c>
      <c r="W337" s="4">
        <v>62</v>
      </c>
      <c r="X337" s="110">
        <v>1.77199074074074E-2</v>
      </c>
      <c r="Y337">
        <v>47.021999999999998</v>
      </c>
    </row>
    <row r="338" spans="1:25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312</v>
      </c>
      <c r="F338" s="4" t="s">
        <v>27</v>
      </c>
      <c r="G338" s="13">
        <f>(C338-VLOOKUP(E338,Riders!$A$2:$C$3501,2,FALSE))/365</f>
        <v>21.534246575342465</v>
      </c>
      <c r="H338" s="4">
        <v>11</v>
      </c>
      <c r="I338" s="4">
        <v>22</v>
      </c>
      <c r="J338" s="4">
        <v>14</v>
      </c>
      <c r="K338" s="4">
        <v>16</v>
      </c>
      <c r="L338" s="4">
        <v>52</v>
      </c>
      <c r="M338" s="4">
        <v>0</v>
      </c>
      <c r="N338" s="4">
        <v>0</v>
      </c>
      <c r="O338" s="4">
        <v>0</v>
      </c>
      <c r="P338" s="4">
        <v>0</v>
      </c>
      <c r="Q338" s="4">
        <v>2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54</v>
      </c>
      <c r="X338" s="110">
        <v>1.77199074074074E-2</v>
      </c>
      <c r="Y338">
        <v>47.021999999999998</v>
      </c>
    </row>
    <row r="339" spans="1:25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311</v>
      </c>
      <c r="F339" s="4" t="s">
        <v>61</v>
      </c>
      <c r="G339" s="13">
        <f>(C339-VLOOKUP(E339,Riders!$A$2:$C$3501,2,FALSE))/365</f>
        <v>30.038356164383561</v>
      </c>
      <c r="H339" s="4">
        <v>12</v>
      </c>
      <c r="I339" s="4">
        <v>24</v>
      </c>
      <c r="J339" s="4">
        <v>8</v>
      </c>
      <c r="K339" s="4">
        <v>22</v>
      </c>
      <c r="L339" s="4">
        <v>54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54</v>
      </c>
      <c r="X339" s="110">
        <v>1.77199074074074E-2</v>
      </c>
      <c r="Y339">
        <v>47.021999999999998</v>
      </c>
    </row>
    <row r="340" spans="1:25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302</v>
      </c>
      <c r="F340" s="4" t="s">
        <v>264</v>
      </c>
      <c r="G340" s="13">
        <f>(C340-VLOOKUP(E340,Riders!$A$2:$C$3501,2,FALSE))/365</f>
        <v>39.739726027397261</v>
      </c>
      <c r="H340" s="4">
        <v>13</v>
      </c>
      <c r="I340" s="4">
        <v>2</v>
      </c>
      <c r="J340" s="4">
        <v>36</v>
      </c>
      <c r="K340" s="4">
        <v>14</v>
      </c>
      <c r="L340" s="4">
        <v>52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52</v>
      </c>
      <c r="X340" s="110">
        <v>1.77199074074074E-2</v>
      </c>
      <c r="Y340">
        <v>47.021999999999998</v>
      </c>
    </row>
    <row r="341" spans="1:25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299</v>
      </c>
      <c r="F341" s="4" t="s">
        <v>38</v>
      </c>
      <c r="G341" s="13">
        <f>(C341-VLOOKUP(E341,Riders!$A$2:$C$3501,2,FALSE))/365</f>
        <v>27.421917808219177</v>
      </c>
      <c r="H341" s="4">
        <v>14</v>
      </c>
      <c r="I341" s="4">
        <v>14</v>
      </c>
      <c r="J341" s="4">
        <v>16</v>
      </c>
      <c r="K341" s="4">
        <v>12</v>
      </c>
      <c r="L341" s="4">
        <v>42</v>
      </c>
      <c r="M341" s="4">
        <v>1</v>
      </c>
      <c r="N341" s="4">
        <v>0</v>
      </c>
      <c r="O341" s="4">
        <v>0</v>
      </c>
      <c r="P341" s="4">
        <v>2</v>
      </c>
      <c r="Q341" s="4">
        <v>0</v>
      </c>
      <c r="R341" s="4">
        <v>2</v>
      </c>
      <c r="S341" s="4">
        <v>5</v>
      </c>
      <c r="T341" s="4">
        <v>0</v>
      </c>
      <c r="U341" s="4">
        <v>0</v>
      </c>
      <c r="V341" s="4">
        <v>0</v>
      </c>
      <c r="W341" s="4">
        <v>52</v>
      </c>
      <c r="X341" s="110">
        <v>1.77199074074074E-2</v>
      </c>
      <c r="Y341">
        <v>47.021999999999998</v>
      </c>
    </row>
    <row r="342" spans="1:25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242</v>
      </c>
      <c r="F342" s="4" t="s">
        <v>243</v>
      </c>
      <c r="G342" s="13">
        <f>(C342-VLOOKUP(E342,Riders!$A$2:$C$3501,2,FALSE))/365</f>
        <v>25.156164383561645</v>
      </c>
      <c r="H342" s="4">
        <v>15</v>
      </c>
      <c r="I342" s="4">
        <v>4</v>
      </c>
      <c r="J342" s="4">
        <v>12</v>
      </c>
      <c r="K342" s="4">
        <v>24</v>
      </c>
      <c r="L342" s="4">
        <v>40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40</v>
      </c>
      <c r="X342" s="110">
        <v>1.77199074074074E-2</v>
      </c>
      <c r="Y342">
        <v>47.021999999999998</v>
      </c>
    </row>
    <row r="343" spans="1:25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219</v>
      </c>
      <c r="F343" s="4" t="s">
        <v>220</v>
      </c>
      <c r="G343" s="13">
        <f>(C343-VLOOKUP(E343,Riders!$A$2:$C$3501,2,FALSE))/365</f>
        <v>27.43013698630137</v>
      </c>
      <c r="H343" s="4">
        <v>16</v>
      </c>
      <c r="I343" s="4">
        <v>6</v>
      </c>
      <c r="J343" s="4">
        <v>26</v>
      </c>
      <c r="K343" s="4">
        <v>4</v>
      </c>
      <c r="L343" s="4">
        <v>36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36</v>
      </c>
      <c r="X343" s="110">
        <v>1.77199074074074E-2</v>
      </c>
      <c r="Y343">
        <v>47.021999999999998</v>
      </c>
    </row>
    <row r="344" spans="1:25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313</v>
      </c>
      <c r="F344" s="4" t="s">
        <v>40</v>
      </c>
      <c r="G344" s="13">
        <f>(C344-VLOOKUP(E344,Riders!$A$2:$C$3501,2,FALSE))/365</f>
        <v>27.068493150684933</v>
      </c>
      <c r="H344" s="4">
        <v>17</v>
      </c>
      <c r="I344" s="4">
        <v>18</v>
      </c>
      <c r="J344" s="4">
        <v>4</v>
      </c>
      <c r="K344" s="4">
        <v>6</v>
      </c>
      <c r="L344" s="4">
        <v>28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28</v>
      </c>
      <c r="X344" s="110">
        <v>1.77199074074074E-2</v>
      </c>
      <c r="Y344">
        <v>47.021999999999998</v>
      </c>
    </row>
    <row r="345" spans="1:25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251</v>
      </c>
      <c r="F345" s="4" t="s">
        <v>65</v>
      </c>
      <c r="G345" s="13">
        <f>(C345-VLOOKUP(E345,Riders!$A$2:$C$3501,2,FALSE))/365</f>
        <v>18.739726027397261</v>
      </c>
      <c r="H345" s="4">
        <v>18</v>
      </c>
      <c r="I345" s="4">
        <v>1</v>
      </c>
      <c r="J345" s="4">
        <v>18</v>
      </c>
      <c r="K345" s="4">
        <v>2</v>
      </c>
      <c r="L345" s="4">
        <v>21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21</v>
      </c>
      <c r="X345" s="110">
        <v>1.77199074074074E-2</v>
      </c>
      <c r="Y345">
        <v>47.021999999999998</v>
      </c>
    </row>
    <row r="346" spans="1:25" x14ac:dyDescent="0.3">
      <c r="A346" s="4" t="s">
        <v>93</v>
      </c>
      <c r="B346" s="4">
        <v>2020</v>
      </c>
      <c r="C346" s="5">
        <v>43856</v>
      </c>
      <c r="D346" s="4" t="s">
        <v>72</v>
      </c>
      <c r="E346" s="4" t="s">
        <v>224</v>
      </c>
      <c r="F346" s="4" t="s">
        <v>225</v>
      </c>
      <c r="G346" s="13">
        <f>(C346-VLOOKUP(E346,Riders!$A$2:$C$3501,2,FALSE))/365</f>
        <v>20.12876712328767</v>
      </c>
      <c r="H346" s="4">
        <v>19</v>
      </c>
      <c r="I346" s="4">
        <v>8</v>
      </c>
      <c r="J346" s="4">
        <v>2</v>
      </c>
      <c r="K346" s="4">
        <v>8</v>
      </c>
      <c r="L346" s="4">
        <v>18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2</v>
      </c>
      <c r="T346" s="4">
        <v>0</v>
      </c>
      <c r="U346" s="4">
        <v>0</v>
      </c>
      <c r="V346" s="4">
        <v>0</v>
      </c>
      <c r="W346" s="4">
        <v>20</v>
      </c>
      <c r="X346" s="110">
        <v>1.77199074074074E-2</v>
      </c>
      <c r="Y346">
        <v>47.021999999999998</v>
      </c>
    </row>
    <row r="347" spans="1:25" x14ac:dyDescent="0.3">
      <c r="A347" s="4" t="s">
        <v>93</v>
      </c>
      <c r="B347" s="4">
        <v>2020</v>
      </c>
      <c r="C347" s="5">
        <v>43856</v>
      </c>
      <c r="D347" s="4" t="s">
        <v>72</v>
      </c>
      <c r="E347" s="4" t="s">
        <v>310</v>
      </c>
      <c r="F347" s="4" t="s">
        <v>158</v>
      </c>
      <c r="G347" s="13">
        <f>(C347-VLOOKUP(E347,Riders!$A$2:$C$3501,2,FALSE))/365</f>
        <v>29.682191780821917</v>
      </c>
      <c r="H347" s="4">
        <v>20</v>
      </c>
      <c r="I347" s="4">
        <v>12</v>
      </c>
      <c r="J347" s="4">
        <v>1</v>
      </c>
      <c r="K347" s="4">
        <v>1</v>
      </c>
      <c r="L347" s="4">
        <v>14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14</v>
      </c>
      <c r="X347" s="110">
        <v>1.77199074074074E-2</v>
      </c>
      <c r="Y347">
        <v>47.021999999999998</v>
      </c>
    </row>
    <row r="348" spans="1:25" x14ac:dyDescent="0.3">
      <c r="A348" s="4" t="s">
        <v>93</v>
      </c>
      <c r="B348" s="4">
        <v>2020</v>
      </c>
      <c r="C348" s="5">
        <v>43856</v>
      </c>
      <c r="D348" s="4" t="s">
        <v>72</v>
      </c>
      <c r="E348" s="4" t="s">
        <v>2329</v>
      </c>
      <c r="F348" s="4" t="s">
        <v>49</v>
      </c>
      <c r="G348" s="13">
        <f>(C348-VLOOKUP(E348,Riders!$A$2:$C$3501,2,FALSE))/365</f>
        <v>19.413698630136988</v>
      </c>
      <c r="H348" s="4">
        <v>21</v>
      </c>
      <c r="I348" s="4">
        <v>20</v>
      </c>
      <c r="J348" s="4" t="s">
        <v>308</v>
      </c>
      <c r="K348" s="4">
        <v>18</v>
      </c>
      <c r="L348" s="4">
        <v>-1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40</v>
      </c>
      <c r="W348" s="4">
        <v>-41</v>
      </c>
      <c r="X348" s="110">
        <v>1.77199074074074E-2</v>
      </c>
      <c r="Y348">
        <v>47.021999999999998</v>
      </c>
    </row>
    <row r="349" spans="1:25" x14ac:dyDescent="0.3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309</v>
      </c>
      <c r="F349" s="4" t="s">
        <v>25</v>
      </c>
      <c r="G349" s="13">
        <f>(C349-VLOOKUP(E349,Riders!$A$2:$C$3501,2,FALSE))/365</f>
        <v>27.775342465753425</v>
      </c>
      <c r="H349" s="4" t="s">
        <v>308</v>
      </c>
      <c r="I349" s="4">
        <v>40</v>
      </c>
      <c r="J349" s="4">
        <v>34</v>
      </c>
      <c r="K349" s="4" t="s">
        <v>373</v>
      </c>
      <c r="L349" s="4"/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10">
        <v>1.77199074074074E-2</v>
      </c>
      <c r="Y349">
        <v>47.021999999999998</v>
      </c>
    </row>
    <row r="350" spans="1:25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214</v>
      </c>
      <c r="F350" s="1" t="s">
        <v>67</v>
      </c>
      <c r="G350" s="13">
        <f>(C350-VLOOKUP(E350,Riders!$A$2:$C$3501,2,FALSE))/365</f>
        <v>24.991780821917807</v>
      </c>
      <c r="H350" s="1">
        <v>1</v>
      </c>
      <c r="I350" s="1">
        <v>38</v>
      </c>
      <c r="J350" s="1">
        <v>40</v>
      </c>
      <c r="K350" s="1">
        <v>40</v>
      </c>
      <c r="L350" s="1">
        <v>118</v>
      </c>
      <c r="M350" s="1">
        <v>5</v>
      </c>
      <c r="N350" s="1">
        <v>5</v>
      </c>
      <c r="O350" s="1">
        <v>0</v>
      </c>
      <c r="P350" s="1">
        <v>0</v>
      </c>
      <c r="Q350" s="1">
        <v>5</v>
      </c>
      <c r="R350" s="1">
        <v>5</v>
      </c>
      <c r="S350" s="1">
        <v>1</v>
      </c>
      <c r="T350" s="1">
        <v>0</v>
      </c>
      <c r="U350" s="1">
        <v>0</v>
      </c>
      <c r="V350" s="1">
        <v>0</v>
      </c>
      <c r="W350" s="1">
        <v>139</v>
      </c>
      <c r="X350" s="110">
        <v>2.2326388888888885E-2</v>
      </c>
      <c r="Y350">
        <v>37.31</v>
      </c>
    </row>
    <row r="351" spans="1:25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307</v>
      </c>
      <c r="F351" s="1" t="s">
        <v>27</v>
      </c>
      <c r="G351" s="13">
        <f>(C351-VLOOKUP(E351,Riders!$A$2:$C$3501,2,FALSE))/365</f>
        <v>26.556164383561644</v>
      </c>
      <c r="H351" s="1">
        <v>2</v>
      </c>
      <c r="I351" s="1">
        <v>34</v>
      </c>
      <c r="J351" s="1">
        <v>38</v>
      </c>
      <c r="K351" s="1">
        <v>38</v>
      </c>
      <c r="L351" s="1">
        <v>110</v>
      </c>
      <c r="M351" s="1">
        <v>1</v>
      </c>
      <c r="N351" s="1">
        <v>3</v>
      </c>
      <c r="O351" s="1">
        <v>0</v>
      </c>
      <c r="P351" s="1">
        <v>1</v>
      </c>
      <c r="Q351" s="1">
        <v>1</v>
      </c>
      <c r="R351" s="1">
        <v>1</v>
      </c>
      <c r="S351" s="1">
        <v>0</v>
      </c>
      <c r="T351" s="1">
        <v>10</v>
      </c>
      <c r="U351" s="1">
        <v>0</v>
      </c>
      <c r="V351" s="1">
        <v>0</v>
      </c>
      <c r="W351" s="1">
        <v>127</v>
      </c>
      <c r="X351" s="110">
        <v>2.2326388888888885E-2</v>
      </c>
      <c r="Y351">
        <v>37.31</v>
      </c>
    </row>
    <row r="352" spans="1:25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304</v>
      </c>
      <c r="F352" s="1" t="s">
        <v>29</v>
      </c>
      <c r="G352" s="13">
        <f>(C352-VLOOKUP(E352,Riders!$A$2:$C$3501,2,FALSE))/365</f>
        <v>23.041095890410958</v>
      </c>
      <c r="H352" s="1">
        <v>3</v>
      </c>
      <c r="I352" s="1">
        <v>28</v>
      </c>
      <c r="J352" s="1">
        <v>34</v>
      </c>
      <c r="K352" s="1">
        <v>30</v>
      </c>
      <c r="L352" s="1">
        <v>92</v>
      </c>
      <c r="M352" s="1">
        <v>0</v>
      </c>
      <c r="N352" s="1">
        <v>1</v>
      </c>
      <c r="O352" s="1">
        <v>0</v>
      </c>
      <c r="P352" s="1">
        <v>3</v>
      </c>
      <c r="Q352" s="1">
        <v>0</v>
      </c>
      <c r="R352" s="1">
        <v>2</v>
      </c>
      <c r="S352" s="1">
        <v>2</v>
      </c>
      <c r="T352" s="1">
        <v>0</v>
      </c>
      <c r="U352" s="1">
        <v>0</v>
      </c>
      <c r="V352" s="1">
        <v>0</v>
      </c>
      <c r="W352" s="1">
        <v>100</v>
      </c>
      <c r="X352" s="110">
        <v>2.2326388888888899E-2</v>
      </c>
      <c r="Y352">
        <v>37.31</v>
      </c>
    </row>
    <row r="353" spans="1:25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316</v>
      </c>
      <c r="F353" s="1" t="s">
        <v>53</v>
      </c>
      <c r="G353" s="13">
        <f>(C353-VLOOKUP(E353,Riders!$A$2:$C$3501,2,FALSE))/365</f>
        <v>18.980821917808218</v>
      </c>
      <c r="H353" s="1">
        <v>4</v>
      </c>
      <c r="I353" s="1">
        <v>36</v>
      </c>
      <c r="J353" s="1">
        <v>20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5</v>
      </c>
      <c r="Q353" s="1">
        <v>0</v>
      </c>
      <c r="R353" s="1">
        <v>3</v>
      </c>
      <c r="S353" s="1">
        <v>3</v>
      </c>
      <c r="T353" s="1">
        <v>0</v>
      </c>
      <c r="U353" s="1">
        <v>0</v>
      </c>
      <c r="V353" s="1">
        <v>0</v>
      </c>
      <c r="W353" s="1">
        <v>99</v>
      </c>
      <c r="X353" s="110">
        <v>2.2326388888888899E-2</v>
      </c>
      <c r="Y353">
        <v>37.31</v>
      </c>
    </row>
    <row r="354" spans="1:25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5</v>
      </c>
      <c r="I354" s="1">
        <v>32</v>
      </c>
      <c r="J354" s="1">
        <v>24</v>
      </c>
      <c r="K354" s="1">
        <v>26</v>
      </c>
      <c r="L354" s="1">
        <v>82</v>
      </c>
      <c r="M354" s="1">
        <v>2</v>
      </c>
      <c r="N354" s="1">
        <v>0</v>
      </c>
      <c r="O354" s="1">
        <v>2</v>
      </c>
      <c r="P354" s="1">
        <v>0</v>
      </c>
      <c r="Q354" s="1">
        <v>2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88</v>
      </c>
      <c r="X354" s="110">
        <v>2.2326388888888899E-2</v>
      </c>
      <c r="Y354">
        <v>37.31</v>
      </c>
    </row>
    <row r="355" spans="1:25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318</v>
      </c>
      <c r="F355" s="1" t="s">
        <v>319</v>
      </c>
      <c r="G355" s="13">
        <f>(C355-VLOOKUP(E355,Riders!$A$2:$C$3501,2,FALSE))/365</f>
        <v>34.797260273972604</v>
      </c>
      <c r="H355" s="1">
        <v>6</v>
      </c>
      <c r="I355" s="1">
        <v>20</v>
      </c>
      <c r="J355" s="1">
        <v>30</v>
      </c>
      <c r="K355" s="1">
        <v>24</v>
      </c>
      <c r="L355" s="1">
        <v>74</v>
      </c>
      <c r="M355" s="1">
        <v>0</v>
      </c>
      <c r="N355" s="1">
        <v>0</v>
      </c>
      <c r="O355" s="1">
        <v>0</v>
      </c>
      <c r="P355" s="1">
        <v>2</v>
      </c>
      <c r="Q355" s="1">
        <v>0</v>
      </c>
      <c r="R355" s="1">
        <v>0</v>
      </c>
      <c r="S355" s="1">
        <v>0</v>
      </c>
      <c r="T355" s="1">
        <v>6</v>
      </c>
      <c r="U355" s="1">
        <v>0</v>
      </c>
      <c r="V355" s="1">
        <v>0</v>
      </c>
      <c r="W355" s="1">
        <v>82</v>
      </c>
      <c r="X355" s="110">
        <v>2.2326388888888899E-2</v>
      </c>
      <c r="Y355">
        <v>37.31</v>
      </c>
    </row>
    <row r="356" spans="1:25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299</v>
      </c>
      <c r="F356" s="1" t="s">
        <v>38</v>
      </c>
      <c r="G356" s="13">
        <f>(C356-VLOOKUP(E356,Riders!$A$2:$C$3501,2,FALSE))/365</f>
        <v>27.306849315068494</v>
      </c>
      <c r="H356" s="1">
        <v>7</v>
      </c>
      <c r="I356" s="1">
        <v>20</v>
      </c>
      <c r="J356" s="1">
        <v>28</v>
      </c>
      <c r="K356" s="1">
        <v>28</v>
      </c>
      <c r="L356" s="1">
        <v>76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4</v>
      </c>
      <c r="U356" s="1">
        <v>0</v>
      </c>
      <c r="V356" s="1">
        <v>0</v>
      </c>
      <c r="W356" s="1">
        <v>80</v>
      </c>
      <c r="X356" s="110">
        <v>2.2326388888888899E-2</v>
      </c>
      <c r="Y356">
        <v>37.31</v>
      </c>
    </row>
    <row r="357" spans="1:25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219</v>
      </c>
      <c r="F357" s="1" t="s">
        <v>220</v>
      </c>
      <c r="G357" s="13">
        <f>(C357-VLOOKUP(E357,Riders!$A$2:$C$3501,2,FALSE))/365</f>
        <v>27.315068493150687</v>
      </c>
      <c r="H357" s="1">
        <v>8</v>
      </c>
      <c r="I357" s="1">
        <v>30</v>
      </c>
      <c r="J357" s="1">
        <v>14</v>
      </c>
      <c r="K357" s="1">
        <v>34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78</v>
      </c>
      <c r="X357" s="110">
        <v>2.2326388888888899E-2</v>
      </c>
      <c r="Y357">
        <v>37.31</v>
      </c>
    </row>
    <row r="358" spans="1:25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2331</v>
      </c>
      <c r="F358" s="1" t="s">
        <v>44</v>
      </c>
      <c r="G358" s="13">
        <f>(C358-VLOOKUP(E358,Riders!$A$2:$C$3501,2,FALSE))/365</f>
        <v>23.032876712328768</v>
      </c>
      <c r="H358" s="1">
        <v>9</v>
      </c>
      <c r="I358" s="1">
        <v>24</v>
      </c>
      <c r="J358" s="1">
        <v>10</v>
      </c>
      <c r="K358" s="1">
        <v>14</v>
      </c>
      <c r="L358" s="1">
        <v>48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5</v>
      </c>
      <c r="T358" s="1">
        <v>0</v>
      </c>
      <c r="U358" s="1">
        <v>20</v>
      </c>
      <c r="V358" s="1">
        <v>0</v>
      </c>
      <c r="W358" s="1">
        <v>73</v>
      </c>
      <c r="X358" s="110">
        <v>2.2326388888888899E-2</v>
      </c>
      <c r="Y358">
        <v>37.31</v>
      </c>
    </row>
    <row r="359" spans="1:25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224</v>
      </c>
      <c r="F359" s="1" t="s">
        <v>225</v>
      </c>
      <c r="G359" s="13">
        <f>(C359-VLOOKUP(E359,Riders!$A$2:$C$3501,2,FALSE))/365</f>
        <v>20.013698630136986</v>
      </c>
      <c r="H359" s="1">
        <v>10</v>
      </c>
      <c r="I359" s="1">
        <v>26</v>
      </c>
      <c r="J359" s="1">
        <v>18</v>
      </c>
      <c r="K359" s="1">
        <v>22</v>
      </c>
      <c r="L359" s="1">
        <v>66</v>
      </c>
      <c r="M359" s="1">
        <v>0</v>
      </c>
      <c r="N359" s="1">
        <v>0</v>
      </c>
      <c r="O359" s="1">
        <v>5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71</v>
      </c>
      <c r="X359" s="110">
        <v>2.2326388888888899E-2</v>
      </c>
      <c r="Y359">
        <v>37.31</v>
      </c>
    </row>
    <row r="360" spans="1:25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302</v>
      </c>
      <c r="F360" s="1" t="s">
        <v>264</v>
      </c>
      <c r="G360" s="13">
        <f>(C360-VLOOKUP(E360,Riders!$A$2:$C$3501,2,FALSE))/365</f>
        <v>39.624657534246573</v>
      </c>
      <c r="H360" s="1">
        <v>11</v>
      </c>
      <c r="I360" s="1">
        <v>20</v>
      </c>
      <c r="J360" s="1">
        <v>32</v>
      </c>
      <c r="K360" s="1">
        <v>8</v>
      </c>
      <c r="L360" s="1">
        <v>60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60</v>
      </c>
      <c r="X360" s="110">
        <v>2.2326388888888899E-2</v>
      </c>
      <c r="Y360">
        <v>37.31</v>
      </c>
    </row>
    <row r="361" spans="1:25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317</v>
      </c>
      <c r="F361" s="1" t="s">
        <v>230</v>
      </c>
      <c r="G361" s="13" t="e">
        <f>(C361-VLOOKUP(E361,Riders!$A$2:$C$3501,2,FALSE))/365</f>
        <v>#N/A</v>
      </c>
      <c r="H361" s="1">
        <v>12</v>
      </c>
      <c r="I361" s="1">
        <v>22</v>
      </c>
      <c r="J361" s="1">
        <v>16</v>
      </c>
      <c r="K361" s="1">
        <v>18</v>
      </c>
      <c r="L361" s="1">
        <v>56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57</v>
      </c>
      <c r="X361" s="110">
        <v>2.2326388888888899E-2</v>
      </c>
      <c r="Y361">
        <v>37.31</v>
      </c>
    </row>
    <row r="362" spans="1:25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231</v>
      </c>
      <c r="F362" s="1" t="s">
        <v>232</v>
      </c>
      <c r="G362" s="13">
        <f>(C362-VLOOKUP(E362,Riders!$A$2:$C$3501,2,FALSE))/365</f>
        <v>22.838356164383562</v>
      </c>
      <c r="H362" s="1">
        <v>13</v>
      </c>
      <c r="I362" s="1">
        <v>20</v>
      </c>
      <c r="J362" s="1">
        <v>22</v>
      </c>
      <c r="K362" s="1">
        <v>10</v>
      </c>
      <c r="L362" s="1">
        <v>52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54</v>
      </c>
      <c r="X362" s="110">
        <v>2.2326388888888899E-2</v>
      </c>
      <c r="Y362">
        <v>37.31</v>
      </c>
    </row>
    <row r="363" spans="1:25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311</v>
      </c>
      <c r="F363" s="1" t="s">
        <v>61</v>
      </c>
      <c r="G363" s="13">
        <f>(C363-VLOOKUP(E363,Riders!$A$2:$C$3501,2,FALSE))/365</f>
        <v>29.923287671232877</v>
      </c>
      <c r="H363" s="1">
        <v>14</v>
      </c>
      <c r="I363" s="1">
        <v>20</v>
      </c>
      <c r="J363" s="1">
        <v>12</v>
      </c>
      <c r="K363" s="1">
        <v>20</v>
      </c>
      <c r="L363" s="1">
        <v>52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52</v>
      </c>
      <c r="X363" s="110">
        <v>2.2326388888888899E-2</v>
      </c>
      <c r="Y363">
        <v>37.31</v>
      </c>
    </row>
    <row r="364" spans="1:25" x14ac:dyDescent="0.3">
      <c r="A364" s="1" t="s">
        <v>149</v>
      </c>
      <c r="B364" s="1">
        <v>2019</v>
      </c>
      <c r="C364" s="2">
        <v>43814</v>
      </c>
      <c r="D364" s="1" t="s">
        <v>72</v>
      </c>
      <c r="E364" s="1" t="s">
        <v>310</v>
      </c>
      <c r="F364" s="1" t="s">
        <v>158</v>
      </c>
      <c r="G364" s="13">
        <f>(C364-VLOOKUP(E364,Riders!$A$2:$C$3501,2,FALSE))/365</f>
        <v>29.567123287671233</v>
      </c>
      <c r="H364" s="1">
        <v>15</v>
      </c>
      <c r="I364" s="1">
        <v>20</v>
      </c>
      <c r="J364" s="1">
        <v>26</v>
      </c>
      <c r="K364" s="1">
        <v>16</v>
      </c>
      <c r="L364" s="1">
        <v>62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20</v>
      </c>
      <c r="W364" s="1">
        <v>42</v>
      </c>
      <c r="X364" s="110">
        <v>2.2326388888888899E-2</v>
      </c>
      <c r="Y364">
        <v>37.31</v>
      </c>
    </row>
    <row r="365" spans="1:25" x14ac:dyDescent="0.3">
      <c r="A365" s="1" t="s">
        <v>149</v>
      </c>
      <c r="B365" s="1">
        <v>2019</v>
      </c>
      <c r="C365" s="2">
        <v>43814</v>
      </c>
      <c r="D365" s="1" t="s">
        <v>72</v>
      </c>
      <c r="E365" s="1" t="s">
        <v>251</v>
      </c>
      <c r="F365" s="1" t="s">
        <v>65</v>
      </c>
      <c r="G365" s="13">
        <f>(C365-VLOOKUP(E365,Riders!$A$2:$C$3501,2,FALSE))/365</f>
        <v>18.624657534246577</v>
      </c>
      <c r="H365" s="1">
        <v>16</v>
      </c>
      <c r="I365" s="1">
        <v>20</v>
      </c>
      <c r="J365" s="1">
        <v>6</v>
      </c>
      <c r="K365" s="1">
        <v>12</v>
      </c>
      <c r="L365" s="1">
        <v>38</v>
      </c>
      <c r="M365" s="1">
        <v>0</v>
      </c>
      <c r="N365" s="1">
        <v>0</v>
      </c>
      <c r="O365" s="1">
        <v>0</v>
      </c>
      <c r="P365" s="1">
        <v>0</v>
      </c>
      <c r="Q365" s="1">
        <v>3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41</v>
      </c>
      <c r="X365" s="110">
        <v>2.2326388888888899E-2</v>
      </c>
      <c r="Y365">
        <v>37.31</v>
      </c>
    </row>
    <row r="366" spans="1:25" x14ac:dyDescent="0.3">
      <c r="A366" s="1" t="s">
        <v>149</v>
      </c>
      <c r="B366" s="1">
        <v>2019</v>
      </c>
      <c r="C366" s="2">
        <v>43814</v>
      </c>
      <c r="D366" s="1" t="s">
        <v>72</v>
      </c>
      <c r="E366" s="1" t="s">
        <v>315</v>
      </c>
      <c r="F366" s="1" t="s">
        <v>36</v>
      </c>
      <c r="G366" s="13">
        <f>(C366-VLOOKUP(E366,Riders!$A$2:$C$3501,2,FALSE))/365</f>
        <v>28.027397260273972</v>
      </c>
      <c r="H366" s="1" t="s">
        <v>308</v>
      </c>
      <c r="I366" s="1">
        <v>40</v>
      </c>
      <c r="J366" s="1">
        <v>36</v>
      </c>
      <c r="K366" s="1">
        <v>36</v>
      </c>
      <c r="L366" s="1">
        <v>112</v>
      </c>
      <c r="M366" s="1">
        <v>3</v>
      </c>
      <c r="N366" s="1">
        <v>2</v>
      </c>
      <c r="O366" s="1">
        <v>3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 t="s">
        <v>308</v>
      </c>
      <c r="X366" s="110">
        <v>2.2326388888888899E-2</v>
      </c>
      <c r="Y366">
        <v>37.31</v>
      </c>
    </row>
    <row r="367" spans="1:25" x14ac:dyDescent="0.3">
      <c r="A367" s="1" t="s">
        <v>149</v>
      </c>
      <c r="B367" s="1">
        <v>2019</v>
      </c>
      <c r="C367" s="2">
        <v>43814</v>
      </c>
      <c r="D367" s="1" t="s">
        <v>72</v>
      </c>
      <c r="E367" s="1" t="s">
        <v>331</v>
      </c>
      <c r="F367" s="1" t="s">
        <v>56</v>
      </c>
      <c r="G367" s="13">
        <f>(C367-VLOOKUP(E367,Riders!$A$2:$C$3501,2,FALSE))/365</f>
        <v>27.654794520547945</v>
      </c>
      <c r="H367" s="1" t="s">
        <v>308</v>
      </c>
      <c r="I367" s="1">
        <v>20</v>
      </c>
      <c r="J367" s="1">
        <v>8</v>
      </c>
      <c r="K367" s="1" t="s">
        <v>373</v>
      </c>
      <c r="L367" s="1"/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 t="s">
        <v>308</v>
      </c>
      <c r="X367" s="110">
        <v>2.2326388888888899E-2</v>
      </c>
      <c r="Y367">
        <v>37.31</v>
      </c>
    </row>
    <row r="368" spans="1:25" x14ac:dyDescent="0.3">
      <c r="A368" s="1" t="s">
        <v>149</v>
      </c>
      <c r="B368" s="1">
        <v>2019</v>
      </c>
      <c r="C368" s="2">
        <v>43814</v>
      </c>
      <c r="D368" s="1" t="s">
        <v>72</v>
      </c>
      <c r="E368" s="1" t="s">
        <v>215</v>
      </c>
      <c r="F368" s="1" t="s">
        <v>17</v>
      </c>
      <c r="G368" s="13">
        <f>(C368-VLOOKUP(E368,Riders!$A$2:$C$3501,2,FALSE))/365</f>
        <v>20.936986301369863</v>
      </c>
      <c r="H368" s="1" t="s">
        <v>308</v>
      </c>
      <c r="I368" s="1">
        <v>20</v>
      </c>
      <c r="J368" s="1" t="s">
        <v>373</v>
      </c>
      <c r="K368" s="1"/>
      <c r="L368" s="1"/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 t="s">
        <v>308</v>
      </c>
      <c r="X368" s="110">
        <v>2.2326388888888899E-2</v>
      </c>
      <c r="Y368">
        <v>37.31</v>
      </c>
    </row>
    <row r="369" spans="1:25" x14ac:dyDescent="0.3">
      <c r="A369" s="1" t="s">
        <v>149</v>
      </c>
      <c r="B369" s="1">
        <v>2019</v>
      </c>
      <c r="C369" s="2">
        <v>43814</v>
      </c>
      <c r="D369" s="1" t="s">
        <v>72</v>
      </c>
      <c r="E369" s="1" t="s">
        <v>320</v>
      </c>
      <c r="F369" s="1" t="s">
        <v>40</v>
      </c>
      <c r="G369" s="13">
        <f>(C369-VLOOKUP(E369,Riders!$A$2:$C$3501,2,FALSE))/365</f>
        <v>22.416438356164385</v>
      </c>
      <c r="H369" s="1" t="s">
        <v>308</v>
      </c>
      <c r="I369" s="1">
        <v>20</v>
      </c>
      <c r="J369" s="1" t="s">
        <v>373</v>
      </c>
      <c r="K369" s="1"/>
      <c r="L369" s="1"/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 t="s">
        <v>308</v>
      </c>
      <c r="X369" s="110">
        <v>2.2326388888888899E-2</v>
      </c>
      <c r="Y369">
        <v>37.31</v>
      </c>
    </row>
    <row r="370" spans="1:25" x14ac:dyDescent="0.3">
      <c r="A370" s="1" t="s">
        <v>149</v>
      </c>
      <c r="B370" s="1">
        <v>2019</v>
      </c>
      <c r="C370" s="2">
        <v>43814</v>
      </c>
      <c r="D370" s="1" t="s">
        <v>72</v>
      </c>
      <c r="E370" s="1" t="s">
        <v>277</v>
      </c>
      <c r="F370" s="1" t="s">
        <v>278</v>
      </c>
      <c r="G370" s="13">
        <f>(C370-VLOOKUP(E370,Riders!$A$2:$C$3501,2,FALSE))/365</f>
        <v>21.761643835616439</v>
      </c>
      <c r="H370" s="1" t="s">
        <v>308</v>
      </c>
      <c r="I370" s="1">
        <v>20</v>
      </c>
      <c r="J370" s="1" t="s">
        <v>373</v>
      </c>
      <c r="K370" s="1"/>
      <c r="L370" s="1"/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 t="s">
        <v>308</v>
      </c>
      <c r="X370" s="110">
        <v>2.2326388888888899E-2</v>
      </c>
      <c r="Y370">
        <v>37.31</v>
      </c>
    </row>
    <row r="371" spans="1:25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221</v>
      </c>
      <c r="F371" s="4" t="s">
        <v>40</v>
      </c>
      <c r="G371" s="13">
        <f>(C371-VLOOKUP(E371,Riders!$A$2:$C$3501,2,FALSE))/365</f>
        <v>22.676712328767124</v>
      </c>
      <c r="H371" s="4">
        <v>1</v>
      </c>
      <c r="I371" s="4">
        <v>40</v>
      </c>
      <c r="J371" s="4">
        <v>38</v>
      </c>
      <c r="K371" s="4">
        <v>38</v>
      </c>
      <c r="L371" s="4">
        <v>116</v>
      </c>
      <c r="M371" s="4">
        <v>0</v>
      </c>
      <c r="N371" s="4">
        <v>1</v>
      </c>
      <c r="O371" s="4">
        <v>0</v>
      </c>
      <c r="P371" s="4">
        <v>5</v>
      </c>
      <c r="Q371" s="4">
        <v>2</v>
      </c>
      <c r="R371" s="4">
        <v>1</v>
      </c>
      <c r="S371" s="4">
        <v>0</v>
      </c>
      <c r="T371" s="4">
        <v>4</v>
      </c>
      <c r="U371" s="4">
        <v>0</v>
      </c>
      <c r="V371" s="4">
        <v>0</v>
      </c>
      <c r="W371" s="4">
        <v>129</v>
      </c>
      <c r="X371" s="110">
        <v>1.7303240740740741E-2</v>
      </c>
      <c r="Y371">
        <v>48.146000000000001</v>
      </c>
    </row>
    <row r="372" spans="1:25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214</v>
      </c>
      <c r="F372" s="4" t="s">
        <v>67</v>
      </c>
      <c r="G372" s="13">
        <f>(C372-VLOOKUP(E372,Riders!$A$2:$C$3501,2,FALSE))/365</f>
        <v>24.972602739726028</v>
      </c>
      <c r="H372" s="4">
        <v>2</v>
      </c>
      <c r="I372" s="4">
        <v>38</v>
      </c>
      <c r="J372" s="4">
        <v>36</v>
      </c>
      <c r="K372" s="4">
        <v>36</v>
      </c>
      <c r="L372" s="4">
        <v>110</v>
      </c>
      <c r="M372" s="4">
        <v>0</v>
      </c>
      <c r="N372" s="4">
        <v>0</v>
      </c>
      <c r="O372" s="4">
        <v>0</v>
      </c>
      <c r="P372" s="4">
        <v>3</v>
      </c>
      <c r="Q372" s="4">
        <v>5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118</v>
      </c>
      <c r="X372" s="110">
        <v>1.7303240740740741E-2</v>
      </c>
      <c r="Y372">
        <v>48.146000000000001</v>
      </c>
    </row>
    <row r="373" spans="1:25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307</v>
      </c>
      <c r="F373" s="4" t="s">
        <v>27</v>
      </c>
      <c r="G373" s="13">
        <f>(C373-VLOOKUP(E373,Riders!$A$2:$C$3501,2,FALSE))/365</f>
        <v>26.536986301369861</v>
      </c>
      <c r="H373" s="4">
        <v>3</v>
      </c>
      <c r="I373" s="4">
        <v>32</v>
      </c>
      <c r="J373" s="4">
        <v>40</v>
      </c>
      <c r="K373" s="4">
        <v>32</v>
      </c>
      <c r="L373" s="4">
        <v>104</v>
      </c>
      <c r="M373" s="4">
        <v>0</v>
      </c>
      <c r="N373" s="4">
        <v>0</v>
      </c>
      <c r="O373" s="4">
        <v>0</v>
      </c>
      <c r="P373" s="4">
        <v>2</v>
      </c>
      <c r="Q373" s="4">
        <v>3</v>
      </c>
      <c r="R373" s="4">
        <v>0</v>
      </c>
      <c r="S373" s="4">
        <v>2</v>
      </c>
      <c r="T373" s="4">
        <v>0</v>
      </c>
      <c r="U373" s="4">
        <v>0</v>
      </c>
      <c r="V373" s="4">
        <v>0</v>
      </c>
      <c r="W373" s="4">
        <v>111</v>
      </c>
      <c r="X373" s="110">
        <v>1.7303240740740699E-2</v>
      </c>
      <c r="Y373">
        <v>48.146000000000001</v>
      </c>
    </row>
    <row r="374" spans="1:25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222</v>
      </c>
      <c r="F374" s="4" t="s">
        <v>223</v>
      </c>
      <c r="G374" s="13">
        <f>(C374-VLOOKUP(E374,Riders!$A$2:$C$3501,2,FALSE))/365</f>
        <v>20.43013698630137</v>
      </c>
      <c r="H374" s="4">
        <v>4</v>
      </c>
      <c r="I374" s="4">
        <v>36</v>
      </c>
      <c r="J374" s="4">
        <v>32</v>
      </c>
      <c r="K374" s="4">
        <v>34</v>
      </c>
      <c r="L374" s="4">
        <v>102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102</v>
      </c>
      <c r="X374" s="110">
        <v>1.7303240740740699E-2</v>
      </c>
      <c r="Y374">
        <v>48.146000000000001</v>
      </c>
    </row>
    <row r="375" spans="1:25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268</v>
      </c>
      <c r="F375" s="4" t="s">
        <v>47</v>
      </c>
      <c r="G375" s="13">
        <f>(C375-VLOOKUP(E375,Riders!$A$2:$C$3501,2,FALSE))/365</f>
        <v>22.934246575342467</v>
      </c>
      <c r="H375" s="4">
        <v>5</v>
      </c>
      <c r="I375" s="4">
        <v>34</v>
      </c>
      <c r="J375" s="4">
        <v>28</v>
      </c>
      <c r="K375" s="4">
        <v>28</v>
      </c>
      <c r="L375" s="4">
        <v>90</v>
      </c>
      <c r="M375" s="4">
        <v>0</v>
      </c>
      <c r="N375" s="4">
        <v>0</v>
      </c>
      <c r="O375" s="4">
        <v>0</v>
      </c>
      <c r="P375" s="4">
        <v>1</v>
      </c>
      <c r="Q375" s="4">
        <v>1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92</v>
      </c>
      <c r="X375" s="110">
        <v>1.7303240740740699E-2</v>
      </c>
      <c r="Y375">
        <v>48.146000000000001</v>
      </c>
    </row>
    <row r="376" spans="1:25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277</v>
      </c>
      <c r="F376" s="4" t="s">
        <v>278</v>
      </c>
      <c r="G376" s="13">
        <f>(C376-VLOOKUP(E376,Riders!$A$2:$C$3501,2,FALSE))/365</f>
        <v>21.742465753424657</v>
      </c>
      <c r="H376" s="4">
        <v>6</v>
      </c>
      <c r="I376" s="4">
        <v>22</v>
      </c>
      <c r="J376" s="4">
        <v>12</v>
      </c>
      <c r="K376" s="4">
        <v>26</v>
      </c>
      <c r="L376" s="4">
        <v>60</v>
      </c>
      <c r="M376" s="4">
        <v>2</v>
      </c>
      <c r="N376" s="4">
        <v>5</v>
      </c>
      <c r="O376" s="4">
        <v>2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20</v>
      </c>
      <c r="V376" s="4">
        <v>0</v>
      </c>
      <c r="W376" s="4">
        <v>89</v>
      </c>
      <c r="X376" s="110">
        <v>1.7303240740740699E-2</v>
      </c>
      <c r="Y376">
        <v>48.146000000000001</v>
      </c>
    </row>
    <row r="377" spans="1:25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251</v>
      </c>
      <c r="F377" s="4" t="s">
        <v>65</v>
      </c>
      <c r="G377" s="13">
        <f>(C377-VLOOKUP(E377,Riders!$A$2:$C$3501,2,FALSE))/365</f>
        <v>18.605479452054794</v>
      </c>
      <c r="H377" s="4">
        <v>7</v>
      </c>
      <c r="I377" s="4">
        <v>26</v>
      </c>
      <c r="J377" s="4">
        <v>16</v>
      </c>
      <c r="K377" s="4">
        <v>16</v>
      </c>
      <c r="L377" s="4">
        <v>58</v>
      </c>
      <c r="M377" s="4">
        <v>3</v>
      </c>
      <c r="N377" s="4">
        <v>3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20</v>
      </c>
      <c r="V377" s="4">
        <v>0</v>
      </c>
      <c r="W377" s="4">
        <v>84</v>
      </c>
      <c r="X377" s="110">
        <v>1.7303240740740699E-2</v>
      </c>
      <c r="Y377">
        <v>48.146000000000001</v>
      </c>
    </row>
    <row r="378" spans="1:25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219</v>
      </c>
      <c r="F378" s="4" t="s">
        <v>220</v>
      </c>
      <c r="G378" s="13">
        <f>(C378-VLOOKUP(E378,Riders!$A$2:$C$3501,2,FALSE))/365</f>
        <v>27.295890410958904</v>
      </c>
      <c r="H378" s="4">
        <v>8</v>
      </c>
      <c r="I378" s="4">
        <v>6</v>
      </c>
      <c r="J378" s="4">
        <v>30</v>
      </c>
      <c r="K378" s="4">
        <v>24</v>
      </c>
      <c r="L378" s="4">
        <v>60</v>
      </c>
      <c r="M378" s="4">
        <v>0</v>
      </c>
      <c r="N378" s="4">
        <v>0</v>
      </c>
      <c r="O378" s="4">
        <v>5</v>
      </c>
      <c r="P378" s="4">
        <v>0</v>
      </c>
      <c r="Q378" s="4">
        <v>0</v>
      </c>
      <c r="R378" s="4">
        <v>0</v>
      </c>
      <c r="S378" s="4">
        <v>5</v>
      </c>
      <c r="T378" s="4">
        <v>10</v>
      </c>
      <c r="U378" s="4">
        <v>0</v>
      </c>
      <c r="V378" s="4">
        <v>0</v>
      </c>
      <c r="W378" s="4">
        <v>80</v>
      </c>
      <c r="X378" s="110">
        <v>1.7303240740740699E-2</v>
      </c>
      <c r="Y378">
        <v>48.146000000000001</v>
      </c>
    </row>
    <row r="379" spans="1:25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270</v>
      </c>
      <c r="F379" s="4" t="s">
        <v>36</v>
      </c>
      <c r="G379" s="13">
        <f>(C379-VLOOKUP(E379,Riders!$A$2:$C$3501,2,FALSE))/365</f>
        <v>25.230136986301371</v>
      </c>
      <c r="H379" s="4">
        <v>9</v>
      </c>
      <c r="I379" s="4" t="s">
        <v>207</v>
      </c>
      <c r="J379" s="4">
        <v>34</v>
      </c>
      <c r="K379" s="4">
        <v>40</v>
      </c>
      <c r="L379" s="4">
        <v>78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2</v>
      </c>
      <c r="S379" s="4">
        <v>0</v>
      </c>
      <c r="T379" s="4">
        <v>0</v>
      </c>
      <c r="U379" s="4">
        <v>0</v>
      </c>
      <c r="V379" s="4">
        <v>0</v>
      </c>
      <c r="W379" s="4">
        <v>80</v>
      </c>
      <c r="X379" s="110">
        <v>1.7303240740740699E-2</v>
      </c>
      <c r="Y379">
        <v>48.146000000000001</v>
      </c>
    </row>
    <row r="380" spans="1:25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302</v>
      </c>
      <c r="F380" s="4" t="s">
        <v>264</v>
      </c>
      <c r="G380" s="13">
        <f>(C380-VLOOKUP(E380,Riders!$A$2:$C$3501,2,FALSE))/365</f>
        <v>39.605479452054794</v>
      </c>
      <c r="H380" s="4">
        <v>10</v>
      </c>
      <c r="I380" s="4">
        <v>16</v>
      </c>
      <c r="J380" s="4">
        <v>18</v>
      </c>
      <c r="K380" s="4">
        <v>30</v>
      </c>
      <c r="L380" s="4">
        <v>64</v>
      </c>
      <c r="M380" s="4">
        <v>0</v>
      </c>
      <c r="N380" s="4">
        <v>0</v>
      </c>
      <c r="O380" s="4">
        <v>3</v>
      </c>
      <c r="P380" s="4">
        <v>0</v>
      </c>
      <c r="Q380" s="4">
        <v>0</v>
      </c>
      <c r="R380" s="4">
        <v>0</v>
      </c>
      <c r="S380" s="4">
        <v>3</v>
      </c>
      <c r="T380" s="4">
        <v>6</v>
      </c>
      <c r="U380" s="4">
        <v>0</v>
      </c>
      <c r="V380" s="4">
        <v>0</v>
      </c>
      <c r="W380" s="4">
        <v>76</v>
      </c>
      <c r="X380" s="110">
        <v>1.7303240740740699E-2</v>
      </c>
      <c r="Y380">
        <v>48.146000000000001</v>
      </c>
    </row>
    <row r="381" spans="1:25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300</v>
      </c>
      <c r="F381" s="4" t="s">
        <v>56</v>
      </c>
      <c r="G381" s="13">
        <f>(C381-VLOOKUP(E381,Riders!$A$2:$C$3501,2,FALSE))/365</f>
        <v>32.410958904109592</v>
      </c>
      <c r="H381" s="4">
        <v>11</v>
      </c>
      <c r="I381" s="4">
        <v>30</v>
      </c>
      <c r="J381" s="4">
        <v>24</v>
      </c>
      <c r="K381" s="4">
        <v>20</v>
      </c>
      <c r="L381" s="4">
        <v>74</v>
      </c>
      <c r="M381" s="4">
        <v>1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1</v>
      </c>
      <c r="T381" s="4">
        <v>0</v>
      </c>
      <c r="U381" s="4">
        <v>0</v>
      </c>
      <c r="V381" s="4">
        <v>0</v>
      </c>
      <c r="W381" s="4">
        <v>76</v>
      </c>
      <c r="X381" s="110">
        <v>1.7303240740740699E-2</v>
      </c>
      <c r="Y381">
        <v>48.146000000000001</v>
      </c>
    </row>
    <row r="382" spans="1:25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316</v>
      </c>
      <c r="F382" s="4" t="s">
        <v>53</v>
      </c>
      <c r="G382" s="13">
        <f>(C382-VLOOKUP(E382,Riders!$A$2:$C$3501,2,FALSE))/365</f>
        <v>18.961643835616439</v>
      </c>
      <c r="H382" s="4">
        <v>12</v>
      </c>
      <c r="I382" s="4">
        <v>12</v>
      </c>
      <c r="J382" s="4">
        <v>22</v>
      </c>
      <c r="K382" s="4">
        <v>4</v>
      </c>
      <c r="L382" s="4">
        <v>38</v>
      </c>
      <c r="M382" s="4">
        <v>5</v>
      </c>
      <c r="N382" s="4">
        <v>2</v>
      </c>
      <c r="O382" s="4">
        <v>0</v>
      </c>
      <c r="P382" s="4">
        <v>0</v>
      </c>
      <c r="Q382" s="4">
        <v>0</v>
      </c>
      <c r="R382" s="4">
        <v>3</v>
      </c>
      <c r="S382" s="4">
        <v>0</v>
      </c>
      <c r="T382" s="4">
        <v>0</v>
      </c>
      <c r="U382" s="4">
        <v>20</v>
      </c>
      <c r="V382" s="4">
        <v>0</v>
      </c>
      <c r="W382" s="4">
        <v>68</v>
      </c>
      <c r="X382" s="110">
        <v>1.7303240740740699E-2</v>
      </c>
      <c r="Y382">
        <v>48.146000000000001</v>
      </c>
    </row>
    <row r="383" spans="1:25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299</v>
      </c>
      <c r="F383" s="4" t="s">
        <v>38</v>
      </c>
      <c r="G383" s="13">
        <f>(C383-VLOOKUP(E383,Riders!$A$2:$C$3501,2,FALSE))/365</f>
        <v>27.287671232876711</v>
      </c>
      <c r="H383" s="4">
        <v>13</v>
      </c>
      <c r="I383" s="4">
        <v>28</v>
      </c>
      <c r="J383" s="4">
        <v>20</v>
      </c>
      <c r="K383" s="4">
        <v>6</v>
      </c>
      <c r="L383" s="4">
        <v>54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54</v>
      </c>
      <c r="X383" s="110">
        <v>1.7303240740740699E-2</v>
      </c>
      <c r="Y383">
        <v>48.146000000000001</v>
      </c>
    </row>
    <row r="384" spans="1:25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2331</v>
      </c>
      <c r="F384" s="4" t="s">
        <v>44</v>
      </c>
      <c r="G384" s="13">
        <f>(C384-VLOOKUP(E384,Riders!$A$2:$C$3501,2,FALSE))/365</f>
        <v>23.013698630136986</v>
      </c>
      <c r="H384" s="4">
        <v>14</v>
      </c>
      <c r="I384" s="4">
        <v>24</v>
      </c>
      <c r="J384" s="4">
        <v>6</v>
      </c>
      <c r="K384" s="4">
        <v>18</v>
      </c>
      <c r="L384" s="4">
        <v>48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48</v>
      </c>
      <c r="X384" s="110">
        <v>1.7303240740740699E-2</v>
      </c>
      <c r="Y384">
        <v>48.146000000000001</v>
      </c>
    </row>
    <row r="385" spans="1:25" x14ac:dyDescent="0.3">
      <c r="A385" s="4" t="s">
        <v>159</v>
      </c>
      <c r="B385" s="4">
        <v>2019</v>
      </c>
      <c r="C385" s="5">
        <v>43807</v>
      </c>
      <c r="D385" s="4" t="s">
        <v>72</v>
      </c>
      <c r="E385" s="4" t="s">
        <v>322</v>
      </c>
      <c r="F385" s="4" t="s">
        <v>29</v>
      </c>
      <c r="G385" s="13">
        <f>(C385-VLOOKUP(E385,Riders!$A$2:$C$3501,2,FALSE))/365</f>
        <v>31.904109589041095</v>
      </c>
      <c r="H385" s="4">
        <v>15</v>
      </c>
      <c r="I385" s="4">
        <v>2</v>
      </c>
      <c r="J385" s="4">
        <v>26</v>
      </c>
      <c r="K385" s="4">
        <v>14</v>
      </c>
      <c r="L385" s="4">
        <v>42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5</v>
      </c>
      <c r="S385" s="4">
        <v>0</v>
      </c>
      <c r="T385" s="4">
        <v>0</v>
      </c>
      <c r="U385" s="4">
        <v>0</v>
      </c>
      <c r="V385" s="4">
        <v>0</v>
      </c>
      <c r="W385" s="4">
        <v>47</v>
      </c>
      <c r="X385" s="110">
        <v>1.7303240740740699E-2</v>
      </c>
      <c r="Y385">
        <v>48.146000000000001</v>
      </c>
    </row>
    <row r="386" spans="1:25" x14ac:dyDescent="0.3">
      <c r="A386" s="4" t="s">
        <v>159</v>
      </c>
      <c r="B386" s="4">
        <v>2019</v>
      </c>
      <c r="C386" s="5">
        <v>43807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29.904109589041095</v>
      </c>
      <c r="H386" s="4">
        <v>16</v>
      </c>
      <c r="I386" s="4">
        <v>18</v>
      </c>
      <c r="J386" s="4">
        <v>14</v>
      </c>
      <c r="K386" s="4">
        <v>10</v>
      </c>
      <c r="L386" s="4">
        <v>42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42</v>
      </c>
      <c r="X386" s="110">
        <v>1.7303240740740699E-2</v>
      </c>
      <c r="Y386">
        <v>48.146000000000001</v>
      </c>
    </row>
    <row r="387" spans="1:25" x14ac:dyDescent="0.3">
      <c r="A387" s="4" t="s">
        <v>159</v>
      </c>
      <c r="B387" s="4">
        <v>2019</v>
      </c>
      <c r="C387" s="5">
        <v>43807</v>
      </c>
      <c r="D387" s="4" t="s">
        <v>72</v>
      </c>
      <c r="E387" s="4" t="s">
        <v>224</v>
      </c>
      <c r="F387" s="4" t="s">
        <v>225</v>
      </c>
      <c r="G387" s="13">
        <f>(C387-VLOOKUP(E387,Riders!$A$2:$C$3501,2,FALSE))/365</f>
        <v>19.994520547945207</v>
      </c>
      <c r="H387" s="4">
        <v>17</v>
      </c>
      <c r="I387" s="4">
        <v>10</v>
      </c>
      <c r="J387" s="4">
        <v>10</v>
      </c>
      <c r="K387" s="4">
        <v>8</v>
      </c>
      <c r="L387" s="4">
        <v>28</v>
      </c>
      <c r="M387" s="4">
        <v>0</v>
      </c>
      <c r="N387" s="4">
        <v>0</v>
      </c>
      <c r="O387" s="4">
        <v>1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31</v>
      </c>
      <c r="X387" s="110">
        <v>1.7303240740740699E-2</v>
      </c>
      <c r="Y387">
        <v>48.146000000000001</v>
      </c>
    </row>
    <row r="388" spans="1:25" x14ac:dyDescent="0.3">
      <c r="A388" s="4" t="s">
        <v>159</v>
      </c>
      <c r="B388" s="4">
        <v>2019</v>
      </c>
      <c r="C388" s="5">
        <v>43807</v>
      </c>
      <c r="D388" s="4" t="s">
        <v>72</v>
      </c>
      <c r="E388" s="4" t="s">
        <v>317</v>
      </c>
      <c r="F388" s="4" t="s">
        <v>230</v>
      </c>
      <c r="G388" s="13" t="e">
        <f>(C388-VLOOKUP(E388,Riders!$A$2:$C$3501,2,FALSE))/365</f>
        <v>#N/A</v>
      </c>
      <c r="H388" s="4">
        <v>18</v>
      </c>
      <c r="I388" s="4">
        <v>8</v>
      </c>
      <c r="J388" s="4">
        <v>1</v>
      </c>
      <c r="K388" s="4">
        <v>22</v>
      </c>
      <c r="L388" s="4">
        <v>31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31</v>
      </c>
      <c r="X388" s="110">
        <v>1.7303240740740699E-2</v>
      </c>
      <c r="Y388">
        <v>48.146000000000001</v>
      </c>
    </row>
    <row r="389" spans="1:25" x14ac:dyDescent="0.3">
      <c r="A389" s="4" t="s">
        <v>159</v>
      </c>
      <c r="B389" s="4">
        <v>2019</v>
      </c>
      <c r="C389" s="5">
        <v>43807</v>
      </c>
      <c r="D389" s="4" t="s">
        <v>72</v>
      </c>
      <c r="E389" s="4" t="s">
        <v>310</v>
      </c>
      <c r="F389" s="4" t="s">
        <v>158</v>
      </c>
      <c r="G389" s="13">
        <f>(C389-VLOOKUP(E389,Riders!$A$2:$C$3501,2,FALSE))/365</f>
        <v>29.547945205479451</v>
      </c>
      <c r="H389" s="4">
        <v>19</v>
      </c>
      <c r="I389" s="4">
        <v>20</v>
      </c>
      <c r="J389" s="4">
        <v>8</v>
      </c>
      <c r="K389" s="4">
        <v>1</v>
      </c>
      <c r="L389" s="4">
        <v>29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29</v>
      </c>
      <c r="X389" s="110">
        <v>1.7303240740740699E-2</v>
      </c>
      <c r="Y389">
        <v>48.146000000000001</v>
      </c>
    </row>
    <row r="390" spans="1:25" x14ac:dyDescent="0.3">
      <c r="A390" s="4" t="s">
        <v>159</v>
      </c>
      <c r="B390" s="4">
        <v>2019</v>
      </c>
      <c r="C390" s="5">
        <v>43807</v>
      </c>
      <c r="D390" s="4" t="s">
        <v>72</v>
      </c>
      <c r="E390" s="4" t="s">
        <v>318</v>
      </c>
      <c r="F390" s="4" t="s">
        <v>319</v>
      </c>
      <c r="G390" s="13">
        <f>(C390-VLOOKUP(E390,Riders!$A$2:$C$3501,2,FALSE))/365</f>
        <v>34.778082191780825</v>
      </c>
      <c r="H390" s="4">
        <v>20</v>
      </c>
      <c r="I390" s="4">
        <v>14</v>
      </c>
      <c r="J390" s="4">
        <v>2</v>
      </c>
      <c r="K390" s="4">
        <v>12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10">
        <v>1.7303240740740699E-2</v>
      </c>
      <c r="Y390">
        <v>48.146000000000001</v>
      </c>
    </row>
    <row r="391" spans="1:25" x14ac:dyDescent="0.3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231</v>
      </c>
      <c r="F391" s="4" t="s">
        <v>232</v>
      </c>
      <c r="G391" s="13">
        <f>(C391-VLOOKUP(E391,Riders!$A$2:$C$3501,2,FALSE))/365</f>
        <v>22.81917808219178</v>
      </c>
      <c r="H391" s="4">
        <v>21</v>
      </c>
      <c r="I391" s="4">
        <v>2</v>
      </c>
      <c r="J391" s="4">
        <v>4</v>
      </c>
      <c r="K391" s="4">
        <v>2</v>
      </c>
      <c r="L391" s="4">
        <v>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8</v>
      </c>
      <c r="X391" s="110">
        <v>1.7303240740740699E-2</v>
      </c>
      <c r="Y391">
        <v>48.146000000000001</v>
      </c>
    </row>
    <row r="392" spans="1:25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221</v>
      </c>
      <c r="F392" s="1" t="s">
        <v>40</v>
      </c>
      <c r="G392" s="13">
        <f>(C392-VLOOKUP(E392,Riders!$A$2:$C$3501,2,FALSE))/365</f>
        <v>22.657534246575342</v>
      </c>
      <c r="H392" s="1">
        <v>1</v>
      </c>
      <c r="I392" s="1">
        <v>28</v>
      </c>
      <c r="J392" s="1">
        <v>36</v>
      </c>
      <c r="K392" s="1">
        <v>40</v>
      </c>
      <c r="L392" s="1">
        <v>104</v>
      </c>
      <c r="M392" s="1">
        <v>3</v>
      </c>
      <c r="N392" s="1">
        <v>3</v>
      </c>
      <c r="O392" s="1">
        <v>1</v>
      </c>
      <c r="P392" s="1">
        <v>0</v>
      </c>
      <c r="Q392" s="1">
        <v>0</v>
      </c>
      <c r="R392" s="1">
        <v>0</v>
      </c>
      <c r="S392" s="1">
        <v>2</v>
      </c>
      <c r="T392" s="1">
        <v>0</v>
      </c>
      <c r="U392" s="1">
        <v>0</v>
      </c>
      <c r="V392" s="1">
        <v>0</v>
      </c>
      <c r="W392" s="1">
        <v>113</v>
      </c>
      <c r="X392" s="110">
        <v>1.7372685185185185E-2</v>
      </c>
      <c r="Y392">
        <v>47.954000000000001</v>
      </c>
    </row>
    <row r="393" spans="1:25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222</v>
      </c>
      <c r="F393" s="1" t="s">
        <v>223</v>
      </c>
      <c r="G393" s="13">
        <f>(C393-VLOOKUP(E393,Riders!$A$2:$C$3501,2,FALSE))/365</f>
        <v>20.410958904109588</v>
      </c>
      <c r="H393" s="1">
        <v>2</v>
      </c>
      <c r="I393" s="1">
        <v>36</v>
      </c>
      <c r="J393" s="1">
        <v>38</v>
      </c>
      <c r="K393" s="1">
        <v>38</v>
      </c>
      <c r="L393" s="1">
        <v>112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1</v>
      </c>
      <c r="T393" s="1">
        <v>0</v>
      </c>
      <c r="U393" s="1">
        <v>0</v>
      </c>
      <c r="V393" s="1">
        <v>0</v>
      </c>
      <c r="W393" s="1">
        <v>113</v>
      </c>
      <c r="X393" s="110">
        <v>1.7372685185185185E-2</v>
      </c>
      <c r="Y393">
        <v>47.954000000000001</v>
      </c>
    </row>
    <row r="394" spans="1:25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301</v>
      </c>
      <c r="F394" s="1" t="s">
        <v>51</v>
      </c>
      <c r="G394" s="13">
        <f>(C394-VLOOKUP(E394,Riders!$A$2:$C$3501,2,FALSE))/365</f>
        <v>29.736986301369864</v>
      </c>
      <c r="H394" s="1">
        <v>3</v>
      </c>
      <c r="I394" s="1">
        <v>40</v>
      </c>
      <c r="J394" s="1">
        <v>26</v>
      </c>
      <c r="K394" s="1">
        <v>30</v>
      </c>
      <c r="L394" s="1">
        <v>96</v>
      </c>
      <c r="M394" s="1">
        <v>1</v>
      </c>
      <c r="N394" s="1">
        <v>2</v>
      </c>
      <c r="O394" s="1">
        <v>0</v>
      </c>
      <c r="P394" s="1">
        <v>0</v>
      </c>
      <c r="Q394" s="1">
        <v>0</v>
      </c>
      <c r="R394" s="1">
        <v>0</v>
      </c>
      <c r="S394" s="1">
        <v>3</v>
      </c>
      <c r="T394" s="1">
        <v>4</v>
      </c>
      <c r="U394" s="1">
        <v>0</v>
      </c>
      <c r="V394" s="1">
        <v>0</v>
      </c>
      <c r="W394" s="1">
        <v>106</v>
      </c>
      <c r="X394" s="110">
        <v>1.7372685185185199E-2</v>
      </c>
      <c r="Y394">
        <v>47.954000000000001</v>
      </c>
    </row>
    <row r="395" spans="1:25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217</v>
      </c>
      <c r="F395" s="1" t="s">
        <v>29</v>
      </c>
      <c r="G395" s="13">
        <f>(C395-VLOOKUP(E395,Riders!$A$2:$C$3501,2,FALSE))/365</f>
        <v>21.671232876712327</v>
      </c>
      <c r="H395" s="1">
        <v>4</v>
      </c>
      <c r="I395" s="1">
        <v>32</v>
      </c>
      <c r="J395" s="1">
        <v>34</v>
      </c>
      <c r="K395" s="1">
        <v>34</v>
      </c>
      <c r="L395" s="1">
        <v>100</v>
      </c>
      <c r="M395" s="1">
        <v>0</v>
      </c>
      <c r="N395" s="1">
        <v>1</v>
      </c>
      <c r="O395" s="1">
        <v>2</v>
      </c>
      <c r="P395" s="1">
        <v>0</v>
      </c>
      <c r="Q395" s="1">
        <v>1</v>
      </c>
      <c r="R395" s="1">
        <v>0</v>
      </c>
      <c r="S395" s="1">
        <v>0</v>
      </c>
      <c r="T395" s="1">
        <v>2</v>
      </c>
      <c r="U395" s="1">
        <v>0</v>
      </c>
      <c r="V395" s="1">
        <v>0</v>
      </c>
      <c r="W395" s="1">
        <v>106</v>
      </c>
      <c r="X395" s="110">
        <v>1.7372685185185199E-2</v>
      </c>
      <c r="Y395">
        <v>47.954000000000001</v>
      </c>
    </row>
    <row r="396" spans="1:25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219</v>
      </c>
      <c r="F396" s="1" t="s">
        <v>220</v>
      </c>
      <c r="G396" s="13">
        <f>(C396-VLOOKUP(E396,Riders!$A$2:$C$3501,2,FALSE))/365</f>
        <v>27.276712328767122</v>
      </c>
      <c r="H396" s="1">
        <v>5</v>
      </c>
      <c r="I396" s="1">
        <v>30</v>
      </c>
      <c r="J396" s="1">
        <v>32</v>
      </c>
      <c r="K396" s="1">
        <v>26</v>
      </c>
      <c r="L396" s="1">
        <v>88</v>
      </c>
      <c r="M396" s="1">
        <v>2</v>
      </c>
      <c r="N396" s="1">
        <v>0</v>
      </c>
      <c r="O396" s="1">
        <v>3</v>
      </c>
      <c r="P396" s="1">
        <v>0</v>
      </c>
      <c r="Q396" s="1">
        <v>0</v>
      </c>
      <c r="R396" s="1">
        <v>0</v>
      </c>
      <c r="S396" s="1">
        <v>0</v>
      </c>
      <c r="T396" s="1">
        <v>6</v>
      </c>
      <c r="U396" s="1">
        <v>0</v>
      </c>
      <c r="V396" s="1">
        <v>0</v>
      </c>
      <c r="W396" s="1">
        <v>99</v>
      </c>
      <c r="X396" s="110">
        <v>1.7372685185185199E-2</v>
      </c>
      <c r="Y396">
        <v>47.954000000000001</v>
      </c>
    </row>
    <row r="397" spans="1:25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325</v>
      </c>
      <c r="F397" s="1" t="s">
        <v>238</v>
      </c>
      <c r="G397" s="13">
        <f>(C397-VLOOKUP(E397,Riders!$A$2:$C$3501,2,FALSE))/365</f>
        <v>27.402739726027399</v>
      </c>
      <c r="H397" s="1">
        <v>6</v>
      </c>
      <c r="I397" s="1">
        <v>4</v>
      </c>
      <c r="J397" s="1">
        <v>40</v>
      </c>
      <c r="K397" s="1">
        <v>36</v>
      </c>
      <c r="L397" s="1">
        <v>80</v>
      </c>
      <c r="M397" s="1">
        <v>0</v>
      </c>
      <c r="N397" s="1">
        <v>5</v>
      </c>
      <c r="O397" s="1">
        <v>5</v>
      </c>
      <c r="P397" s="1">
        <v>0</v>
      </c>
      <c r="Q397" s="1">
        <v>2</v>
      </c>
      <c r="R397" s="1">
        <v>1</v>
      </c>
      <c r="S397" s="1">
        <v>0</v>
      </c>
      <c r="T397" s="1">
        <v>0</v>
      </c>
      <c r="U397" s="1">
        <v>0</v>
      </c>
      <c r="V397" s="1">
        <v>0</v>
      </c>
      <c r="W397" s="1">
        <v>93</v>
      </c>
      <c r="X397" s="110">
        <v>1.7372685185185199E-2</v>
      </c>
      <c r="Y397">
        <v>47.954000000000001</v>
      </c>
    </row>
    <row r="398" spans="1:25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18.586301369863012</v>
      </c>
      <c r="H398" s="1">
        <v>7</v>
      </c>
      <c r="I398" s="1">
        <v>38</v>
      </c>
      <c r="J398" s="1">
        <v>18</v>
      </c>
      <c r="K398" s="1">
        <v>28</v>
      </c>
      <c r="L398" s="1">
        <v>84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84</v>
      </c>
      <c r="X398" s="110">
        <v>1.7372685185185199E-2</v>
      </c>
      <c r="Y398">
        <v>47.954000000000001</v>
      </c>
    </row>
    <row r="399" spans="1:25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233</v>
      </c>
      <c r="F399" s="1" t="s">
        <v>56</v>
      </c>
      <c r="G399" s="13">
        <f>(C399-VLOOKUP(E399,Riders!$A$2:$C$3501,2,FALSE))/365</f>
        <v>24.24931506849315</v>
      </c>
      <c r="H399" s="1">
        <v>8</v>
      </c>
      <c r="I399" s="1">
        <v>24</v>
      </c>
      <c r="J399" s="1">
        <v>30</v>
      </c>
      <c r="K399" s="1">
        <v>24</v>
      </c>
      <c r="L399" s="1">
        <v>78</v>
      </c>
      <c r="M399" s="1">
        <v>0</v>
      </c>
      <c r="N399" s="1">
        <v>0</v>
      </c>
      <c r="O399" s="1">
        <v>0</v>
      </c>
      <c r="P399" s="1">
        <v>0</v>
      </c>
      <c r="Q399" s="1">
        <v>3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81</v>
      </c>
      <c r="X399" s="110">
        <v>1.7372685185185199E-2</v>
      </c>
      <c r="Y399">
        <v>47.954000000000001</v>
      </c>
    </row>
    <row r="400" spans="1:25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277</v>
      </c>
      <c r="F400" s="1" t="s">
        <v>278</v>
      </c>
      <c r="G400" s="13">
        <f>(C400-VLOOKUP(E400,Riders!$A$2:$C$3501,2,FALSE))/365</f>
        <v>21.723287671232878</v>
      </c>
      <c r="H400" s="1">
        <v>9</v>
      </c>
      <c r="I400" s="1">
        <v>26</v>
      </c>
      <c r="J400" s="1">
        <v>14</v>
      </c>
      <c r="K400" s="1">
        <v>16</v>
      </c>
      <c r="L400" s="1">
        <v>56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5</v>
      </c>
      <c r="S400" s="1">
        <v>0</v>
      </c>
      <c r="T400" s="1">
        <v>0</v>
      </c>
      <c r="U400" s="1">
        <v>20</v>
      </c>
      <c r="V400" s="1">
        <v>0</v>
      </c>
      <c r="W400" s="1">
        <v>81</v>
      </c>
      <c r="X400" s="110">
        <v>1.7372685185185199E-2</v>
      </c>
      <c r="Y400">
        <v>47.954000000000001</v>
      </c>
    </row>
    <row r="401" spans="1:25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2331</v>
      </c>
      <c r="F401" s="1" t="s">
        <v>44</v>
      </c>
      <c r="G401" s="13">
        <f>(C401-VLOOKUP(E401,Riders!$A$2:$C$3501,2,FALSE))/365</f>
        <v>22.994520547945207</v>
      </c>
      <c r="H401" s="1">
        <v>10</v>
      </c>
      <c r="I401" s="1">
        <v>34</v>
      </c>
      <c r="J401" s="1">
        <v>24</v>
      </c>
      <c r="K401" s="1">
        <v>8</v>
      </c>
      <c r="L401" s="1">
        <v>66</v>
      </c>
      <c r="M401" s="1">
        <v>0</v>
      </c>
      <c r="N401" s="1">
        <v>0</v>
      </c>
      <c r="O401" s="1">
        <v>0</v>
      </c>
      <c r="P401" s="1">
        <v>5</v>
      </c>
      <c r="Q401" s="1">
        <v>5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76</v>
      </c>
      <c r="X401" s="110">
        <v>1.7372685185185199E-2</v>
      </c>
      <c r="Y401">
        <v>47.954000000000001</v>
      </c>
    </row>
    <row r="402" spans="1:25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312</v>
      </c>
      <c r="F402" s="1" t="s">
        <v>27</v>
      </c>
      <c r="G402" s="13">
        <f>(C402-VLOOKUP(E402,Riders!$A$2:$C$3501,2,FALSE))/365</f>
        <v>21.38082191780822</v>
      </c>
      <c r="H402" s="1">
        <v>11</v>
      </c>
      <c r="I402" s="1">
        <v>1</v>
      </c>
      <c r="J402" s="1">
        <v>16</v>
      </c>
      <c r="K402" s="1">
        <v>32</v>
      </c>
      <c r="L402" s="1">
        <v>49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3</v>
      </c>
      <c r="S402" s="1">
        <v>0</v>
      </c>
      <c r="T402" s="1">
        <v>0</v>
      </c>
      <c r="U402" s="1">
        <v>20</v>
      </c>
      <c r="V402" s="1">
        <v>0</v>
      </c>
      <c r="W402" s="1">
        <v>72</v>
      </c>
      <c r="X402" s="110">
        <v>1.7372685185185199E-2</v>
      </c>
      <c r="Y402">
        <v>47.954000000000001</v>
      </c>
    </row>
    <row r="403" spans="1:25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299</v>
      </c>
      <c r="F403" s="1" t="s">
        <v>38</v>
      </c>
      <c r="G403" s="13">
        <f>(C403-VLOOKUP(E403,Riders!$A$2:$C$3501,2,FALSE))/365</f>
        <v>27.268493150684932</v>
      </c>
      <c r="H403" s="1">
        <v>12</v>
      </c>
      <c r="I403" s="1">
        <v>20</v>
      </c>
      <c r="J403" s="1">
        <v>28</v>
      </c>
      <c r="K403" s="1">
        <v>22</v>
      </c>
      <c r="L403" s="1">
        <v>70</v>
      </c>
      <c r="M403" s="1">
        <v>0</v>
      </c>
      <c r="N403" s="1">
        <v>0</v>
      </c>
      <c r="O403" s="1">
        <v>0</v>
      </c>
      <c r="P403" s="1">
        <v>1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71</v>
      </c>
      <c r="X403" s="110">
        <v>1.7372685185185199E-2</v>
      </c>
      <c r="Y403">
        <v>47.954000000000001</v>
      </c>
    </row>
    <row r="404" spans="1:25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323</v>
      </c>
      <c r="F404" s="1" t="s">
        <v>118</v>
      </c>
      <c r="G404" s="13">
        <f>(C404-VLOOKUP(E404,Riders!$A$2:$C$3501,2,FALSE))/365</f>
        <v>26.317808219178083</v>
      </c>
      <c r="H404" s="1">
        <v>13</v>
      </c>
      <c r="I404" s="1">
        <v>22</v>
      </c>
      <c r="J404" s="1">
        <v>22</v>
      </c>
      <c r="K404" s="1">
        <v>14</v>
      </c>
      <c r="L404" s="1">
        <v>58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58</v>
      </c>
      <c r="X404" s="110">
        <v>1.7372685185185199E-2</v>
      </c>
      <c r="Y404">
        <v>47.954000000000001</v>
      </c>
    </row>
    <row r="405" spans="1:25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324</v>
      </c>
      <c r="F405" s="1" t="s">
        <v>61</v>
      </c>
      <c r="G405" s="13">
        <f>(C405-VLOOKUP(E405,Riders!$A$2:$C$3501,2,FALSE))/365</f>
        <v>26.208219178082192</v>
      </c>
      <c r="H405" s="1">
        <v>14</v>
      </c>
      <c r="I405" s="1">
        <v>14</v>
      </c>
      <c r="J405" s="1">
        <v>20</v>
      </c>
      <c r="K405" s="1">
        <v>20</v>
      </c>
      <c r="L405" s="1">
        <v>54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54</v>
      </c>
      <c r="X405" s="110">
        <v>1.7372685185185199E-2</v>
      </c>
      <c r="Y405">
        <v>47.954000000000001</v>
      </c>
    </row>
    <row r="406" spans="1:25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39.586301369863016</v>
      </c>
      <c r="H406" s="1">
        <v>15</v>
      </c>
      <c r="I406" s="1">
        <v>2</v>
      </c>
      <c r="J406" s="1">
        <v>10</v>
      </c>
      <c r="K406" s="1">
        <v>1</v>
      </c>
      <c r="L406" s="1">
        <v>13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2</v>
      </c>
      <c r="S406" s="1">
        <v>5</v>
      </c>
      <c r="T406" s="1">
        <v>10</v>
      </c>
      <c r="U406" s="1">
        <v>20</v>
      </c>
      <c r="V406" s="1">
        <v>0</v>
      </c>
      <c r="W406" s="1">
        <v>50</v>
      </c>
      <c r="X406" s="110">
        <v>1.7372685185185199E-2</v>
      </c>
      <c r="Y406">
        <v>47.954000000000001</v>
      </c>
    </row>
    <row r="407" spans="1:25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276</v>
      </c>
      <c r="F407" s="1" t="s">
        <v>120</v>
      </c>
      <c r="G407" s="13" t="e">
        <f>(C407-VLOOKUP(E407,Riders!$A$2:$C$3501,2,FALSE))/365</f>
        <v>#N/A</v>
      </c>
      <c r="H407" s="1">
        <v>16</v>
      </c>
      <c r="I407" s="1">
        <v>18</v>
      </c>
      <c r="J407" s="1">
        <v>1</v>
      </c>
      <c r="K407" s="1">
        <v>18</v>
      </c>
      <c r="L407" s="1">
        <v>37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37</v>
      </c>
      <c r="X407" s="110">
        <v>1.7372685185185199E-2</v>
      </c>
      <c r="Y407">
        <v>47.954000000000001</v>
      </c>
    </row>
    <row r="408" spans="1:25" x14ac:dyDescent="0.3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310</v>
      </c>
      <c r="F408" s="1" t="s">
        <v>158</v>
      </c>
      <c r="G408" s="13">
        <f>(C408-VLOOKUP(E408,Riders!$A$2:$C$3501,2,FALSE))/365</f>
        <v>29.528767123287672</v>
      </c>
      <c r="H408" s="1">
        <v>17</v>
      </c>
      <c r="I408" s="1">
        <v>12</v>
      </c>
      <c r="J408" s="1">
        <v>8</v>
      </c>
      <c r="K408" s="1">
        <v>12</v>
      </c>
      <c r="L408" s="1">
        <v>32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32</v>
      </c>
      <c r="X408" s="110">
        <v>1.7372685185185199E-2</v>
      </c>
      <c r="Y408">
        <v>47.954000000000001</v>
      </c>
    </row>
    <row r="409" spans="1:25" x14ac:dyDescent="0.3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242</v>
      </c>
      <c r="F409" s="1" t="s">
        <v>243</v>
      </c>
      <c r="G409" s="13">
        <f>(C409-VLOOKUP(E409,Riders!$A$2:$C$3501,2,FALSE))/365</f>
        <v>25.002739726027396</v>
      </c>
      <c r="H409" s="1">
        <v>18</v>
      </c>
      <c r="I409" s="1">
        <v>10</v>
      </c>
      <c r="J409" s="1">
        <v>12</v>
      </c>
      <c r="K409" s="1">
        <v>10</v>
      </c>
      <c r="L409" s="1">
        <v>32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32</v>
      </c>
      <c r="X409" s="110">
        <v>1.7372685185185199E-2</v>
      </c>
      <c r="Y409">
        <v>47.954000000000001</v>
      </c>
    </row>
    <row r="410" spans="1:25" x14ac:dyDescent="0.3">
      <c r="A410" s="1" t="s">
        <v>127</v>
      </c>
      <c r="B410" s="1">
        <v>2019</v>
      </c>
      <c r="C410" s="2">
        <v>43800</v>
      </c>
      <c r="D410" s="1" t="s">
        <v>72</v>
      </c>
      <c r="E410" s="1" t="s">
        <v>303</v>
      </c>
      <c r="F410" s="1" t="s">
        <v>232</v>
      </c>
      <c r="G410" s="13">
        <f>(C410-VLOOKUP(E410,Riders!$A$2:$C$3501,2,FALSE))/365</f>
        <v>25.484931506849314</v>
      </c>
      <c r="H410" s="1">
        <v>19</v>
      </c>
      <c r="I410" s="1">
        <v>16</v>
      </c>
      <c r="J410" s="1">
        <v>2</v>
      </c>
      <c r="K410" s="1">
        <v>2</v>
      </c>
      <c r="L410" s="1">
        <v>20</v>
      </c>
      <c r="M410" s="1">
        <v>0</v>
      </c>
      <c r="N410" s="1">
        <v>0</v>
      </c>
      <c r="O410" s="1">
        <v>0</v>
      </c>
      <c r="P410" s="1">
        <v>3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23</v>
      </c>
      <c r="X410" s="110">
        <v>1.7372685185185199E-2</v>
      </c>
      <c r="Y410">
        <v>47.954000000000001</v>
      </c>
    </row>
    <row r="411" spans="1:25" x14ac:dyDescent="0.3">
      <c r="A411" s="1" t="s">
        <v>127</v>
      </c>
      <c r="B411" s="1">
        <v>2019</v>
      </c>
      <c r="C411" s="2">
        <v>43800</v>
      </c>
      <c r="D411" s="1" t="s">
        <v>72</v>
      </c>
      <c r="E411" s="1" t="s">
        <v>272</v>
      </c>
      <c r="F411" s="1" t="s">
        <v>53</v>
      </c>
      <c r="G411" s="13">
        <f>(C411-VLOOKUP(E411,Riders!$A$2:$C$3501,2,FALSE))/365</f>
        <v>22.789041095890411</v>
      </c>
      <c r="H411" s="1">
        <v>20</v>
      </c>
      <c r="I411" s="1">
        <v>6</v>
      </c>
      <c r="J411" s="1">
        <v>4</v>
      </c>
      <c r="K411" s="1">
        <v>6</v>
      </c>
      <c r="L411" s="1">
        <v>16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16</v>
      </c>
      <c r="X411" s="110">
        <v>1.7372685185185199E-2</v>
      </c>
      <c r="Y411">
        <v>47.954000000000001</v>
      </c>
    </row>
    <row r="412" spans="1:25" x14ac:dyDescent="0.3">
      <c r="A412" s="1" t="s">
        <v>127</v>
      </c>
      <c r="B412" s="1">
        <v>2019</v>
      </c>
      <c r="C412" s="2">
        <v>43800</v>
      </c>
      <c r="D412" s="1" t="s">
        <v>72</v>
      </c>
      <c r="E412" s="1" t="s">
        <v>317</v>
      </c>
      <c r="F412" s="1" t="s">
        <v>230</v>
      </c>
      <c r="G412" s="13" t="e">
        <f>(C412-VLOOKUP(E412,Riders!$A$2:$C$3501,2,FALSE))/365</f>
        <v>#N/A</v>
      </c>
      <c r="H412" s="1">
        <v>21</v>
      </c>
      <c r="I412" s="1">
        <v>8</v>
      </c>
      <c r="J412" s="1">
        <v>6</v>
      </c>
      <c r="K412" s="1">
        <v>1</v>
      </c>
      <c r="L412" s="1">
        <v>15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15</v>
      </c>
      <c r="X412" s="110">
        <v>1.7372685185185199E-2</v>
      </c>
      <c r="Y412">
        <v>47.954000000000001</v>
      </c>
    </row>
    <row r="413" spans="1:25" x14ac:dyDescent="0.3">
      <c r="A413" s="1" t="s">
        <v>127</v>
      </c>
      <c r="B413" s="1">
        <v>2019</v>
      </c>
      <c r="C413" s="2">
        <v>43800</v>
      </c>
      <c r="D413" s="1" t="s">
        <v>72</v>
      </c>
      <c r="E413" s="1" t="s">
        <v>326</v>
      </c>
      <c r="F413" s="1" t="s">
        <v>49</v>
      </c>
      <c r="G413" s="13" t="e">
        <f>(C413-VLOOKUP(E413,Riders!$A$2:$C$3501,2,FALSE))/365</f>
        <v>#N/A</v>
      </c>
      <c r="H413" s="1">
        <v>22</v>
      </c>
      <c r="I413" s="1">
        <v>1</v>
      </c>
      <c r="J413" s="1">
        <v>1</v>
      </c>
      <c r="K413" s="1">
        <v>1</v>
      </c>
      <c r="L413" s="1">
        <v>3</v>
      </c>
      <c r="M413" s="1">
        <v>5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8</v>
      </c>
      <c r="X413" s="110">
        <v>1.7372685185185199E-2</v>
      </c>
      <c r="Y413">
        <v>47.954000000000001</v>
      </c>
    </row>
    <row r="414" spans="1:25" x14ac:dyDescent="0.3">
      <c r="A414" s="1" t="s">
        <v>127</v>
      </c>
      <c r="B414" s="1">
        <v>2019</v>
      </c>
      <c r="C414" s="2">
        <v>43800</v>
      </c>
      <c r="D414" s="1" t="s">
        <v>72</v>
      </c>
      <c r="E414" s="1" t="s">
        <v>224</v>
      </c>
      <c r="F414" s="1" t="s">
        <v>225</v>
      </c>
      <c r="G414" s="13">
        <f>(C414-VLOOKUP(E414,Riders!$A$2:$C$3501,2,FALSE))/365</f>
        <v>19.975342465753425</v>
      </c>
      <c r="H414" s="1">
        <v>23</v>
      </c>
      <c r="I414" s="1">
        <v>1</v>
      </c>
      <c r="J414" s="1">
        <v>1</v>
      </c>
      <c r="K414" s="1">
        <v>4</v>
      </c>
      <c r="L414" s="1">
        <v>6</v>
      </c>
      <c r="M414" s="1">
        <v>0</v>
      </c>
      <c r="N414" s="1">
        <v>0</v>
      </c>
      <c r="O414" s="1">
        <v>0</v>
      </c>
      <c r="P414" s="1">
        <v>2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8</v>
      </c>
      <c r="X414" s="110">
        <v>1.7372685185185199E-2</v>
      </c>
      <c r="Y414">
        <v>47.954000000000001</v>
      </c>
    </row>
    <row r="415" spans="1:25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4" t="s">
        <v>306</v>
      </c>
      <c r="F415" s="4" t="s">
        <v>19</v>
      </c>
      <c r="G415" s="13">
        <f>(C415-VLOOKUP(E415,Riders!$A$2:$C$3501,2,FALSE))/365</f>
        <v>37.093150684931508</v>
      </c>
      <c r="H415" s="4">
        <v>1</v>
      </c>
      <c r="I415" s="4">
        <v>36</v>
      </c>
      <c r="J415" s="4">
        <v>32</v>
      </c>
      <c r="K415" s="4">
        <v>40</v>
      </c>
      <c r="L415" s="4">
        <v>108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5</v>
      </c>
      <c r="S415" s="4">
        <v>3</v>
      </c>
      <c r="T415" s="4">
        <v>0</v>
      </c>
      <c r="U415" s="4">
        <v>0</v>
      </c>
      <c r="V415" s="4">
        <v>0</v>
      </c>
      <c r="W415" s="4">
        <v>121</v>
      </c>
      <c r="X415" s="110">
        <v>1.6712962962962961E-2</v>
      </c>
      <c r="Y415">
        <v>49.857999999999997</v>
      </c>
    </row>
    <row r="416" spans="1:25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4" t="s">
        <v>302</v>
      </c>
      <c r="F416" s="4" t="s">
        <v>264</v>
      </c>
      <c r="G416" s="13">
        <f>(C416-VLOOKUP(E416,Riders!$A$2:$C$3501,2,FALSE))/365</f>
        <v>39.526027397260272</v>
      </c>
      <c r="H416" s="4">
        <v>2</v>
      </c>
      <c r="I416" s="4">
        <v>16</v>
      </c>
      <c r="J416" s="4">
        <v>34</v>
      </c>
      <c r="K416" s="4">
        <v>14</v>
      </c>
      <c r="L416" s="4">
        <v>64</v>
      </c>
      <c r="M416" s="4">
        <v>0</v>
      </c>
      <c r="N416" s="4">
        <v>1</v>
      </c>
      <c r="O416" s="4">
        <v>0</v>
      </c>
      <c r="P416" s="4">
        <v>5</v>
      </c>
      <c r="Q416" s="4">
        <v>0</v>
      </c>
      <c r="R416" s="4">
        <v>0</v>
      </c>
      <c r="S416" s="4">
        <v>5</v>
      </c>
      <c r="T416" s="4">
        <v>0</v>
      </c>
      <c r="U416" s="4">
        <v>40</v>
      </c>
      <c r="V416" s="4">
        <v>0</v>
      </c>
      <c r="W416" s="4">
        <v>115</v>
      </c>
      <c r="X416" s="110">
        <v>1.6712962962962961E-2</v>
      </c>
      <c r="Y416">
        <v>49.857999999999997</v>
      </c>
    </row>
    <row r="417" spans="1:25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4" t="s">
        <v>315</v>
      </c>
      <c r="F417" s="4" t="s">
        <v>36</v>
      </c>
      <c r="G417" s="13">
        <f>(C417-VLOOKUP(E417,Riders!$A$2:$C$3501,2,FALSE))/365</f>
        <v>27.92876712328767</v>
      </c>
      <c r="H417" s="4">
        <v>3</v>
      </c>
      <c r="I417" s="4">
        <v>30</v>
      </c>
      <c r="J417" s="4">
        <v>36</v>
      </c>
      <c r="K417" s="4">
        <v>34</v>
      </c>
      <c r="L417" s="4">
        <v>100</v>
      </c>
      <c r="M417" s="4">
        <v>2</v>
      </c>
      <c r="N417" s="4">
        <v>0</v>
      </c>
      <c r="O417" s="4">
        <v>0</v>
      </c>
      <c r="P417" s="4">
        <v>2</v>
      </c>
      <c r="Q417" s="4">
        <v>0</v>
      </c>
      <c r="R417" s="4">
        <v>3</v>
      </c>
      <c r="S417" s="4">
        <v>0</v>
      </c>
      <c r="T417" s="4">
        <v>4</v>
      </c>
      <c r="U417" s="4">
        <v>0</v>
      </c>
      <c r="V417" s="4">
        <v>0</v>
      </c>
      <c r="W417" s="4">
        <v>111</v>
      </c>
      <c r="X417" s="110">
        <v>1.6712962962962999E-2</v>
      </c>
      <c r="Y417">
        <v>49.857999999999997</v>
      </c>
    </row>
    <row r="418" spans="1:25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4" t="s">
        <v>221</v>
      </c>
      <c r="F418" s="4" t="s">
        <v>40</v>
      </c>
      <c r="G418" s="13">
        <f>(C418-VLOOKUP(E418,Riders!$A$2:$C$3501,2,FALSE))/365</f>
        <v>22.597260273972601</v>
      </c>
      <c r="H418" s="4">
        <v>4</v>
      </c>
      <c r="I418" s="4">
        <v>32</v>
      </c>
      <c r="J418" s="4">
        <v>38</v>
      </c>
      <c r="K418" s="4">
        <v>26</v>
      </c>
      <c r="L418" s="4">
        <v>96</v>
      </c>
      <c r="M418" s="4">
        <v>5</v>
      </c>
      <c r="N418" s="4">
        <v>0</v>
      </c>
      <c r="O418" s="4">
        <v>0</v>
      </c>
      <c r="P418" s="4">
        <v>3</v>
      </c>
      <c r="Q418" s="4">
        <v>0</v>
      </c>
      <c r="R418" s="4">
        <v>0</v>
      </c>
      <c r="S418" s="4">
        <v>0</v>
      </c>
      <c r="T418" s="4">
        <v>6</v>
      </c>
      <c r="U418" s="4">
        <v>0</v>
      </c>
      <c r="V418" s="4">
        <v>0</v>
      </c>
      <c r="W418" s="4">
        <v>110</v>
      </c>
      <c r="X418" s="110">
        <v>1.6712962962962999E-2</v>
      </c>
      <c r="Y418">
        <v>49.857999999999997</v>
      </c>
    </row>
    <row r="419" spans="1:25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4" t="s">
        <v>236</v>
      </c>
      <c r="F419" s="4" t="s">
        <v>51</v>
      </c>
      <c r="G419" s="13">
        <f>(C419-VLOOKUP(E419,Riders!$A$2:$C$3501,2,FALSE))/365</f>
        <v>24.013698630136986</v>
      </c>
      <c r="H419" s="4">
        <v>5</v>
      </c>
      <c r="I419" s="4">
        <v>40</v>
      </c>
      <c r="J419" s="4">
        <v>28</v>
      </c>
      <c r="K419" s="4">
        <v>36</v>
      </c>
      <c r="L419" s="4">
        <v>104</v>
      </c>
      <c r="M419" s="4">
        <v>0</v>
      </c>
      <c r="N419" s="4">
        <v>0</v>
      </c>
      <c r="O419" s="4">
        <v>3</v>
      </c>
      <c r="P419" s="4">
        <v>1</v>
      </c>
      <c r="Q419" s="4">
        <v>1</v>
      </c>
      <c r="R419" s="4">
        <v>1</v>
      </c>
      <c r="S419" s="4">
        <v>0</v>
      </c>
      <c r="T419" s="4">
        <v>0</v>
      </c>
      <c r="U419" s="4">
        <v>0</v>
      </c>
      <c r="V419" s="4">
        <v>0</v>
      </c>
      <c r="W419" s="4">
        <v>110</v>
      </c>
      <c r="X419" s="110">
        <v>1.6712962962962999E-2</v>
      </c>
      <c r="Y419">
        <v>49.857999999999997</v>
      </c>
    </row>
    <row r="420" spans="1:25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22.854794520547944</v>
      </c>
      <c r="H420" s="4">
        <v>6</v>
      </c>
      <c r="I420" s="4">
        <v>22</v>
      </c>
      <c r="J420" s="4">
        <v>30</v>
      </c>
      <c r="K420" s="4">
        <v>38</v>
      </c>
      <c r="L420" s="4">
        <v>90</v>
      </c>
      <c r="M420" s="4">
        <v>1</v>
      </c>
      <c r="N420" s="4">
        <v>0</v>
      </c>
      <c r="O420" s="4">
        <v>0</v>
      </c>
      <c r="P420" s="4">
        <v>0</v>
      </c>
      <c r="Q420" s="4">
        <v>5</v>
      </c>
      <c r="R420" s="4">
        <v>2</v>
      </c>
      <c r="S420" s="4">
        <v>1</v>
      </c>
      <c r="T420" s="4">
        <v>10</v>
      </c>
      <c r="U420" s="4">
        <v>0</v>
      </c>
      <c r="V420" s="4">
        <v>0</v>
      </c>
      <c r="W420" s="4">
        <v>109</v>
      </c>
      <c r="X420" s="110">
        <v>1.6712962962962999E-2</v>
      </c>
      <c r="Y420">
        <v>49.857999999999997</v>
      </c>
    </row>
    <row r="421" spans="1:25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51" t="s">
        <v>219</v>
      </c>
      <c r="F421" s="51" t="s">
        <v>220</v>
      </c>
      <c r="G421" s="13">
        <f>(C421-VLOOKUP(E421,Riders!$A$2:$C$3501,2,FALSE))/365</f>
        <v>27.216438356164385</v>
      </c>
      <c r="H421" s="29">
        <v>7</v>
      </c>
      <c r="I421" s="51">
        <v>34</v>
      </c>
      <c r="J421" s="51">
        <v>20</v>
      </c>
      <c r="K421" s="51">
        <v>12</v>
      </c>
      <c r="L421" s="51">
        <v>66</v>
      </c>
      <c r="M421" s="51">
        <v>0</v>
      </c>
      <c r="N421" s="51">
        <v>2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20</v>
      </c>
      <c r="V421" s="51">
        <v>0</v>
      </c>
      <c r="W421" s="51">
        <v>88</v>
      </c>
      <c r="X421" s="110">
        <v>1.6712962962962999E-2</v>
      </c>
      <c r="Y421">
        <v>49.857999999999997</v>
      </c>
    </row>
    <row r="422" spans="1:25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51" t="s">
        <v>328</v>
      </c>
      <c r="F422" s="51" t="s">
        <v>25</v>
      </c>
      <c r="G422" s="13">
        <f>(C422-VLOOKUP(E422,Riders!$A$2:$C$3501,2,FALSE))/365</f>
        <v>29.293150684931508</v>
      </c>
      <c r="H422" s="29">
        <v>8</v>
      </c>
      <c r="I422" s="51">
        <v>12</v>
      </c>
      <c r="J422" s="51">
        <v>40</v>
      </c>
      <c r="K422" s="51">
        <v>30</v>
      </c>
      <c r="L422" s="51">
        <v>82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  <c r="R422" s="51">
        <v>0</v>
      </c>
      <c r="S422" s="51">
        <v>2</v>
      </c>
      <c r="T422" s="51">
        <v>0</v>
      </c>
      <c r="U422" s="51">
        <v>0</v>
      </c>
      <c r="V422" s="51">
        <v>0</v>
      </c>
      <c r="W422" s="51">
        <v>84</v>
      </c>
      <c r="X422" s="110">
        <v>1.6712962962962999E-2</v>
      </c>
      <c r="Y422">
        <v>49.857999999999997</v>
      </c>
    </row>
    <row r="423" spans="1:25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51" t="s">
        <v>316</v>
      </c>
      <c r="F423" s="51" t="s">
        <v>53</v>
      </c>
      <c r="G423" s="13">
        <f>(C423-VLOOKUP(E423,Riders!$A$2:$C$3501,2,FALSE))/365</f>
        <v>18.882191780821916</v>
      </c>
      <c r="H423" s="29">
        <v>9</v>
      </c>
      <c r="I423" s="51">
        <v>28</v>
      </c>
      <c r="J423" s="51">
        <v>26</v>
      </c>
      <c r="K423" s="51">
        <v>8</v>
      </c>
      <c r="L423" s="51">
        <v>62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20</v>
      </c>
      <c r="V423" s="51">
        <v>0</v>
      </c>
      <c r="W423" s="51">
        <v>82</v>
      </c>
      <c r="X423" s="110">
        <v>1.6712962962962999E-2</v>
      </c>
      <c r="Y423">
        <v>49.857999999999997</v>
      </c>
    </row>
    <row r="424" spans="1:25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51" t="s">
        <v>237</v>
      </c>
      <c r="F424" s="51" t="s">
        <v>238</v>
      </c>
      <c r="G424" s="13">
        <f>(C424-VLOOKUP(E424,Riders!$A$2:$C$3501,2,FALSE))/365</f>
        <v>23.476712328767125</v>
      </c>
      <c r="H424" s="29">
        <v>10</v>
      </c>
      <c r="I424" s="51">
        <v>20</v>
      </c>
      <c r="J424" s="51">
        <v>24</v>
      </c>
      <c r="K424" s="51">
        <v>2</v>
      </c>
      <c r="L424" s="51">
        <v>46</v>
      </c>
      <c r="M424" s="51">
        <v>0</v>
      </c>
      <c r="N424" s="51">
        <v>5</v>
      </c>
      <c r="O424" s="51">
        <v>0</v>
      </c>
      <c r="P424" s="51">
        <v>0</v>
      </c>
      <c r="Q424" s="51">
        <v>3</v>
      </c>
      <c r="R424" s="51">
        <v>0</v>
      </c>
      <c r="S424" s="51">
        <v>0</v>
      </c>
      <c r="T424" s="51">
        <v>0</v>
      </c>
      <c r="U424" s="51">
        <v>20</v>
      </c>
      <c r="V424" s="51">
        <v>0</v>
      </c>
      <c r="W424" s="51">
        <v>74</v>
      </c>
      <c r="X424" s="110">
        <v>1.6712962962962999E-2</v>
      </c>
      <c r="Y424">
        <v>49.857999999999997</v>
      </c>
    </row>
    <row r="425" spans="1:25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51" t="s">
        <v>222</v>
      </c>
      <c r="F425" s="51" t="s">
        <v>223</v>
      </c>
      <c r="G425" s="13">
        <f>(C425-VLOOKUP(E425,Riders!$A$2:$C$3501,2,FALSE))/365</f>
        <v>20.350684931506848</v>
      </c>
      <c r="H425" s="29">
        <v>11</v>
      </c>
      <c r="I425" s="51">
        <v>24</v>
      </c>
      <c r="J425" s="51">
        <v>12</v>
      </c>
      <c r="K425" s="51">
        <v>32</v>
      </c>
      <c r="L425" s="51">
        <v>68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1">
        <v>0</v>
      </c>
      <c r="W425" s="51">
        <v>68</v>
      </c>
      <c r="X425" s="110">
        <v>1.6712962962962999E-2</v>
      </c>
      <c r="Y425">
        <v>49.857999999999997</v>
      </c>
    </row>
    <row r="426" spans="1:25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51" t="s">
        <v>231</v>
      </c>
      <c r="F426" s="51" t="s">
        <v>232</v>
      </c>
      <c r="G426" s="13">
        <f>(C426-VLOOKUP(E426,Riders!$A$2:$C$3501,2,FALSE))/365</f>
        <v>22.739726027397261</v>
      </c>
      <c r="H426" s="29">
        <v>12</v>
      </c>
      <c r="I426" s="51">
        <v>26</v>
      </c>
      <c r="J426" s="51">
        <v>22</v>
      </c>
      <c r="K426" s="51">
        <v>16</v>
      </c>
      <c r="L426" s="51">
        <v>64</v>
      </c>
      <c r="M426" s="51">
        <v>0</v>
      </c>
      <c r="N426" s="51">
        <v>0</v>
      </c>
      <c r="O426" s="51">
        <v>2</v>
      </c>
      <c r="P426" s="51">
        <v>0</v>
      </c>
      <c r="Q426" s="51">
        <v>0</v>
      </c>
      <c r="R426" s="51">
        <v>0</v>
      </c>
      <c r="S426" s="51">
        <v>0</v>
      </c>
      <c r="T426" s="51">
        <v>0</v>
      </c>
      <c r="U426" s="51">
        <v>0</v>
      </c>
      <c r="V426" s="51">
        <v>0</v>
      </c>
      <c r="W426" s="51">
        <v>66</v>
      </c>
      <c r="X426" s="110">
        <v>1.6712962962962999E-2</v>
      </c>
      <c r="Y426">
        <v>49.857999999999997</v>
      </c>
    </row>
    <row r="427" spans="1:25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51" t="s">
        <v>327</v>
      </c>
      <c r="F427" s="51" t="s">
        <v>17</v>
      </c>
      <c r="G427" s="13">
        <f>(C427-VLOOKUP(E427,Riders!$A$2:$C$3501,2,FALSE))/365</f>
        <v>27.098630136986301</v>
      </c>
      <c r="H427" s="29">
        <v>13</v>
      </c>
      <c r="I427" s="51">
        <v>38</v>
      </c>
      <c r="J427" s="51">
        <v>18</v>
      </c>
      <c r="K427" s="51">
        <v>1</v>
      </c>
      <c r="L427" s="51">
        <v>57</v>
      </c>
      <c r="M427" s="51">
        <v>0</v>
      </c>
      <c r="N427" s="51">
        <v>0</v>
      </c>
      <c r="O427" s="51">
        <v>1</v>
      </c>
      <c r="P427" s="51">
        <v>0</v>
      </c>
      <c r="Q427" s="51">
        <v>0</v>
      </c>
      <c r="R427" s="51">
        <v>0</v>
      </c>
      <c r="S427" s="51">
        <v>0</v>
      </c>
      <c r="T427" s="51">
        <v>0</v>
      </c>
      <c r="U427" s="51">
        <v>0</v>
      </c>
      <c r="V427" s="51">
        <v>0</v>
      </c>
      <c r="W427" s="51">
        <v>58</v>
      </c>
      <c r="X427" s="110">
        <v>1.6712962962962999E-2</v>
      </c>
      <c r="Y427">
        <v>49.857999999999997</v>
      </c>
    </row>
    <row r="428" spans="1:25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51" t="s">
        <v>307</v>
      </c>
      <c r="F428" s="51" t="s">
        <v>27</v>
      </c>
      <c r="G428" s="13">
        <f>(C428-VLOOKUP(E428,Riders!$A$2:$C$3501,2,FALSE))/365</f>
        <v>26.457534246575342</v>
      </c>
      <c r="H428" s="29">
        <v>14</v>
      </c>
      <c r="I428" s="51">
        <v>18</v>
      </c>
      <c r="J428" s="51">
        <v>10</v>
      </c>
      <c r="K428" s="51">
        <v>28</v>
      </c>
      <c r="L428" s="51">
        <v>56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1">
        <v>0</v>
      </c>
      <c r="W428" s="51">
        <v>56</v>
      </c>
      <c r="X428" s="110">
        <v>1.6712962962962999E-2</v>
      </c>
      <c r="Y428">
        <v>49.857999999999997</v>
      </c>
    </row>
    <row r="429" spans="1:25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51" t="s">
        <v>233</v>
      </c>
      <c r="F429" s="51" t="s">
        <v>56</v>
      </c>
      <c r="G429" s="13">
        <f>(C429-VLOOKUP(E429,Riders!$A$2:$C$3501,2,FALSE))/365</f>
        <v>24.18904109589041</v>
      </c>
      <c r="H429" s="29">
        <v>15</v>
      </c>
      <c r="I429" s="51">
        <v>4</v>
      </c>
      <c r="J429" s="51">
        <v>14</v>
      </c>
      <c r="K429" s="51">
        <v>24</v>
      </c>
      <c r="L429" s="51">
        <v>42</v>
      </c>
      <c r="M429" s="51">
        <v>3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2</v>
      </c>
      <c r="U429" s="51">
        <v>0</v>
      </c>
      <c r="V429" s="51">
        <v>0</v>
      </c>
      <c r="W429" s="51">
        <v>47</v>
      </c>
      <c r="X429" s="110">
        <v>1.6712962962962999E-2</v>
      </c>
      <c r="Y429">
        <v>49.857999999999997</v>
      </c>
    </row>
    <row r="430" spans="1:25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51" t="s">
        <v>276</v>
      </c>
      <c r="F430" s="51" t="s">
        <v>120</v>
      </c>
      <c r="G430" s="13" t="e">
        <f>(C430-VLOOKUP(E430,Riders!$A$2:$C$3501,2,FALSE))/365</f>
        <v>#N/A</v>
      </c>
      <c r="H430" s="29">
        <v>16</v>
      </c>
      <c r="I430" s="51">
        <v>6</v>
      </c>
      <c r="J430" s="51">
        <v>4</v>
      </c>
      <c r="K430" s="51">
        <v>22</v>
      </c>
      <c r="L430" s="51">
        <v>32</v>
      </c>
      <c r="M430" s="51">
        <v>0</v>
      </c>
      <c r="N430" s="51">
        <v>3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20</v>
      </c>
      <c r="V430" s="51">
        <v>20</v>
      </c>
      <c r="W430" s="51">
        <v>35</v>
      </c>
      <c r="X430" s="110">
        <v>1.6712962962962999E-2</v>
      </c>
      <c r="Y430">
        <v>49.857999999999997</v>
      </c>
    </row>
    <row r="431" spans="1:25" x14ac:dyDescent="0.3">
      <c r="A431" s="4" t="s">
        <v>102</v>
      </c>
      <c r="B431" s="4">
        <v>2019</v>
      </c>
      <c r="C431" s="5">
        <v>43778</v>
      </c>
      <c r="D431" s="4" t="s">
        <v>72</v>
      </c>
      <c r="E431" s="51" t="s">
        <v>329</v>
      </c>
      <c r="F431" s="51" t="s">
        <v>67</v>
      </c>
      <c r="G431" s="13">
        <f>(C431-VLOOKUP(E431,Riders!$A$2:$C$3501,2,FALSE))/365</f>
        <v>33</v>
      </c>
      <c r="H431" s="29">
        <v>17</v>
      </c>
      <c r="I431" s="51">
        <v>1</v>
      </c>
      <c r="J431" s="51">
        <v>8</v>
      </c>
      <c r="K431" s="51">
        <v>4</v>
      </c>
      <c r="L431" s="51">
        <v>13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0</v>
      </c>
      <c r="S431" s="51">
        <v>0</v>
      </c>
      <c r="T431" s="51">
        <v>0</v>
      </c>
      <c r="U431" s="51">
        <v>20</v>
      </c>
      <c r="V431" s="51">
        <v>0</v>
      </c>
      <c r="W431" s="51">
        <v>33</v>
      </c>
      <c r="X431" s="110">
        <v>1.6712962962962999E-2</v>
      </c>
      <c r="Y431">
        <v>49.857999999999997</v>
      </c>
    </row>
    <row r="432" spans="1:25" x14ac:dyDescent="0.3">
      <c r="A432" s="4" t="s">
        <v>102</v>
      </c>
      <c r="B432" s="4">
        <v>2019</v>
      </c>
      <c r="C432" s="5">
        <v>43778</v>
      </c>
      <c r="D432" s="4" t="s">
        <v>72</v>
      </c>
      <c r="E432" s="51" t="s">
        <v>251</v>
      </c>
      <c r="F432" s="51" t="s">
        <v>65</v>
      </c>
      <c r="G432" s="13">
        <f>(C432-VLOOKUP(E432,Riders!$A$2:$C$3501,2,FALSE))/365</f>
        <v>18.526027397260275</v>
      </c>
      <c r="H432" s="29">
        <v>18</v>
      </c>
      <c r="I432" s="51">
        <v>10</v>
      </c>
      <c r="J432" s="51">
        <v>16</v>
      </c>
      <c r="K432" s="51">
        <v>6</v>
      </c>
      <c r="L432" s="51">
        <v>32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32</v>
      </c>
      <c r="X432" s="110">
        <v>1.6712962962962999E-2</v>
      </c>
      <c r="Y432">
        <v>49.857999999999997</v>
      </c>
    </row>
    <row r="433" spans="1:25" x14ac:dyDescent="0.3">
      <c r="A433" s="4" t="s">
        <v>102</v>
      </c>
      <c r="B433" s="4">
        <v>2019</v>
      </c>
      <c r="C433" s="5">
        <v>43778</v>
      </c>
      <c r="D433" s="4" t="s">
        <v>72</v>
      </c>
      <c r="E433" s="51" t="s">
        <v>244</v>
      </c>
      <c r="F433" s="51" t="s">
        <v>38</v>
      </c>
      <c r="G433" s="13">
        <f>(C433-VLOOKUP(E433,Riders!$A$2:$C$3501,2,FALSE))/365</f>
        <v>25.610958904109587</v>
      </c>
      <c r="H433" s="29">
        <v>19</v>
      </c>
      <c r="I433" s="51">
        <v>8</v>
      </c>
      <c r="J433" s="51">
        <v>2</v>
      </c>
      <c r="K433" s="51">
        <v>20</v>
      </c>
      <c r="L433" s="51">
        <v>30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30</v>
      </c>
      <c r="X433" s="110">
        <v>1.6712962962962999E-2</v>
      </c>
      <c r="Y433">
        <v>49.857999999999997</v>
      </c>
    </row>
    <row r="434" spans="1:25" x14ac:dyDescent="0.3">
      <c r="A434" s="4" t="s">
        <v>102</v>
      </c>
      <c r="B434" s="4">
        <v>2019</v>
      </c>
      <c r="C434" s="5">
        <v>43778</v>
      </c>
      <c r="D434" s="4" t="s">
        <v>72</v>
      </c>
      <c r="E434" s="51" t="s">
        <v>324</v>
      </c>
      <c r="F434" s="51" t="s">
        <v>61</v>
      </c>
      <c r="G434" s="13">
        <f>(C434-VLOOKUP(E434,Riders!$A$2:$C$3501,2,FALSE))/365</f>
        <v>26.147945205479452</v>
      </c>
      <c r="H434" s="29">
        <v>20</v>
      </c>
      <c r="I434" s="51">
        <v>1</v>
      </c>
      <c r="J434" s="51">
        <v>1</v>
      </c>
      <c r="K434" s="51">
        <v>10</v>
      </c>
      <c r="L434" s="51">
        <v>12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12</v>
      </c>
      <c r="X434" s="110">
        <v>1.6712962962962999E-2</v>
      </c>
      <c r="Y434">
        <v>49.857999999999997</v>
      </c>
    </row>
    <row r="435" spans="1:25" x14ac:dyDescent="0.3">
      <c r="A435" s="4" t="s">
        <v>102</v>
      </c>
      <c r="B435" s="4">
        <v>2019</v>
      </c>
      <c r="C435" s="5">
        <v>43778</v>
      </c>
      <c r="D435" s="4" t="s">
        <v>72</v>
      </c>
      <c r="E435" s="51" t="s">
        <v>242</v>
      </c>
      <c r="F435" s="51" t="s">
        <v>243</v>
      </c>
      <c r="G435" s="13">
        <f>(C435-VLOOKUP(E435,Riders!$A$2:$C$3501,2,FALSE))/365</f>
        <v>24.942465753424656</v>
      </c>
      <c r="H435" s="29">
        <v>21</v>
      </c>
      <c r="I435" s="51">
        <v>2</v>
      </c>
      <c r="J435" s="51">
        <v>6</v>
      </c>
      <c r="K435" s="51">
        <v>1</v>
      </c>
      <c r="L435" s="51">
        <v>9</v>
      </c>
      <c r="M435" s="51">
        <v>0</v>
      </c>
      <c r="N435" s="51">
        <v>0</v>
      </c>
      <c r="O435" s="51">
        <v>0</v>
      </c>
      <c r="P435" s="51">
        <v>0</v>
      </c>
      <c r="Q435" s="51">
        <v>2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11</v>
      </c>
      <c r="X435" s="110">
        <v>1.6712962962962999E-2</v>
      </c>
      <c r="Y435">
        <v>49.857999999999997</v>
      </c>
    </row>
    <row r="436" spans="1:25" x14ac:dyDescent="0.3">
      <c r="A436" s="4" t="s">
        <v>102</v>
      </c>
      <c r="B436" s="4">
        <v>2019</v>
      </c>
      <c r="C436" s="5">
        <v>43778</v>
      </c>
      <c r="D436" s="4" t="s">
        <v>72</v>
      </c>
      <c r="E436" s="51" t="s">
        <v>330</v>
      </c>
      <c r="F436" s="51" t="s">
        <v>118</v>
      </c>
      <c r="G436" s="13">
        <f>(C436-VLOOKUP(E436,Riders!$A$2:$C$3501,2,FALSE))/365</f>
        <v>20.504109589041096</v>
      </c>
      <c r="H436" s="29">
        <v>22</v>
      </c>
      <c r="I436" s="51">
        <v>1</v>
      </c>
      <c r="J436" s="51">
        <v>1</v>
      </c>
      <c r="K436" s="51">
        <v>1</v>
      </c>
      <c r="L436" s="51">
        <v>3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20</v>
      </c>
      <c r="W436" s="51">
        <v>-17</v>
      </c>
      <c r="X436" s="110">
        <v>1.6712962962962999E-2</v>
      </c>
      <c r="Y436">
        <v>49.857999999999997</v>
      </c>
    </row>
    <row r="437" spans="1:25" x14ac:dyDescent="0.3">
      <c r="A437" s="4" t="s">
        <v>102</v>
      </c>
      <c r="B437" s="4">
        <v>2019</v>
      </c>
      <c r="C437" s="5">
        <v>43778</v>
      </c>
      <c r="D437" s="4" t="s">
        <v>72</v>
      </c>
      <c r="E437" s="51" t="s">
        <v>1415</v>
      </c>
      <c r="F437" s="51" t="s">
        <v>230</v>
      </c>
      <c r="G437" s="13">
        <f>(C437-VLOOKUP(E437,Riders!$A$2:$C$3501,2,FALSE))/365</f>
        <v>29.775342465753425</v>
      </c>
      <c r="H437" s="29">
        <v>23</v>
      </c>
      <c r="I437" s="51">
        <v>14</v>
      </c>
      <c r="J437" s="51">
        <v>1</v>
      </c>
      <c r="K437" s="51">
        <v>18</v>
      </c>
      <c r="L437" s="51">
        <v>33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40</v>
      </c>
      <c r="W437" s="51">
        <v>-87</v>
      </c>
      <c r="X437" s="110">
        <v>1.6712962962962999E-2</v>
      </c>
      <c r="Y437">
        <v>49.857999999999997</v>
      </c>
    </row>
    <row r="438" spans="1:25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47" t="s">
        <v>214</v>
      </c>
      <c r="F438" s="47" t="s">
        <v>67</v>
      </c>
      <c r="G438" s="13">
        <f>(C438-VLOOKUP(E438,Riders!$A$2:$C$3501,2,FALSE))/365</f>
        <v>24.876712328767123</v>
      </c>
      <c r="H438" s="30">
        <v>1</v>
      </c>
      <c r="I438" s="47">
        <v>40</v>
      </c>
      <c r="J438" s="47">
        <v>40</v>
      </c>
      <c r="K438" s="47">
        <v>36</v>
      </c>
      <c r="L438" s="47">
        <v>116</v>
      </c>
      <c r="M438" s="47">
        <v>0</v>
      </c>
      <c r="N438" s="47">
        <v>5</v>
      </c>
      <c r="O438" s="47">
        <v>1</v>
      </c>
      <c r="P438" s="47">
        <v>0</v>
      </c>
      <c r="Q438" s="47">
        <v>3</v>
      </c>
      <c r="R438" s="47">
        <v>0</v>
      </c>
      <c r="S438" s="47">
        <v>5</v>
      </c>
      <c r="T438" s="47">
        <v>0</v>
      </c>
      <c r="U438" s="47">
        <v>0</v>
      </c>
      <c r="V438" s="47">
        <v>0</v>
      </c>
      <c r="W438" s="47">
        <v>130</v>
      </c>
      <c r="X438" s="110">
        <v>1.7118055555555556E-2</v>
      </c>
      <c r="Y438">
        <v>48.651000000000003</v>
      </c>
    </row>
    <row r="439" spans="1:25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47" t="s">
        <v>298</v>
      </c>
      <c r="F439" s="47" t="s">
        <v>53</v>
      </c>
      <c r="G439" s="13">
        <f>(C439-VLOOKUP(E439,Riders!$A$2:$C$3501,2,FALSE))/365</f>
        <v>20.298630136986301</v>
      </c>
      <c r="H439" s="30">
        <v>2</v>
      </c>
      <c r="I439" s="47">
        <v>36</v>
      </c>
      <c r="J439" s="47">
        <v>38</v>
      </c>
      <c r="K439" s="47">
        <v>38</v>
      </c>
      <c r="L439" s="47">
        <v>112</v>
      </c>
      <c r="M439" s="47">
        <v>1</v>
      </c>
      <c r="N439" s="47">
        <v>0</v>
      </c>
      <c r="O439" s="47">
        <v>0</v>
      </c>
      <c r="P439" s="47">
        <v>0</v>
      </c>
      <c r="Q439" s="47">
        <v>0</v>
      </c>
      <c r="R439" s="47">
        <v>0</v>
      </c>
      <c r="S439" s="47">
        <v>3</v>
      </c>
      <c r="T439" s="47">
        <v>0</v>
      </c>
      <c r="U439" s="47">
        <v>0</v>
      </c>
      <c r="V439" s="47">
        <v>0</v>
      </c>
      <c r="W439" s="47">
        <v>116</v>
      </c>
      <c r="X439" s="110">
        <v>1.7118055555555556E-2</v>
      </c>
      <c r="Y439">
        <v>48.651000000000003</v>
      </c>
    </row>
    <row r="440" spans="1:25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47" t="s">
        <v>309</v>
      </c>
      <c r="F440" s="47" t="s">
        <v>25</v>
      </c>
      <c r="G440" s="13">
        <f>(C440-VLOOKUP(E440,Riders!$A$2:$C$3501,2,FALSE))/365</f>
        <v>27.545205479452054</v>
      </c>
      <c r="H440" s="30">
        <v>3</v>
      </c>
      <c r="I440" s="47">
        <v>38</v>
      </c>
      <c r="J440" s="47">
        <v>18</v>
      </c>
      <c r="K440" s="47">
        <v>40</v>
      </c>
      <c r="L440" s="47">
        <v>96</v>
      </c>
      <c r="M440" s="47">
        <v>3</v>
      </c>
      <c r="N440" s="47">
        <v>0</v>
      </c>
      <c r="O440" s="47">
        <v>2</v>
      </c>
      <c r="P440" s="47">
        <v>0</v>
      </c>
      <c r="Q440" s="47">
        <v>5</v>
      </c>
      <c r="R440" s="47">
        <v>0</v>
      </c>
      <c r="S440" s="47">
        <v>2</v>
      </c>
      <c r="T440" s="47">
        <v>0</v>
      </c>
      <c r="U440" s="47">
        <v>0</v>
      </c>
      <c r="V440" s="47">
        <v>0</v>
      </c>
      <c r="W440" s="47">
        <v>108</v>
      </c>
      <c r="X440" s="110">
        <v>1.7118055555555602E-2</v>
      </c>
      <c r="Y440">
        <v>48.651000000000003</v>
      </c>
    </row>
    <row r="441" spans="1:25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47" t="s">
        <v>268</v>
      </c>
      <c r="F441" s="47" t="s">
        <v>47</v>
      </c>
      <c r="G441" s="13">
        <f>(C441-VLOOKUP(E441,Riders!$A$2:$C$3501,2,FALSE))/365</f>
        <v>22.838356164383562</v>
      </c>
      <c r="H441" s="30">
        <v>4</v>
      </c>
      <c r="I441" s="47">
        <v>20</v>
      </c>
      <c r="J441" s="47">
        <v>34</v>
      </c>
      <c r="K441" s="47">
        <v>34</v>
      </c>
      <c r="L441" s="47">
        <v>88</v>
      </c>
      <c r="M441" s="47">
        <v>0</v>
      </c>
      <c r="N441" s="47">
        <v>1</v>
      </c>
      <c r="O441" s="47">
        <v>0</v>
      </c>
      <c r="P441" s="47">
        <v>0</v>
      </c>
      <c r="Q441" s="47">
        <v>0</v>
      </c>
      <c r="R441" s="47">
        <v>0</v>
      </c>
      <c r="S441" s="47">
        <v>0</v>
      </c>
      <c r="T441" s="47">
        <v>10</v>
      </c>
      <c r="U441" s="47">
        <v>0</v>
      </c>
      <c r="V441" s="47">
        <v>0</v>
      </c>
      <c r="W441" s="47">
        <v>99</v>
      </c>
      <c r="X441" s="110">
        <v>1.7118055555555602E-2</v>
      </c>
      <c r="Y441">
        <v>48.651000000000003</v>
      </c>
    </row>
    <row r="442" spans="1:25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47" t="s">
        <v>215</v>
      </c>
      <c r="F442" s="47" t="s">
        <v>17</v>
      </c>
      <c r="G442" s="13">
        <f>(C442-VLOOKUP(E442,Riders!$A$2:$C$3501,2,FALSE))/365</f>
        <v>20.82191780821918</v>
      </c>
      <c r="H442" s="30">
        <v>5</v>
      </c>
      <c r="I442" s="47">
        <v>28</v>
      </c>
      <c r="J442" s="47">
        <v>20</v>
      </c>
      <c r="K442" s="47">
        <v>24</v>
      </c>
      <c r="L442" s="47">
        <v>72</v>
      </c>
      <c r="M442" s="47">
        <v>0</v>
      </c>
      <c r="N442" s="47">
        <v>0</v>
      </c>
      <c r="O442" s="47">
        <v>0</v>
      </c>
      <c r="P442" s="47">
        <v>2</v>
      </c>
      <c r="Q442" s="47">
        <v>0</v>
      </c>
      <c r="R442" s="47">
        <v>0</v>
      </c>
      <c r="S442" s="47">
        <v>1</v>
      </c>
      <c r="T442" s="47">
        <v>4</v>
      </c>
      <c r="U442" s="47">
        <v>20</v>
      </c>
      <c r="V442" s="47">
        <v>0</v>
      </c>
      <c r="W442" s="47">
        <v>99</v>
      </c>
      <c r="X442" s="110">
        <v>1.7118055555555602E-2</v>
      </c>
      <c r="Y442">
        <v>48.651000000000003</v>
      </c>
    </row>
    <row r="443" spans="1:25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47" t="s">
        <v>237</v>
      </c>
      <c r="F443" s="47" t="s">
        <v>238</v>
      </c>
      <c r="G443" s="13">
        <f>(C443-VLOOKUP(E443,Riders!$A$2:$C$3501,2,FALSE))/365</f>
        <v>23.460273972602739</v>
      </c>
      <c r="H443" s="30">
        <v>6</v>
      </c>
      <c r="I443" s="47">
        <v>32</v>
      </c>
      <c r="J443" s="47">
        <v>36</v>
      </c>
      <c r="K443" s="47">
        <v>22</v>
      </c>
      <c r="L443" s="47">
        <v>90</v>
      </c>
      <c r="M443" s="47">
        <v>0</v>
      </c>
      <c r="N443" s="47">
        <v>0</v>
      </c>
      <c r="O443" s="47">
        <v>0</v>
      </c>
      <c r="P443" s="47">
        <v>0</v>
      </c>
      <c r="Q443" s="47">
        <v>2</v>
      </c>
      <c r="R443" s="47">
        <v>2</v>
      </c>
      <c r="S443" s="47">
        <v>0</v>
      </c>
      <c r="T443" s="47">
        <v>0</v>
      </c>
      <c r="U443" s="47">
        <v>0</v>
      </c>
      <c r="V443" s="47">
        <v>0</v>
      </c>
      <c r="W443" s="47">
        <v>94</v>
      </c>
      <c r="X443" s="110">
        <v>1.7118055555555602E-2</v>
      </c>
      <c r="Y443">
        <v>48.651000000000003</v>
      </c>
    </row>
    <row r="444" spans="1:25" x14ac:dyDescent="0.3">
      <c r="A444" s="15" t="s">
        <v>170</v>
      </c>
      <c r="B444" s="15">
        <v>2019</v>
      </c>
      <c r="C444" s="14">
        <v>43772</v>
      </c>
      <c r="D444" s="15" t="s">
        <v>72</v>
      </c>
      <c r="E444" s="47" t="s">
        <v>306</v>
      </c>
      <c r="F444" s="47" t="s">
        <v>19</v>
      </c>
      <c r="G444" s="13">
        <f>(C444-VLOOKUP(E444,Riders!$A$2:$C$3501,2,FALSE))/365</f>
        <v>37.076712328767123</v>
      </c>
      <c r="H444" s="30">
        <v>7</v>
      </c>
      <c r="I444" s="47">
        <v>34</v>
      </c>
      <c r="J444" s="47">
        <v>22</v>
      </c>
      <c r="K444" s="47">
        <v>32</v>
      </c>
      <c r="L444" s="47">
        <v>88</v>
      </c>
      <c r="M444" s="47">
        <v>0</v>
      </c>
      <c r="N444" s="47">
        <v>0</v>
      </c>
      <c r="O444" s="47">
        <v>5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47">
        <v>0</v>
      </c>
      <c r="V444" s="47">
        <v>0</v>
      </c>
      <c r="W444" s="47">
        <v>93</v>
      </c>
      <c r="X444" s="110">
        <v>1.7118055555555602E-2</v>
      </c>
      <c r="Y444">
        <v>48.651000000000003</v>
      </c>
    </row>
    <row r="445" spans="1:25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301</v>
      </c>
      <c r="F445" s="1" t="s">
        <v>51</v>
      </c>
      <c r="G445" s="13">
        <f>(C445-VLOOKUP(E445,Riders!$A$2:$C$3501,2,FALSE))/365</f>
        <v>29.660273972602738</v>
      </c>
      <c r="H445" s="1">
        <v>8</v>
      </c>
      <c r="I445" s="1">
        <v>24</v>
      </c>
      <c r="J445" s="1">
        <v>32</v>
      </c>
      <c r="K445" s="1">
        <v>30</v>
      </c>
      <c r="L445" s="1">
        <v>86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6</v>
      </c>
      <c r="U445" s="1">
        <v>0</v>
      </c>
      <c r="V445" s="1">
        <v>0</v>
      </c>
      <c r="W445" s="1">
        <v>92</v>
      </c>
      <c r="X445" s="110">
        <v>1.7118055555555602E-2</v>
      </c>
      <c r="Y445">
        <v>48.651000000000003</v>
      </c>
    </row>
    <row r="446" spans="1:25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314</v>
      </c>
      <c r="F446" s="1" t="s">
        <v>118</v>
      </c>
      <c r="G446" s="13">
        <f>(C446-VLOOKUP(E446,Riders!$A$2:$C$3501,2,FALSE))/365</f>
        <v>23.084931506849315</v>
      </c>
      <c r="H446" s="1">
        <v>9</v>
      </c>
      <c r="I446" s="1">
        <v>18</v>
      </c>
      <c r="J446" s="1">
        <v>28</v>
      </c>
      <c r="K446" s="1">
        <v>1</v>
      </c>
      <c r="L446" s="1">
        <v>47</v>
      </c>
      <c r="M446" s="1">
        <v>2</v>
      </c>
      <c r="N446" s="1">
        <v>2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76</v>
      </c>
      <c r="X446" s="110">
        <v>1.7118055555555602E-2</v>
      </c>
      <c r="Y446">
        <v>48.651000000000003</v>
      </c>
    </row>
    <row r="447" spans="1:25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305</v>
      </c>
      <c r="F447" s="1" t="s">
        <v>172</v>
      </c>
      <c r="G447" s="13">
        <f>(C447-VLOOKUP(E447,Riders!$A$2:$C$3501,2,FALSE))/365</f>
        <v>35.282191780821918</v>
      </c>
      <c r="H447" s="1">
        <v>10</v>
      </c>
      <c r="I447" s="1">
        <v>6</v>
      </c>
      <c r="J447" s="1">
        <v>1</v>
      </c>
      <c r="K447" s="1">
        <v>28</v>
      </c>
      <c r="L447" s="1">
        <v>35</v>
      </c>
      <c r="M447" s="1">
        <v>0</v>
      </c>
      <c r="N447" s="1">
        <v>0</v>
      </c>
      <c r="O447" s="1">
        <v>0</v>
      </c>
      <c r="P447" s="1">
        <v>5</v>
      </c>
      <c r="Q447" s="1">
        <v>1</v>
      </c>
      <c r="R447" s="1">
        <v>0</v>
      </c>
      <c r="S447" s="1">
        <v>0</v>
      </c>
      <c r="T447" s="1">
        <v>0</v>
      </c>
      <c r="U447" s="1">
        <v>20</v>
      </c>
      <c r="V447" s="1">
        <v>0</v>
      </c>
      <c r="W447" s="1">
        <v>61</v>
      </c>
      <c r="X447" s="110">
        <v>1.7118055555555602E-2</v>
      </c>
      <c r="Y447">
        <v>48.651000000000003</v>
      </c>
    </row>
    <row r="448" spans="1:25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222</v>
      </c>
      <c r="F448" s="1" t="s">
        <v>223</v>
      </c>
      <c r="G448" s="13">
        <f>(C448-VLOOKUP(E448,Riders!$A$2:$C$3501,2,FALSE))/365</f>
        <v>20.334246575342465</v>
      </c>
      <c r="H448" s="1">
        <v>11</v>
      </c>
      <c r="I448" s="1">
        <v>26</v>
      </c>
      <c r="J448" s="1">
        <v>30</v>
      </c>
      <c r="K448" s="1">
        <v>1</v>
      </c>
      <c r="L448" s="1">
        <v>57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57</v>
      </c>
      <c r="X448" s="110">
        <v>1.7118055555555602E-2</v>
      </c>
      <c r="Y448">
        <v>48.651000000000003</v>
      </c>
    </row>
    <row r="449" spans="1:25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251</v>
      </c>
      <c r="F449" s="1" t="s">
        <v>65</v>
      </c>
      <c r="G449" s="13">
        <f>(C449-VLOOKUP(E449,Riders!$A$2:$C$3501,2,FALSE))/365</f>
        <v>18.509589041095889</v>
      </c>
      <c r="H449" s="1">
        <v>12</v>
      </c>
      <c r="I449" s="1">
        <v>10</v>
      </c>
      <c r="J449" s="1">
        <v>24</v>
      </c>
      <c r="K449" s="1">
        <v>20</v>
      </c>
      <c r="L449" s="1">
        <v>54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2</v>
      </c>
      <c r="U449" s="1">
        <v>0</v>
      </c>
      <c r="V449" s="1">
        <v>0</v>
      </c>
      <c r="W449" s="1">
        <v>56</v>
      </c>
      <c r="X449" s="110">
        <v>1.7118055555555602E-2</v>
      </c>
      <c r="Y449">
        <v>48.651000000000003</v>
      </c>
    </row>
    <row r="450" spans="1:25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219</v>
      </c>
      <c r="F450" s="1" t="s">
        <v>220</v>
      </c>
      <c r="G450" s="13">
        <f>(C450-VLOOKUP(E450,Riders!$A$2:$C$3501,2,FALSE))/365</f>
        <v>27.2</v>
      </c>
      <c r="H450" s="1">
        <v>13</v>
      </c>
      <c r="I450" s="1">
        <v>16</v>
      </c>
      <c r="J450" s="1">
        <v>26</v>
      </c>
      <c r="K450" s="1">
        <v>14</v>
      </c>
      <c r="L450" s="1">
        <v>56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56</v>
      </c>
      <c r="X450" s="110">
        <v>1.7118055555555602E-2</v>
      </c>
      <c r="Y450">
        <v>48.651000000000003</v>
      </c>
    </row>
    <row r="451" spans="1:25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242</v>
      </c>
      <c r="F451" s="1" t="s">
        <v>243</v>
      </c>
      <c r="G451" s="13">
        <f>(C451-VLOOKUP(E451,Riders!$A$2:$C$3501,2,FALSE))/365</f>
        <v>24.926027397260274</v>
      </c>
      <c r="H451" s="1">
        <v>14</v>
      </c>
      <c r="I451" s="1">
        <v>12</v>
      </c>
      <c r="J451" s="1">
        <v>10</v>
      </c>
      <c r="K451" s="1">
        <v>6</v>
      </c>
      <c r="L451" s="1">
        <v>28</v>
      </c>
      <c r="M451" s="1">
        <v>5</v>
      </c>
      <c r="N451" s="1">
        <v>0</v>
      </c>
      <c r="O451" s="1">
        <v>0</v>
      </c>
      <c r="P451" s="1">
        <v>3</v>
      </c>
      <c r="Q451" s="1">
        <v>0</v>
      </c>
      <c r="R451" s="1">
        <v>0</v>
      </c>
      <c r="S451" s="1">
        <v>0</v>
      </c>
      <c r="T451" s="1">
        <v>0</v>
      </c>
      <c r="U451" s="1">
        <v>20</v>
      </c>
      <c r="V451" s="1">
        <v>0</v>
      </c>
      <c r="W451" s="1">
        <v>56</v>
      </c>
      <c r="X451" s="110">
        <v>1.7118055555555602E-2</v>
      </c>
      <c r="Y451">
        <v>48.651000000000003</v>
      </c>
    </row>
    <row r="452" spans="1:25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233</v>
      </c>
      <c r="F452" s="1" t="s">
        <v>56</v>
      </c>
      <c r="G452" s="13">
        <f>(C452-VLOOKUP(E452,Riders!$A$2:$C$3501,2,FALSE))/365</f>
        <v>24.172602739726027</v>
      </c>
      <c r="H452" s="1">
        <v>15</v>
      </c>
      <c r="I452" s="1">
        <v>22</v>
      </c>
      <c r="J452" s="1">
        <v>12</v>
      </c>
      <c r="K452" s="1">
        <v>12</v>
      </c>
      <c r="L452" s="1">
        <v>46</v>
      </c>
      <c r="M452" s="1">
        <v>0</v>
      </c>
      <c r="N452" s="1">
        <v>3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49</v>
      </c>
      <c r="X452" s="110">
        <v>1.7118055555555602E-2</v>
      </c>
      <c r="Y452">
        <v>48.651000000000003</v>
      </c>
    </row>
    <row r="453" spans="1:25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224</v>
      </c>
      <c r="F453" s="1" t="s">
        <v>225</v>
      </c>
      <c r="G453" s="13">
        <f>(C453-VLOOKUP(E453,Riders!$A$2:$C$3501,2,FALSE))/365</f>
        <v>19.898630136986302</v>
      </c>
      <c r="H453" s="1">
        <v>16</v>
      </c>
      <c r="I453" s="1">
        <v>30</v>
      </c>
      <c r="J453" s="1">
        <v>4</v>
      </c>
      <c r="K453" s="1">
        <v>2</v>
      </c>
      <c r="L453" s="1">
        <v>36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36</v>
      </c>
      <c r="X453" s="110">
        <v>1.7118055555555602E-2</v>
      </c>
      <c r="Y453">
        <v>48.651000000000003</v>
      </c>
    </row>
    <row r="454" spans="1:25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324</v>
      </c>
      <c r="F454" s="1" t="s">
        <v>61</v>
      </c>
      <c r="G454" s="13">
        <f>(C454-VLOOKUP(E454,Riders!$A$2:$C$3501,2,FALSE))/365</f>
        <v>26.13150684931507</v>
      </c>
      <c r="H454" s="1">
        <v>17</v>
      </c>
      <c r="I454" s="1">
        <v>1</v>
      </c>
      <c r="J454" s="1">
        <v>6</v>
      </c>
      <c r="K454" s="1">
        <v>26</v>
      </c>
      <c r="L454" s="1">
        <v>33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33</v>
      </c>
      <c r="X454" s="110">
        <v>1.7118055555555602E-2</v>
      </c>
      <c r="Y454">
        <v>48.651000000000003</v>
      </c>
    </row>
    <row r="455" spans="1:25" x14ac:dyDescent="0.3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299</v>
      </c>
      <c r="F455" s="1" t="s">
        <v>38</v>
      </c>
      <c r="G455" s="13">
        <f>(C455-VLOOKUP(E455,Riders!$A$2:$C$3501,2,FALSE))/365</f>
        <v>27.19178082191781</v>
      </c>
      <c r="H455" s="1">
        <v>18</v>
      </c>
      <c r="I455" s="1">
        <v>14</v>
      </c>
      <c r="J455" s="1">
        <v>14</v>
      </c>
      <c r="K455" s="1">
        <v>4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10">
        <v>1.7118055555555602E-2</v>
      </c>
      <c r="Y455">
        <v>48.651000000000003</v>
      </c>
    </row>
    <row r="456" spans="1:25" x14ac:dyDescent="0.3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19</v>
      </c>
      <c r="I456" s="1">
        <v>4</v>
      </c>
      <c r="J456" s="1">
        <v>2</v>
      </c>
      <c r="K456" s="1">
        <v>18</v>
      </c>
      <c r="L456" s="1">
        <v>24</v>
      </c>
      <c r="M456" s="1">
        <v>0</v>
      </c>
      <c r="N456" s="1">
        <v>0</v>
      </c>
      <c r="O456" s="1">
        <v>3</v>
      </c>
      <c r="P456" s="1">
        <v>1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28</v>
      </c>
      <c r="X456" s="110">
        <v>1.7118055555555602E-2</v>
      </c>
      <c r="Y456">
        <v>48.651000000000003</v>
      </c>
    </row>
    <row r="457" spans="1:25" x14ac:dyDescent="0.3">
      <c r="A457" s="1" t="s">
        <v>170</v>
      </c>
      <c r="B457" s="1">
        <v>2019</v>
      </c>
      <c r="C457" s="2">
        <v>43772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39.509589041095893</v>
      </c>
      <c r="H457" s="1">
        <v>20</v>
      </c>
      <c r="I457" s="1">
        <v>1</v>
      </c>
      <c r="J457" s="1">
        <v>1</v>
      </c>
      <c r="K457" s="1">
        <v>1</v>
      </c>
      <c r="L457" s="1">
        <v>3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3</v>
      </c>
      <c r="S457" s="1">
        <v>0</v>
      </c>
      <c r="T457" s="1">
        <v>0</v>
      </c>
      <c r="U457" s="1">
        <v>20</v>
      </c>
      <c r="V457" s="1">
        <v>0</v>
      </c>
      <c r="W457" s="1">
        <v>26</v>
      </c>
      <c r="X457" s="110">
        <v>1.7118055555555602E-2</v>
      </c>
      <c r="Y457">
        <v>48.651000000000003</v>
      </c>
    </row>
    <row r="458" spans="1:25" x14ac:dyDescent="0.3">
      <c r="A458" s="1" t="s">
        <v>170</v>
      </c>
      <c r="B458" s="1">
        <v>2019</v>
      </c>
      <c r="C458" s="2">
        <v>43772</v>
      </c>
      <c r="D458" s="1" t="s">
        <v>72</v>
      </c>
      <c r="E458" s="1" t="s">
        <v>216</v>
      </c>
      <c r="F458" s="1" t="s">
        <v>27</v>
      </c>
      <c r="G458" s="13">
        <f>(C458-VLOOKUP(E458,Riders!$A$2:$C$3501,2,FALSE))/365</f>
        <v>20.736986301369864</v>
      </c>
      <c r="H458" s="1">
        <v>21</v>
      </c>
      <c r="I458" s="1">
        <v>1</v>
      </c>
      <c r="J458" s="1">
        <v>1</v>
      </c>
      <c r="K458" s="1">
        <v>16</v>
      </c>
      <c r="L458" s="1">
        <v>18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18</v>
      </c>
      <c r="X458" s="110">
        <v>1.7118055555555602E-2</v>
      </c>
      <c r="Y458">
        <v>48.651000000000003</v>
      </c>
    </row>
    <row r="459" spans="1:25" x14ac:dyDescent="0.3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276</v>
      </c>
      <c r="F459" s="1" t="s">
        <v>120</v>
      </c>
      <c r="G459" s="13" t="e">
        <f>(C459-VLOOKUP(E459,Riders!$A$2:$C$3501,2,FALSE))/365</f>
        <v>#N/A</v>
      </c>
      <c r="H459" s="1">
        <v>22</v>
      </c>
      <c r="I459" s="1">
        <v>8</v>
      </c>
      <c r="J459" s="1">
        <v>16</v>
      </c>
      <c r="K459" s="1">
        <v>8</v>
      </c>
      <c r="L459" s="1">
        <v>32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20</v>
      </c>
      <c r="W459" s="1">
        <v>12</v>
      </c>
      <c r="X459" s="110">
        <v>1.7118055555555602E-2</v>
      </c>
      <c r="Y459">
        <v>48.651000000000003</v>
      </c>
    </row>
    <row r="460" spans="1:25" x14ac:dyDescent="0.3">
      <c r="A460" s="1" t="s">
        <v>170</v>
      </c>
      <c r="B460" s="1">
        <v>2019</v>
      </c>
      <c r="C460" s="2">
        <v>43772</v>
      </c>
      <c r="D460" s="1" t="s">
        <v>72</v>
      </c>
      <c r="E460" s="1" t="s">
        <v>277</v>
      </c>
      <c r="F460" s="1" t="s">
        <v>278</v>
      </c>
      <c r="G460" s="13">
        <f>(C460-VLOOKUP(E460,Riders!$A$2:$C$3501,2,FALSE))/365</f>
        <v>21.646575342465752</v>
      </c>
      <c r="H460" s="1">
        <v>23</v>
      </c>
      <c r="I460" s="1">
        <v>1</v>
      </c>
      <c r="J460" s="1">
        <v>1</v>
      </c>
      <c r="K460" s="1">
        <v>1</v>
      </c>
      <c r="L460" s="1">
        <v>3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1</v>
      </c>
      <c r="S460" s="1">
        <v>0</v>
      </c>
      <c r="T460" s="1">
        <v>0</v>
      </c>
      <c r="U460" s="1">
        <v>0</v>
      </c>
      <c r="V460" s="1">
        <v>0</v>
      </c>
      <c r="W460" s="1">
        <v>4</v>
      </c>
      <c r="X460" s="110">
        <v>1.7118055555555602E-2</v>
      </c>
      <c r="Y460">
        <v>48.651000000000003</v>
      </c>
    </row>
    <row r="461" spans="1:25" x14ac:dyDescent="0.3">
      <c r="A461" s="1" t="s">
        <v>170</v>
      </c>
      <c r="B461" s="1">
        <v>2019</v>
      </c>
      <c r="C461" s="2">
        <v>43772</v>
      </c>
      <c r="D461" s="1" t="s">
        <v>72</v>
      </c>
      <c r="E461" s="1" t="s">
        <v>317</v>
      </c>
      <c r="F461" s="1" t="s">
        <v>230</v>
      </c>
      <c r="G461" s="13" t="e">
        <f>(C461-VLOOKUP(E461,Riders!$A$2:$C$3501,2,FALSE))/365</f>
        <v>#N/A</v>
      </c>
      <c r="H461" s="1">
        <v>24</v>
      </c>
      <c r="I461" s="1">
        <v>2</v>
      </c>
      <c r="J461" s="1">
        <v>8</v>
      </c>
      <c r="K461" s="1">
        <v>10</v>
      </c>
      <c r="L461" s="1">
        <v>20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20</v>
      </c>
      <c r="W461" s="1">
        <v>0</v>
      </c>
      <c r="X461" s="110">
        <v>1.7118055555555602E-2</v>
      </c>
      <c r="Y461">
        <v>48.651000000000003</v>
      </c>
    </row>
    <row r="462" spans="1:25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306</v>
      </c>
      <c r="F462" s="4" t="s">
        <v>19</v>
      </c>
      <c r="G462" s="13">
        <f>(C462-VLOOKUP(E462,Riders!$A$2:$C$3501,2,FALSE))/365</f>
        <v>36.4</v>
      </c>
      <c r="H462" s="4">
        <v>1</v>
      </c>
      <c r="I462" s="4">
        <v>34</v>
      </c>
      <c r="J462" s="4">
        <v>30</v>
      </c>
      <c r="K462" s="4">
        <v>38</v>
      </c>
      <c r="L462" s="4">
        <v>102</v>
      </c>
      <c r="M462" s="4">
        <v>1</v>
      </c>
      <c r="N462" s="4">
        <v>0</v>
      </c>
      <c r="O462" s="4">
        <v>3</v>
      </c>
      <c r="P462" s="4">
        <v>5</v>
      </c>
      <c r="Q462" s="4">
        <v>3</v>
      </c>
      <c r="R462" s="4">
        <v>0</v>
      </c>
      <c r="S462" s="4">
        <v>3</v>
      </c>
      <c r="T462" s="4">
        <v>0</v>
      </c>
      <c r="U462" s="4">
        <v>0</v>
      </c>
      <c r="V462" s="4">
        <v>0</v>
      </c>
      <c r="W462" s="4">
        <v>117</v>
      </c>
      <c r="X462" s="110">
        <v>1.7118055555555556E-2</v>
      </c>
      <c r="Y462">
        <v>48.668999999999997</v>
      </c>
    </row>
    <row r="463" spans="1:25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298</v>
      </c>
      <c r="F463" s="4" t="s">
        <v>53</v>
      </c>
      <c r="G463" s="13">
        <f>(C463-VLOOKUP(E463,Riders!$A$2:$C$3501,2,FALSE))/365</f>
        <v>19.621917808219177</v>
      </c>
      <c r="H463" s="4">
        <v>2</v>
      </c>
      <c r="I463" s="4">
        <v>40</v>
      </c>
      <c r="J463" s="4">
        <v>28</v>
      </c>
      <c r="K463" s="4">
        <v>36</v>
      </c>
      <c r="L463" s="4">
        <v>104</v>
      </c>
      <c r="M463" s="4">
        <v>3</v>
      </c>
      <c r="N463" s="4">
        <v>0</v>
      </c>
      <c r="O463" s="4">
        <v>2</v>
      </c>
      <c r="P463" s="4">
        <v>0</v>
      </c>
      <c r="Q463" s="4">
        <v>5</v>
      </c>
      <c r="R463" s="4">
        <v>0</v>
      </c>
      <c r="S463" s="4">
        <v>1</v>
      </c>
      <c r="T463" s="4">
        <v>0</v>
      </c>
      <c r="U463" s="4">
        <v>0</v>
      </c>
      <c r="V463" s="4">
        <v>0</v>
      </c>
      <c r="W463" s="4">
        <v>115</v>
      </c>
      <c r="X463" s="110">
        <v>1.7118055555555556E-2</v>
      </c>
      <c r="Y463">
        <v>48.668999999999997</v>
      </c>
    </row>
    <row r="464" spans="1:25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214</v>
      </c>
      <c r="F464" s="4" t="s">
        <v>67</v>
      </c>
      <c r="G464" s="13">
        <f>(C464-VLOOKUP(E464,Riders!$A$2:$C$3501,2,FALSE))/365</f>
        <v>24.2</v>
      </c>
      <c r="H464" s="4">
        <v>3</v>
      </c>
      <c r="I464" s="4">
        <v>36</v>
      </c>
      <c r="J464" s="4">
        <v>16</v>
      </c>
      <c r="K464" s="4">
        <v>40</v>
      </c>
      <c r="L464" s="4">
        <v>92</v>
      </c>
      <c r="M464" s="4">
        <v>5</v>
      </c>
      <c r="N464" s="4">
        <v>2</v>
      </c>
      <c r="O464" s="4">
        <v>0</v>
      </c>
      <c r="P464" s="4">
        <v>0</v>
      </c>
      <c r="Q464" s="4">
        <v>1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106</v>
      </c>
      <c r="X464" s="110">
        <v>1.7118055555555602E-2</v>
      </c>
      <c r="Y464">
        <v>48.668999999999997</v>
      </c>
    </row>
    <row r="465" spans="1:25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221</v>
      </c>
      <c r="F465" s="4" t="s">
        <v>40</v>
      </c>
      <c r="G465" s="13">
        <f>(C465-VLOOKUP(E465,Riders!$A$2:$C$3501,2,FALSE))/365</f>
        <v>21.904109589041095</v>
      </c>
      <c r="H465" s="4">
        <v>4</v>
      </c>
      <c r="I465" s="4">
        <v>30</v>
      </c>
      <c r="J465" s="4">
        <v>40</v>
      </c>
      <c r="K465" s="4">
        <v>28</v>
      </c>
      <c r="L465" s="4">
        <v>98</v>
      </c>
      <c r="M465" s="4">
        <v>0</v>
      </c>
      <c r="N465" s="4">
        <v>0</v>
      </c>
      <c r="O465" s="4">
        <v>0</v>
      </c>
      <c r="P465" s="4">
        <v>1</v>
      </c>
      <c r="Q465" s="4">
        <v>2</v>
      </c>
      <c r="R465" s="4">
        <v>0</v>
      </c>
      <c r="S465" s="4">
        <v>5</v>
      </c>
      <c r="T465" s="4">
        <v>0</v>
      </c>
      <c r="U465" s="4">
        <v>0</v>
      </c>
      <c r="V465" s="4">
        <v>0</v>
      </c>
      <c r="W465" s="4">
        <v>106</v>
      </c>
      <c r="X465" s="110">
        <v>1.7118055555555602E-2</v>
      </c>
      <c r="Y465">
        <v>48.668999999999997</v>
      </c>
    </row>
    <row r="466" spans="1:25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315</v>
      </c>
      <c r="F466" s="4" t="s">
        <v>36</v>
      </c>
      <c r="G466" s="13">
        <f>(C466-VLOOKUP(E466,Riders!$A$2:$C$3501,2,FALSE))/365</f>
        <v>27.235616438356164</v>
      </c>
      <c r="H466" s="4">
        <v>5</v>
      </c>
      <c r="I466" s="4">
        <v>38</v>
      </c>
      <c r="J466" s="4">
        <v>22</v>
      </c>
      <c r="K466" s="4">
        <v>14</v>
      </c>
      <c r="L466" s="4">
        <v>74</v>
      </c>
      <c r="M466" s="4">
        <v>0</v>
      </c>
      <c r="N466" s="4">
        <v>0</v>
      </c>
      <c r="O466" s="4">
        <v>5</v>
      </c>
      <c r="P466" s="4">
        <v>0</v>
      </c>
      <c r="Q466" s="4">
        <v>0</v>
      </c>
      <c r="R466" s="4">
        <v>0</v>
      </c>
      <c r="S466" s="4">
        <v>0</v>
      </c>
      <c r="T466" s="4">
        <v>2</v>
      </c>
      <c r="U466" s="4">
        <v>20</v>
      </c>
      <c r="V466" s="4">
        <v>0</v>
      </c>
      <c r="W466" s="4">
        <v>101</v>
      </c>
      <c r="X466" s="110">
        <v>1.7118055555555602E-2</v>
      </c>
      <c r="Y466">
        <v>48.668999999999997</v>
      </c>
    </row>
    <row r="467" spans="1:25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237</v>
      </c>
      <c r="F467" s="4" t="s">
        <v>238</v>
      </c>
      <c r="G467" s="13">
        <f>(C467-VLOOKUP(E467,Riders!$A$2:$C$3501,2,FALSE))/365</f>
        <v>22.783561643835615</v>
      </c>
      <c r="H467" s="4">
        <v>6</v>
      </c>
      <c r="I467" s="4">
        <v>24</v>
      </c>
      <c r="J467" s="4">
        <v>34</v>
      </c>
      <c r="K467" s="4">
        <v>32</v>
      </c>
      <c r="L467" s="4">
        <v>90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10</v>
      </c>
      <c r="U467" s="4">
        <v>0</v>
      </c>
      <c r="V467" s="4">
        <v>0</v>
      </c>
      <c r="W467" s="4">
        <v>100</v>
      </c>
      <c r="X467" s="110">
        <v>1.7118055555555602E-2</v>
      </c>
      <c r="Y467">
        <v>48.668999999999997</v>
      </c>
    </row>
    <row r="468" spans="1:25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269</v>
      </c>
      <c r="F468" s="4" t="s">
        <v>25</v>
      </c>
      <c r="G468" s="13">
        <f>(C468-VLOOKUP(E468,Riders!$A$2:$C$3501,2,FALSE))/365</f>
        <v>24.986301369863014</v>
      </c>
      <c r="H468" s="4">
        <v>7</v>
      </c>
      <c r="I468" s="4">
        <v>20</v>
      </c>
      <c r="J468" s="4">
        <v>26</v>
      </c>
      <c r="K468" s="4">
        <v>24</v>
      </c>
      <c r="L468" s="4">
        <v>70</v>
      </c>
      <c r="M468" s="4">
        <v>2</v>
      </c>
      <c r="N468" s="4">
        <v>3</v>
      </c>
      <c r="O468" s="4">
        <v>0</v>
      </c>
      <c r="P468" s="4">
        <v>3</v>
      </c>
      <c r="Q468" s="4">
        <v>0</v>
      </c>
      <c r="R468" s="4">
        <v>0</v>
      </c>
      <c r="S468" s="4">
        <v>2</v>
      </c>
      <c r="T468" s="4">
        <v>4</v>
      </c>
      <c r="U468" s="4">
        <v>0</v>
      </c>
      <c r="V468" s="4">
        <v>0</v>
      </c>
      <c r="W468" s="4">
        <v>84</v>
      </c>
      <c r="X468" s="110">
        <v>1.7118055555555602E-2</v>
      </c>
      <c r="Y468">
        <v>48.668999999999997</v>
      </c>
    </row>
    <row r="469" spans="1:25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51" t="s">
        <v>307</v>
      </c>
      <c r="F469" s="51" t="s">
        <v>27</v>
      </c>
      <c r="G469" s="13">
        <f>(C469-VLOOKUP(E469,Riders!$A$2:$C$3501,2,FALSE))/365</f>
        <v>25.764383561643836</v>
      </c>
      <c r="H469" s="29">
        <v>8</v>
      </c>
      <c r="I469" s="51">
        <v>28</v>
      </c>
      <c r="J469" s="51">
        <v>32</v>
      </c>
      <c r="K469" s="51">
        <v>12</v>
      </c>
      <c r="L469" s="51">
        <v>72</v>
      </c>
      <c r="M469" s="51">
        <v>0</v>
      </c>
      <c r="N469" s="51">
        <v>1</v>
      </c>
      <c r="O469" s="51">
        <v>0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0</v>
      </c>
      <c r="V469" s="51">
        <v>0</v>
      </c>
      <c r="W469" s="51">
        <v>73</v>
      </c>
      <c r="X469" s="110">
        <v>1.7118055555555602E-2</v>
      </c>
      <c r="Y469">
        <v>48.668999999999997</v>
      </c>
    </row>
    <row r="470" spans="1:25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51" t="s">
        <v>322</v>
      </c>
      <c r="F470" s="51" t="s">
        <v>29</v>
      </c>
      <c r="G470" s="13">
        <f>(C470-VLOOKUP(E470,Riders!$A$2:$C$3501,2,FALSE))/365</f>
        <v>31.13150684931507</v>
      </c>
      <c r="H470" s="29">
        <v>9</v>
      </c>
      <c r="I470" s="51">
        <v>16</v>
      </c>
      <c r="J470" s="51">
        <v>38</v>
      </c>
      <c r="K470" s="51">
        <v>6</v>
      </c>
      <c r="L470" s="51">
        <v>60</v>
      </c>
      <c r="M470" s="51">
        <v>0</v>
      </c>
      <c r="N470" s="51">
        <v>0</v>
      </c>
      <c r="O470" s="51">
        <v>1</v>
      </c>
      <c r="P470" s="51">
        <v>0</v>
      </c>
      <c r="Q470" s="51">
        <v>0</v>
      </c>
      <c r="R470" s="51">
        <v>5</v>
      </c>
      <c r="S470" s="51">
        <v>0</v>
      </c>
      <c r="T470" s="51">
        <v>0</v>
      </c>
      <c r="U470" s="51">
        <v>0</v>
      </c>
      <c r="V470" s="51">
        <v>0</v>
      </c>
      <c r="W470" s="51">
        <v>66</v>
      </c>
      <c r="X470" s="110">
        <v>1.7118055555555602E-2</v>
      </c>
      <c r="Y470">
        <v>48.668999999999997</v>
      </c>
    </row>
    <row r="471" spans="1:25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51" t="s">
        <v>268</v>
      </c>
      <c r="F471" s="51" t="s">
        <v>47</v>
      </c>
      <c r="G471" s="13">
        <f>(C471-VLOOKUP(E471,Riders!$A$2:$C$3501,2,FALSE))/365</f>
        <v>22.161643835616438</v>
      </c>
      <c r="H471" s="29">
        <v>10</v>
      </c>
      <c r="I471" s="51">
        <v>26</v>
      </c>
      <c r="J471" s="51">
        <v>24</v>
      </c>
      <c r="K471" s="51">
        <v>10</v>
      </c>
      <c r="L471" s="51">
        <v>60</v>
      </c>
      <c r="M471" s="51">
        <v>0</v>
      </c>
      <c r="N471" s="51">
        <v>0</v>
      </c>
      <c r="O471" s="51">
        <v>0</v>
      </c>
      <c r="P471" s="51">
        <v>2</v>
      </c>
      <c r="Q471" s="51">
        <v>0</v>
      </c>
      <c r="R471" s="51">
        <v>1</v>
      </c>
      <c r="S471" s="51">
        <v>0</v>
      </c>
      <c r="T471" s="51">
        <v>0</v>
      </c>
      <c r="U471" s="51">
        <v>0</v>
      </c>
      <c r="V471" s="51">
        <v>0</v>
      </c>
      <c r="W471" s="51">
        <v>63</v>
      </c>
      <c r="X471" s="110">
        <v>1.7118055555555602E-2</v>
      </c>
      <c r="Y471">
        <v>48.668999999999997</v>
      </c>
    </row>
    <row r="472" spans="1:25" x14ac:dyDescent="0.3">
      <c r="A472" s="4" t="s">
        <v>173</v>
      </c>
      <c r="B472" s="4">
        <v>2019</v>
      </c>
      <c r="C472" s="5">
        <v>43525</v>
      </c>
      <c r="D472" s="4" t="s">
        <v>13</v>
      </c>
      <c r="E472" t="s">
        <v>2331</v>
      </c>
      <c r="F472" s="51" t="s">
        <v>44</v>
      </c>
      <c r="G472" s="13">
        <f>(C472-VLOOKUP(E472,Riders!$A$2:$C$3501,2,FALSE))/365</f>
        <v>22.241095890410961</v>
      </c>
      <c r="H472" s="29">
        <v>11</v>
      </c>
      <c r="I472" s="51">
        <v>12</v>
      </c>
      <c r="J472" s="51">
        <v>14</v>
      </c>
      <c r="K472" s="51">
        <v>34</v>
      </c>
      <c r="L472" s="51">
        <v>60</v>
      </c>
      <c r="M472" s="51">
        <v>0</v>
      </c>
      <c r="N472" s="51">
        <v>0</v>
      </c>
      <c r="O472" s="51">
        <v>0</v>
      </c>
      <c r="P472" s="51">
        <v>0</v>
      </c>
      <c r="Q472" s="51">
        <v>0</v>
      </c>
      <c r="R472" s="51">
        <v>0</v>
      </c>
      <c r="S472" s="51">
        <v>0</v>
      </c>
      <c r="T472" s="51">
        <v>0</v>
      </c>
      <c r="U472" s="51">
        <v>0</v>
      </c>
      <c r="V472" s="51">
        <v>0</v>
      </c>
      <c r="W472" s="51">
        <v>60</v>
      </c>
      <c r="X472" s="110">
        <v>1.7118055555555602E-2</v>
      </c>
      <c r="Y472">
        <v>48.668999999999997</v>
      </c>
    </row>
    <row r="473" spans="1:25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51" t="s">
        <v>331</v>
      </c>
      <c r="F473" s="51" t="s">
        <v>56</v>
      </c>
      <c r="G473" s="13">
        <f>(C473-VLOOKUP(E473,Riders!$A$2:$C$3501,2,FALSE))/365</f>
        <v>26.863013698630137</v>
      </c>
      <c r="H473" s="29">
        <v>12</v>
      </c>
      <c r="I473" s="51">
        <v>32</v>
      </c>
      <c r="J473" s="51">
        <v>18</v>
      </c>
      <c r="K473" s="51">
        <v>8</v>
      </c>
      <c r="L473" s="51">
        <v>58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  <c r="R473" s="51">
        <v>0</v>
      </c>
      <c r="S473" s="51">
        <v>0</v>
      </c>
      <c r="T473" s="51">
        <v>0</v>
      </c>
      <c r="U473" s="51">
        <v>0</v>
      </c>
      <c r="V473" s="51">
        <v>0</v>
      </c>
      <c r="W473" s="51">
        <v>58</v>
      </c>
      <c r="X473" s="110">
        <v>1.7118055555555602E-2</v>
      </c>
      <c r="Y473">
        <v>48.668999999999997</v>
      </c>
    </row>
    <row r="474" spans="1:25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51" t="s">
        <v>332</v>
      </c>
      <c r="F474" s="51" t="s">
        <v>17</v>
      </c>
      <c r="G474" s="13">
        <f>(C474-VLOOKUP(E474,Riders!$A$2:$C$3501,2,FALSE))/365</f>
        <v>27.531506849315068</v>
      </c>
      <c r="H474" s="29">
        <v>13</v>
      </c>
      <c r="I474" s="51">
        <v>18</v>
      </c>
      <c r="J474" s="51">
        <v>2</v>
      </c>
      <c r="K474" s="51">
        <v>30</v>
      </c>
      <c r="L474" s="51">
        <v>50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0</v>
      </c>
      <c r="V474" s="51">
        <v>0</v>
      </c>
      <c r="W474" s="51">
        <v>50</v>
      </c>
      <c r="X474" s="110">
        <v>1.7118055555555602E-2</v>
      </c>
      <c r="Y474">
        <v>48.668999999999997</v>
      </c>
    </row>
    <row r="475" spans="1:25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51" t="s">
        <v>222</v>
      </c>
      <c r="F475" s="51" t="s">
        <v>223</v>
      </c>
      <c r="G475" s="13">
        <f>(C475-VLOOKUP(E475,Riders!$A$2:$C$3501,2,FALSE))/365</f>
        <v>19.657534246575342</v>
      </c>
      <c r="H475" s="29">
        <v>14</v>
      </c>
      <c r="I475" s="51">
        <v>22</v>
      </c>
      <c r="J475" s="51">
        <v>8</v>
      </c>
      <c r="K475" s="51">
        <v>16</v>
      </c>
      <c r="L475" s="51">
        <v>46</v>
      </c>
      <c r="M475" s="51">
        <v>0</v>
      </c>
      <c r="N475" s="51">
        <v>0</v>
      </c>
      <c r="O475" s="51">
        <v>0</v>
      </c>
      <c r="P475" s="51">
        <v>0</v>
      </c>
      <c r="Q475" s="51">
        <v>0</v>
      </c>
      <c r="R475" s="51">
        <v>3</v>
      </c>
      <c r="S475" s="51">
        <v>0</v>
      </c>
      <c r="T475" s="51">
        <v>0</v>
      </c>
      <c r="U475" s="51">
        <v>0</v>
      </c>
      <c r="V475" s="51">
        <v>0</v>
      </c>
      <c r="W475" s="51">
        <v>49</v>
      </c>
      <c r="X475" s="110">
        <v>1.7118055555555602E-2</v>
      </c>
      <c r="Y475">
        <v>48.668999999999997</v>
      </c>
    </row>
    <row r="476" spans="1:25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51" t="s">
        <v>219</v>
      </c>
      <c r="F476" s="51" t="s">
        <v>220</v>
      </c>
      <c r="G476" s="13">
        <f>(C476-VLOOKUP(E476,Riders!$A$2:$C$3501,2,FALSE))/365</f>
        <v>26.523287671232875</v>
      </c>
      <c r="H476" s="29">
        <v>15</v>
      </c>
      <c r="I476" s="51">
        <v>1</v>
      </c>
      <c r="J476" s="51">
        <v>20</v>
      </c>
      <c r="K476" s="51">
        <v>22</v>
      </c>
      <c r="L476" s="51">
        <v>43</v>
      </c>
      <c r="M476" s="51">
        <v>0</v>
      </c>
      <c r="N476" s="51">
        <v>5</v>
      </c>
      <c r="O476" s="51">
        <v>0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0</v>
      </c>
      <c r="V476" s="51">
        <v>0</v>
      </c>
      <c r="W476" s="51">
        <v>48</v>
      </c>
      <c r="X476" s="110">
        <v>1.7118055555555602E-2</v>
      </c>
      <c r="Y476">
        <v>48.668999999999997</v>
      </c>
    </row>
    <row r="477" spans="1:25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51" t="s">
        <v>303</v>
      </c>
      <c r="F477" s="51" t="s">
        <v>232</v>
      </c>
      <c r="G477" s="13">
        <f>(C477-VLOOKUP(E477,Riders!$A$2:$C$3501,2,FALSE))/365</f>
        <v>24.731506849315068</v>
      </c>
      <c r="H477" s="29">
        <v>16</v>
      </c>
      <c r="I477" s="51">
        <v>14</v>
      </c>
      <c r="J477" s="51">
        <v>6</v>
      </c>
      <c r="K477" s="51">
        <v>26</v>
      </c>
      <c r="L477" s="51">
        <v>46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  <c r="R477" s="51">
        <v>2</v>
      </c>
      <c r="S477" s="51">
        <v>0</v>
      </c>
      <c r="T477" s="51">
        <v>0</v>
      </c>
      <c r="U477" s="51">
        <v>0</v>
      </c>
      <c r="V477" s="51">
        <v>0</v>
      </c>
      <c r="W477" s="51">
        <v>48</v>
      </c>
      <c r="X477" s="110">
        <v>1.7118055555555602E-2</v>
      </c>
      <c r="Y477">
        <v>48.668999999999997</v>
      </c>
    </row>
    <row r="478" spans="1:25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51" t="s">
        <v>333</v>
      </c>
      <c r="F478" s="51" t="s">
        <v>172</v>
      </c>
      <c r="G478" s="13">
        <f>(C478-VLOOKUP(E478,Riders!$A$2:$C$3501,2,FALSE))/365</f>
        <v>24.586301369863012</v>
      </c>
      <c r="H478" s="29">
        <v>17</v>
      </c>
      <c r="I478" s="51">
        <v>10</v>
      </c>
      <c r="J478" s="51">
        <v>36</v>
      </c>
      <c r="K478" s="51">
        <v>1</v>
      </c>
      <c r="L478" s="51">
        <v>47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1">
        <v>0</v>
      </c>
      <c r="W478" s="51">
        <v>47</v>
      </c>
      <c r="X478" s="110">
        <v>1.7118055555555602E-2</v>
      </c>
      <c r="Y478">
        <v>48.668999999999997</v>
      </c>
    </row>
    <row r="479" spans="1:25" x14ac:dyDescent="0.3">
      <c r="A479" s="4" t="s">
        <v>173</v>
      </c>
      <c r="B479" s="4">
        <v>2019</v>
      </c>
      <c r="C479" s="5">
        <v>43525</v>
      </c>
      <c r="D479" s="4" t="s">
        <v>13</v>
      </c>
      <c r="E479" s="51" t="s">
        <v>299</v>
      </c>
      <c r="F479" s="51" t="s">
        <v>38</v>
      </c>
      <c r="G479" s="13">
        <f>(C479-VLOOKUP(E479,Riders!$A$2:$C$3501,2,FALSE))/365</f>
        <v>26.515068493150686</v>
      </c>
      <c r="H479" s="29">
        <v>18</v>
      </c>
      <c r="I479" s="51">
        <v>6</v>
      </c>
      <c r="J479" s="51">
        <v>12</v>
      </c>
      <c r="K479" s="51">
        <v>18</v>
      </c>
      <c r="L479" s="51">
        <v>36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</v>
      </c>
      <c r="V479" s="51">
        <v>0</v>
      </c>
      <c r="W479" s="51">
        <v>36</v>
      </c>
      <c r="X479" s="110">
        <v>1.7118055555555602E-2</v>
      </c>
      <c r="Y479">
        <v>48.668999999999997</v>
      </c>
    </row>
    <row r="480" spans="1:25" x14ac:dyDescent="0.3">
      <c r="A480" s="4" t="s">
        <v>173</v>
      </c>
      <c r="B480" s="4">
        <v>2019</v>
      </c>
      <c r="C480" s="5">
        <v>43525</v>
      </c>
      <c r="D480" s="4" t="s">
        <v>13</v>
      </c>
      <c r="E480" s="51" t="s">
        <v>236</v>
      </c>
      <c r="F480" s="51" t="s">
        <v>51</v>
      </c>
      <c r="G480" s="13">
        <f>(C480-VLOOKUP(E480,Riders!$A$2:$C$3501,2,FALSE))/365</f>
        <v>23.32054794520548</v>
      </c>
      <c r="H480" s="29">
        <v>19</v>
      </c>
      <c r="I480" s="51">
        <v>1</v>
      </c>
      <c r="J480" s="51">
        <v>10</v>
      </c>
      <c r="K480" s="51">
        <v>1</v>
      </c>
      <c r="L480" s="51">
        <v>12</v>
      </c>
      <c r="M480" s="51">
        <v>0</v>
      </c>
      <c r="N480" s="51">
        <v>0</v>
      </c>
      <c r="O480" s="51">
        <v>0</v>
      </c>
      <c r="P480" s="51">
        <v>0</v>
      </c>
      <c r="Q480" s="51">
        <v>0</v>
      </c>
      <c r="R480" s="51">
        <v>0</v>
      </c>
      <c r="S480" s="51">
        <v>0</v>
      </c>
      <c r="T480" s="51">
        <v>0</v>
      </c>
      <c r="U480" s="51">
        <v>0</v>
      </c>
      <c r="V480" s="51">
        <v>0</v>
      </c>
      <c r="W480" s="51">
        <v>12</v>
      </c>
      <c r="X480" s="110">
        <v>1.7118055555555602E-2</v>
      </c>
      <c r="Y480">
        <v>48.668999999999997</v>
      </c>
    </row>
    <row r="481" spans="1:25" x14ac:dyDescent="0.3">
      <c r="A481" s="4" t="s">
        <v>173</v>
      </c>
      <c r="B481" s="4">
        <v>2019</v>
      </c>
      <c r="C481" s="5">
        <v>43525</v>
      </c>
      <c r="D481" s="4" t="s">
        <v>13</v>
      </c>
      <c r="E481" s="51" t="s">
        <v>310</v>
      </c>
      <c r="F481" s="51" t="s">
        <v>158</v>
      </c>
      <c r="G481" s="13">
        <f>(C481-VLOOKUP(E481,Riders!$A$2:$C$3501,2,FALSE))/365</f>
        <v>28.775342465753425</v>
      </c>
      <c r="H481" s="29">
        <v>20</v>
      </c>
      <c r="I481" s="51">
        <v>8</v>
      </c>
      <c r="J481" s="51">
        <v>1</v>
      </c>
      <c r="K481" s="51">
        <v>1</v>
      </c>
      <c r="L481" s="51">
        <v>10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  <c r="R481" s="51">
        <v>0</v>
      </c>
      <c r="S481" s="51">
        <v>0</v>
      </c>
      <c r="T481" s="51">
        <v>0</v>
      </c>
      <c r="U481" s="51">
        <v>0</v>
      </c>
      <c r="V481" s="51">
        <v>0</v>
      </c>
      <c r="W481" s="51">
        <v>10</v>
      </c>
      <c r="X481" s="110">
        <v>1.7118055555555602E-2</v>
      </c>
      <c r="Y481">
        <v>48.668999999999997</v>
      </c>
    </row>
    <row r="482" spans="1:25" x14ac:dyDescent="0.3">
      <c r="A482" s="4" t="s">
        <v>173</v>
      </c>
      <c r="B482" s="4">
        <v>2019</v>
      </c>
      <c r="C482" s="5">
        <v>43525</v>
      </c>
      <c r="D482" s="4" t="s">
        <v>13</v>
      </c>
      <c r="E482" s="51" t="s">
        <v>311</v>
      </c>
      <c r="F482" s="51" t="s">
        <v>61</v>
      </c>
      <c r="G482" s="13">
        <f>(C482-VLOOKUP(E482,Riders!$A$2:$C$3501,2,FALSE))/365</f>
        <v>29.13150684931507</v>
      </c>
      <c r="H482" s="29">
        <v>21</v>
      </c>
      <c r="I482" s="51">
        <v>2</v>
      </c>
      <c r="J482" s="51">
        <v>4</v>
      </c>
      <c r="K482" s="51">
        <v>2</v>
      </c>
      <c r="L482" s="51">
        <v>8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1">
        <v>0</v>
      </c>
      <c r="W482" s="51">
        <v>8</v>
      </c>
      <c r="X482" s="110">
        <v>1.7118055555555602E-2</v>
      </c>
      <c r="Y482">
        <v>48.668999999999997</v>
      </c>
    </row>
    <row r="483" spans="1:25" x14ac:dyDescent="0.3">
      <c r="A483" s="4" t="s">
        <v>173</v>
      </c>
      <c r="B483" s="4">
        <v>2019</v>
      </c>
      <c r="C483" s="5">
        <v>43525</v>
      </c>
      <c r="D483" s="4" t="s">
        <v>13</v>
      </c>
      <c r="E483" s="51" t="s">
        <v>276</v>
      </c>
      <c r="F483" s="51" t="s">
        <v>120</v>
      </c>
      <c r="G483" s="13" t="e">
        <f>(C483-VLOOKUP(E483,Riders!$A$2:$C$3501,2,FALSE))/365</f>
        <v>#N/A</v>
      </c>
      <c r="H483" s="29">
        <v>22</v>
      </c>
      <c r="I483" s="51">
        <v>1</v>
      </c>
      <c r="J483" s="51">
        <v>1</v>
      </c>
      <c r="K483" s="51">
        <v>4</v>
      </c>
      <c r="L483" s="51">
        <v>6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1">
        <v>0</v>
      </c>
      <c r="W483" s="51">
        <v>6</v>
      </c>
      <c r="X483" s="110">
        <v>1.7118055555555602E-2</v>
      </c>
      <c r="Y483">
        <v>48.668999999999997</v>
      </c>
    </row>
    <row r="484" spans="1:25" x14ac:dyDescent="0.3">
      <c r="A484" s="4" t="s">
        <v>173</v>
      </c>
      <c r="B484" s="4">
        <v>2019</v>
      </c>
      <c r="C484" s="5">
        <v>43525</v>
      </c>
      <c r="D484" s="4" t="s">
        <v>13</v>
      </c>
      <c r="E484" s="51" t="s">
        <v>334</v>
      </c>
      <c r="F484" s="51" t="s">
        <v>118</v>
      </c>
      <c r="G484" s="13">
        <f>(C484-VLOOKUP(E484,Riders!$A$2:$C$3501,2,FALSE))/365</f>
        <v>26.361643835616437</v>
      </c>
      <c r="H484" s="29">
        <v>23</v>
      </c>
      <c r="I484" s="51">
        <v>4</v>
      </c>
      <c r="J484" s="51">
        <v>1</v>
      </c>
      <c r="K484" s="51">
        <v>1</v>
      </c>
      <c r="L484" s="51">
        <v>6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R484" s="51">
        <v>0</v>
      </c>
      <c r="S484" s="51">
        <v>0</v>
      </c>
      <c r="T484" s="51">
        <v>0</v>
      </c>
      <c r="U484" s="51">
        <v>0</v>
      </c>
      <c r="V484" s="51">
        <v>0</v>
      </c>
      <c r="W484" s="51">
        <v>6</v>
      </c>
      <c r="X484" s="110">
        <v>1.7118055555555602E-2</v>
      </c>
      <c r="Y484">
        <v>48.668999999999997</v>
      </c>
    </row>
    <row r="485" spans="1:25" x14ac:dyDescent="0.3">
      <c r="A485" s="4" t="s">
        <v>173</v>
      </c>
      <c r="B485" s="4">
        <v>2019</v>
      </c>
      <c r="C485" s="5">
        <v>43525</v>
      </c>
      <c r="D485" s="4" t="s">
        <v>13</v>
      </c>
      <c r="E485" s="51" t="s">
        <v>1415</v>
      </c>
      <c r="F485" s="51" t="s">
        <v>230</v>
      </c>
      <c r="G485" s="13">
        <f>(C485-VLOOKUP(E485,Riders!$A$2:$C$3501,2,FALSE))/365</f>
        <v>29.082191780821919</v>
      </c>
      <c r="H485" s="29">
        <v>24</v>
      </c>
      <c r="I485" s="51">
        <v>1</v>
      </c>
      <c r="J485" s="51">
        <v>1</v>
      </c>
      <c r="K485" s="51">
        <v>20</v>
      </c>
      <c r="L485" s="51">
        <v>22</v>
      </c>
      <c r="M485" s="51">
        <v>0</v>
      </c>
      <c r="N485" s="51">
        <v>0</v>
      </c>
      <c r="O485" s="51">
        <v>0</v>
      </c>
      <c r="P485" s="51">
        <v>0</v>
      </c>
      <c r="Q485" s="51">
        <v>0</v>
      </c>
      <c r="R485" s="51">
        <v>0</v>
      </c>
      <c r="S485" s="51">
        <v>0</v>
      </c>
      <c r="T485" s="51">
        <v>0</v>
      </c>
      <c r="U485" s="51">
        <v>0</v>
      </c>
      <c r="V485" s="51">
        <v>40</v>
      </c>
      <c r="W485" s="51">
        <v>-18</v>
      </c>
      <c r="X485" s="110">
        <v>1.7118055555555602E-2</v>
      </c>
      <c r="Y485">
        <v>48.668999999999997</v>
      </c>
    </row>
    <row r="486" spans="1:25" x14ac:dyDescent="0.3">
      <c r="A486" s="1" t="s">
        <v>127</v>
      </c>
      <c r="B486" s="1">
        <v>2019</v>
      </c>
      <c r="C486" s="2">
        <v>43492</v>
      </c>
      <c r="D486" s="1" t="s">
        <v>72</v>
      </c>
      <c r="E486" s="47" t="s">
        <v>306</v>
      </c>
      <c r="F486" s="47" t="s">
        <v>19</v>
      </c>
      <c r="G486" s="13">
        <f>(C486-VLOOKUP(E486,Riders!$A$2:$C$3501,2,FALSE))/365</f>
        <v>36.30958904109589</v>
      </c>
      <c r="H486" s="30">
        <v>1</v>
      </c>
      <c r="I486" s="47">
        <v>40</v>
      </c>
      <c r="J486" s="47">
        <v>36</v>
      </c>
      <c r="K486" s="47">
        <v>40</v>
      </c>
      <c r="L486" s="47">
        <v>116</v>
      </c>
      <c r="M486" s="47">
        <v>0</v>
      </c>
      <c r="N486" s="47">
        <v>5</v>
      </c>
      <c r="O486" s="47">
        <v>0</v>
      </c>
      <c r="P486" s="47">
        <v>5</v>
      </c>
      <c r="Q486" s="47">
        <v>0</v>
      </c>
      <c r="R486" s="47">
        <v>5</v>
      </c>
      <c r="S486" s="47">
        <v>0</v>
      </c>
      <c r="T486" s="47">
        <v>6</v>
      </c>
      <c r="U486" s="47">
        <v>0</v>
      </c>
      <c r="V486" s="47">
        <v>0</v>
      </c>
      <c r="W486" s="47">
        <v>137</v>
      </c>
      <c r="X486" s="110">
        <v>1.7256944444444446E-2</v>
      </c>
      <c r="Y486">
        <v>48.265000000000001</v>
      </c>
    </row>
    <row r="487" spans="1:25" x14ac:dyDescent="0.3">
      <c r="A487" s="1" t="s">
        <v>127</v>
      </c>
      <c r="B487" s="1">
        <v>2019</v>
      </c>
      <c r="C487" s="2">
        <v>43492</v>
      </c>
      <c r="D487" s="1" t="s">
        <v>72</v>
      </c>
      <c r="E487" s="47" t="s">
        <v>332</v>
      </c>
      <c r="F487" s="47" t="s">
        <v>17</v>
      </c>
      <c r="G487" s="13">
        <f>(C487-VLOOKUP(E487,Riders!$A$2:$C$3501,2,FALSE))/365</f>
        <v>27.44109589041096</v>
      </c>
      <c r="H487" s="30">
        <v>2</v>
      </c>
      <c r="I487" s="47">
        <v>38</v>
      </c>
      <c r="J487" s="47">
        <v>40</v>
      </c>
      <c r="K487" s="47">
        <v>36</v>
      </c>
      <c r="L487" s="47">
        <v>114</v>
      </c>
      <c r="M487" s="47">
        <v>0</v>
      </c>
      <c r="N487" s="47">
        <v>0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0</v>
      </c>
      <c r="U487" s="47">
        <v>0</v>
      </c>
      <c r="V487" s="47">
        <v>0</v>
      </c>
      <c r="W487" s="47">
        <v>114</v>
      </c>
      <c r="X487" s="110">
        <v>1.7256944444444446E-2</v>
      </c>
      <c r="Y487">
        <v>48.265000000000001</v>
      </c>
    </row>
    <row r="488" spans="1:25" x14ac:dyDescent="0.3">
      <c r="A488" s="1" t="s">
        <v>127</v>
      </c>
      <c r="B488" s="1">
        <v>2019</v>
      </c>
      <c r="C488" s="2">
        <v>43492</v>
      </c>
      <c r="D488" s="1" t="s">
        <v>72</v>
      </c>
      <c r="E488" s="47" t="s">
        <v>256</v>
      </c>
      <c r="F488" s="47" t="s">
        <v>36</v>
      </c>
      <c r="G488" s="13">
        <f>(C488-VLOOKUP(E488,Riders!$A$2:$C$3501,2,FALSE))/365</f>
        <v>22.92876712328767</v>
      </c>
      <c r="H488" s="30">
        <v>3</v>
      </c>
      <c r="I488" s="47">
        <v>12</v>
      </c>
      <c r="J488" s="47">
        <v>38</v>
      </c>
      <c r="K488" s="47">
        <v>32</v>
      </c>
      <c r="L488" s="47">
        <v>82</v>
      </c>
      <c r="M488" s="47">
        <v>0</v>
      </c>
      <c r="N488" s="47">
        <v>0</v>
      </c>
      <c r="O488" s="47">
        <v>5</v>
      </c>
      <c r="P488" s="47">
        <v>0</v>
      </c>
      <c r="Q488" s="47">
        <v>0</v>
      </c>
      <c r="R488" s="47">
        <v>0</v>
      </c>
      <c r="S488" s="47">
        <v>5</v>
      </c>
      <c r="T488" s="47">
        <v>0</v>
      </c>
      <c r="U488" s="47">
        <v>20</v>
      </c>
      <c r="V488" s="47">
        <v>0</v>
      </c>
      <c r="W488" s="47">
        <v>112</v>
      </c>
      <c r="X488" s="110">
        <v>1.7256944444444401E-2</v>
      </c>
      <c r="Y488">
        <v>48.265000000000001</v>
      </c>
    </row>
    <row r="489" spans="1:25" x14ac:dyDescent="0.3">
      <c r="A489" s="1" t="s">
        <v>127</v>
      </c>
      <c r="B489" s="1">
        <v>2019</v>
      </c>
      <c r="C489" s="2">
        <v>43492</v>
      </c>
      <c r="D489" s="1" t="s">
        <v>72</v>
      </c>
      <c r="E489" s="47" t="s">
        <v>298</v>
      </c>
      <c r="F489" s="47" t="s">
        <v>53</v>
      </c>
      <c r="G489" s="13">
        <f>(C489-VLOOKUP(E489,Riders!$A$2:$C$3501,2,FALSE))/365</f>
        <v>19.531506849315068</v>
      </c>
      <c r="H489" s="30">
        <v>4</v>
      </c>
      <c r="I489" s="47">
        <v>36</v>
      </c>
      <c r="J489" s="47">
        <v>26</v>
      </c>
      <c r="K489" s="47">
        <v>38</v>
      </c>
      <c r="L489" s="47">
        <v>100</v>
      </c>
      <c r="M489" s="47">
        <v>0</v>
      </c>
      <c r="N489" s="47">
        <v>0</v>
      </c>
      <c r="O489" s="47">
        <v>0</v>
      </c>
      <c r="P489" s="47">
        <v>0</v>
      </c>
      <c r="Q489" s="47">
        <v>3</v>
      </c>
      <c r="R489" s="47">
        <v>3</v>
      </c>
      <c r="S489" s="47">
        <v>2</v>
      </c>
      <c r="T489" s="47">
        <v>0</v>
      </c>
      <c r="U489" s="47">
        <v>0</v>
      </c>
      <c r="V489" s="47">
        <v>0</v>
      </c>
      <c r="W489" s="47">
        <v>108</v>
      </c>
      <c r="X489" s="110">
        <v>1.7256944444444401E-2</v>
      </c>
      <c r="Y489">
        <v>48.265000000000001</v>
      </c>
    </row>
    <row r="490" spans="1:25" x14ac:dyDescent="0.3">
      <c r="A490" s="1" t="s">
        <v>127</v>
      </c>
      <c r="B490" s="1">
        <v>2019</v>
      </c>
      <c r="C490" s="2">
        <v>43492</v>
      </c>
      <c r="D490" s="1" t="s">
        <v>72</v>
      </c>
      <c r="E490" s="47" t="s">
        <v>236</v>
      </c>
      <c r="F490" s="47" t="s">
        <v>51</v>
      </c>
      <c r="G490" s="13">
        <f>(C490-VLOOKUP(E490,Riders!$A$2:$C$3501,2,FALSE))/365</f>
        <v>23.230136986301371</v>
      </c>
      <c r="H490" s="30">
        <v>5</v>
      </c>
      <c r="I490" s="47">
        <v>20</v>
      </c>
      <c r="J490" s="47">
        <v>34</v>
      </c>
      <c r="K490" s="47">
        <v>34</v>
      </c>
      <c r="L490" s="47">
        <v>88</v>
      </c>
      <c r="M490" s="47">
        <v>0</v>
      </c>
      <c r="N490" s="47">
        <v>0</v>
      </c>
      <c r="O490" s="47">
        <v>0</v>
      </c>
      <c r="P490" s="47">
        <v>1</v>
      </c>
      <c r="Q490" s="47">
        <v>1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90</v>
      </c>
      <c r="X490" s="110">
        <v>1.7256944444444401E-2</v>
      </c>
      <c r="Y490">
        <v>48.265000000000001</v>
      </c>
    </row>
    <row r="491" spans="1:25" x14ac:dyDescent="0.3">
      <c r="A491" s="1" t="s">
        <v>127</v>
      </c>
      <c r="B491" s="1">
        <v>2019</v>
      </c>
      <c r="C491" s="2">
        <v>43492</v>
      </c>
      <c r="D491" s="1" t="s">
        <v>72</v>
      </c>
      <c r="E491" s="47" t="s">
        <v>222</v>
      </c>
      <c r="F491" s="47" t="s">
        <v>223</v>
      </c>
      <c r="G491" s="13">
        <f>(C491-VLOOKUP(E491,Riders!$A$2:$C$3501,2,FALSE))/365</f>
        <v>19.567123287671233</v>
      </c>
      <c r="H491" s="30">
        <v>6</v>
      </c>
      <c r="I491" s="47">
        <v>32</v>
      </c>
      <c r="J491" s="47">
        <v>30</v>
      </c>
      <c r="K491" s="47">
        <v>20</v>
      </c>
      <c r="L491" s="47">
        <v>82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0</v>
      </c>
      <c r="U491" s="47">
        <v>0</v>
      </c>
      <c r="V491" s="47">
        <v>0</v>
      </c>
      <c r="W491" s="47">
        <v>82</v>
      </c>
      <c r="X491" s="110">
        <v>1.7256944444444401E-2</v>
      </c>
      <c r="Y491">
        <v>48.265000000000001</v>
      </c>
    </row>
    <row r="492" spans="1:25" x14ac:dyDescent="0.3">
      <c r="A492" s="15" t="s">
        <v>127</v>
      </c>
      <c r="B492" s="15">
        <v>2019</v>
      </c>
      <c r="C492" s="14">
        <v>43492</v>
      </c>
      <c r="D492" s="15" t="s">
        <v>72</v>
      </c>
      <c r="E492" s="47" t="s">
        <v>324</v>
      </c>
      <c r="F492" s="47" t="s">
        <v>61</v>
      </c>
      <c r="G492" s="13">
        <f>(C492-VLOOKUP(E492,Riders!$A$2:$C$3501,2,FALSE))/365</f>
        <v>25.364383561643837</v>
      </c>
      <c r="H492" s="30">
        <v>7</v>
      </c>
      <c r="I492" s="47">
        <v>22</v>
      </c>
      <c r="J492" s="47">
        <v>24</v>
      </c>
      <c r="K492" s="47">
        <v>28</v>
      </c>
      <c r="L492" s="47">
        <v>74</v>
      </c>
      <c r="M492" s="47">
        <v>0</v>
      </c>
      <c r="N492" s="47">
        <v>0</v>
      </c>
      <c r="O492" s="47">
        <v>0</v>
      </c>
      <c r="P492" s="47">
        <v>0</v>
      </c>
      <c r="Q492" s="47">
        <v>0</v>
      </c>
      <c r="R492" s="47">
        <v>0</v>
      </c>
      <c r="S492" s="47">
        <v>0</v>
      </c>
      <c r="T492" s="47">
        <v>0</v>
      </c>
      <c r="U492" s="47">
        <v>0</v>
      </c>
      <c r="V492" s="47">
        <v>0</v>
      </c>
      <c r="W492" s="47">
        <v>74</v>
      </c>
      <c r="X492" s="110">
        <v>1.7256944444444401E-2</v>
      </c>
      <c r="Y492">
        <v>48.265000000000001</v>
      </c>
    </row>
    <row r="493" spans="1:25" x14ac:dyDescent="0.3">
      <c r="A493" s="1" t="s">
        <v>127</v>
      </c>
      <c r="B493" s="1">
        <v>2019</v>
      </c>
      <c r="C493" s="2">
        <v>43492</v>
      </c>
      <c r="D493" s="1" t="s">
        <v>72</v>
      </c>
      <c r="E493" s="1" t="s">
        <v>336</v>
      </c>
      <c r="F493" s="1" t="s">
        <v>118</v>
      </c>
      <c r="G493" s="13" t="e">
        <f>(C493-VLOOKUP(E493,Riders!$A$2:$C$3501,2,FALSE))/365</f>
        <v>#N/A</v>
      </c>
      <c r="H493" s="1">
        <v>8</v>
      </c>
      <c r="I493" s="1">
        <v>6</v>
      </c>
      <c r="J493" s="1">
        <v>28</v>
      </c>
      <c r="K493" s="1">
        <v>30</v>
      </c>
      <c r="L493" s="1">
        <v>64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1</v>
      </c>
      <c r="T493" s="1">
        <v>0</v>
      </c>
      <c r="U493" s="1">
        <v>0</v>
      </c>
      <c r="V493" s="1">
        <v>0</v>
      </c>
      <c r="W493" s="1">
        <v>65</v>
      </c>
      <c r="X493" s="110">
        <v>1.7256944444444401E-2</v>
      </c>
      <c r="Y493">
        <v>48.265000000000001</v>
      </c>
    </row>
    <row r="494" spans="1:25" x14ac:dyDescent="0.3">
      <c r="A494" s="1" t="s">
        <v>127</v>
      </c>
      <c r="B494" s="1">
        <v>2019</v>
      </c>
      <c r="C494" s="2">
        <v>43492</v>
      </c>
      <c r="D494" s="1" t="s">
        <v>72</v>
      </c>
      <c r="E494" s="1" t="s">
        <v>331</v>
      </c>
      <c r="F494" s="1" t="s">
        <v>56</v>
      </c>
      <c r="G494" s="13">
        <f>(C494-VLOOKUP(E494,Riders!$A$2:$C$3501,2,FALSE))/365</f>
        <v>26.772602739726029</v>
      </c>
      <c r="H494" s="1">
        <v>9</v>
      </c>
      <c r="I494" s="1">
        <v>30</v>
      </c>
      <c r="J494" s="1">
        <v>20</v>
      </c>
      <c r="K494" s="1">
        <v>12</v>
      </c>
      <c r="L494" s="1">
        <v>62</v>
      </c>
      <c r="M494" s="1">
        <v>0</v>
      </c>
      <c r="N494" s="1">
        <v>2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64</v>
      </c>
      <c r="X494" s="110">
        <v>1.7256944444444401E-2</v>
      </c>
      <c r="Y494">
        <v>48.265000000000001</v>
      </c>
    </row>
    <row r="495" spans="1:25" x14ac:dyDescent="0.3">
      <c r="A495" s="1" t="s">
        <v>127</v>
      </c>
      <c r="B495" s="1">
        <v>2019</v>
      </c>
      <c r="C495" s="2">
        <v>43492</v>
      </c>
      <c r="D495" s="1" t="s">
        <v>72</v>
      </c>
      <c r="E495" s="1" t="s">
        <v>310</v>
      </c>
      <c r="F495" s="1" t="s">
        <v>158</v>
      </c>
      <c r="G495" s="13">
        <f>(C495-VLOOKUP(E495,Riders!$A$2:$C$3501,2,FALSE))/365</f>
        <v>28.684931506849313</v>
      </c>
      <c r="H495" s="1">
        <v>10</v>
      </c>
      <c r="I495" s="1">
        <v>10</v>
      </c>
      <c r="J495" s="1">
        <v>18</v>
      </c>
      <c r="K495" s="1">
        <v>26</v>
      </c>
      <c r="L495" s="1">
        <v>54</v>
      </c>
      <c r="M495" s="1">
        <v>0</v>
      </c>
      <c r="N495" s="1">
        <v>3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</v>
      </c>
      <c r="W495" s="1">
        <v>57</v>
      </c>
      <c r="X495" s="110">
        <v>1.7256944444444401E-2</v>
      </c>
      <c r="Y495">
        <v>48.265000000000001</v>
      </c>
    </row>
    <row r="496" spans="1:25" x14ac:dyDescent="0.3">
      <c r="A496" s="1" t="s">
        <v>127</v>
      </c>
      <c r="B496" s="1">
        <v>2019</v>
      </c>
      <c r="C496" s="2">
        <v>43492</v>
      </c>
      <c r="D496" s="1" t="s">
        <v>72</v>
      </c>
      <c r="E496" s="1" t="s">
        <v>299</v>
      </c>
      <c r="F496" s="1" t="s">
        <v>38</v>
      </c>
      <c r="G496" s="13">
        <f>(C496-VLOOKUP(E496,Riders!$A$2:$C$3501,2,FALSE))/365</f>
        <v>26.424657534246574</v>
      </c>
      <c r="H496" s="1">
        <v>11</v>
      </c>
      <c r="I496" s="1">
        <v>26</v>
      </c>
      <c r="J496" s="1">
        <v>22</v>
      </c>
      <c r="K496" s="1">
        <v>1</v>
      </c>
      <c r="L496" s="1">
        <v>49</v>
      </c>
      <c r="M496" s="1">
        <v>0</v>
      </c>
      <c r="N496" s="1">
        <v>1</v>
      </c>
      <c r="O496" s="1">
        <v>2</v>
      </c>
      <c r="P496" s="1">
        <v>0</v>
      </c>
      <c r="Q496" s="1">
        <v>0</v>
      </c>
      <c r="R496" s="1">
        <v>0</v>
      </c>
      <c r="S496" s="1">
        <v>0</v>
      </c>
      <c r="T496" s="1">
        <v>4</v>
      </c>
      <c r="U496" s="1">
        <v>0</v>
      </c>
      <c r="V496" s="1">
        <v>0</v>
      </c>
      <c r="W496" s="1">
        <v>56</v>
      </c>
      <c r="X496" s="110">
        <v>1.7256944444444401E-2</v>
      </c>
      <c r="Y496">
        <v>48.265000000000001</v>
      </c>
    </row>
    <row r="497" spans="1:25" x14ac:dyDescent="0.3">
      <c r="A497" s="1" t="s">
        <v>127</v>
      </c>
      <c r="B497" s="1">
        <v>2019</v>
      </c>
      <c r="C497" s="2">
        <v>43492</v>
      </c>
      <c r="D497" s="1" t="s">
        <v>72</v>
      </c>
      <c r="E497" s="1" t="s">
        <v>335</v>
      </c>
      <c r="F497" s="1" t="s">
        <v>29</v>
      </c>
      <c r="G497" s="13">
        <f>(C497-VLOOKUP(E497,Riders!$A$2:$C$3501,2,FALSE))/365</f>
        <v>24.183561643835617</v>
      </c>
      <c r="H497" s="1">
        <v>12</v>
      </c>
      <c r="I497" s="1">
        <v>16</v>
      </c>
      <c r="J497" s="1">
        <v>10</v>
      </c>
      <c r="K497" s="1">
        <v>24</v>
      </c>
      <c r="L497" s="1">
        <v>50</v>
      </c>
      <c r="M497" s="1">
        <v>1</v>
      </c>
      <c r="N497" s="1">
        <v>0</v>
      </c>
      <c r="O497" s="1">
        <v>0</v>
      </c>
      <c r="P497" s="1">
        <v>0</v>
      </c>
      <c r="Q497" s="1">
        <v>5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56</v>
      </c>
      <c r="X497" s="110">
        <v>1.7256944444444401E-2</v>
      </c>
      <c r="Y497">
        <v>48.265000000000001</v>
      </c>
    </row>
    <row r="498" spans="1:25" x14ac:dyDescent="0.3">
      <c r="A498" s="1" t="s">
        <v>127</v>
      </c>
      <c r="B498" s="1">
        <v>2019</v>
      </c>
      <c r="C498" s="2">
        <v>43492</v>
      </c>
      <c r="D498" s="1" t="s">
        <v>72</v>
      </c>
      <c r="E498" s="1" t="s">
        <v>303</v>
      </c>
      <c r="F498" s="1" t="s">
        <v>232</v>
      </c>
      <c r="G498" s="13">
        <f>(C498-VLOOKUP(E498,Riders!$A$2:$C$3501,2,FALSE))/365</f>
        <v>24.641095890410959</v>
      </c>
      <c r="H498" s="1">
        <v>13</v>
      </c>
      <c r="I498" s="1">
        <v>18</v>
      </c>
      <c r="J498" s="1">
        <v>12</v>
      </c>
      <c r="K498" s="1">
        <v>10</v>
      </c>
      <c r="L498" s="1">
        <v>40</v>
      </c>
      <c r="M498" s="1">
        <v>0</v>
      </c>
      <c r="N498" s="1">
        <v>0</v>
      </c>
      <c r="O498" s="1">
        <v>1</v>
      </c>
      <c r="P498" s="1">
        <v>0</v>
      </c>
      <c r="Q498" s="1">
        <v>2</v>
      </c>
      <c r="R498" s="1">
        <v>1</v>
      </c>
      <c r="S498" s="1">
        <v>0</v>
      </c>
      <c r="T498" s="1">
        <v>10</v>
      </c>
      <c r="U498" s="1">
        <v>0</v>
      </c>
      <c r="V498" s="1">
        <v>0</v>
      </c>
      <c r="W498" s="1">
        <v>54</v>
      </c>
      <c r="X498" s="110">
        <v>1.7256944444444401E-2</v>
      </c>
      <c r="Y498">
        <v>48.265000000000001</v>
      </c>
    </row>
    <row r="499" spans="1:25" x14ac:dyDescent="0.3">
      <c r="A499" s="1" t="s">
        <v>127</v>
      </c>
      <c r="B499" s="1">
        <v>2019</v>
      </c>
      <c r="C499" s="2">
        <v>43492</v>
      </c>
      <c r="D499" s="1" t="s">
        <v>72</v>
      </c>
      <c r="E499" s="1" t="s">
        <v>219</v>
      </c>
      <c r="F499" s="1" t="s">
        <v>220</v>
      </c>
      <c r="G499" s="13">
        <f>(C499-VLOOKUP(E499,Riders!$A$2:$C$3501,2,FALSE))/365</f>
        <v>26.432876712328767</v>
      </c>
      <c r="H499" s="1">
        <v>14</v>
      </c>
      <c r="I499" s="1">
        <v>34</v>
      </c>
      <c r="J499" s="1">
        <v>1</v>
      </c>
      <c r="K499" s="1">
        <v>14</v>
      </c>
      <c r="L499" s="1">
        <v>49</v>
      </c>
      <c r="M499" s="1">
        <v>2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2</v>
      </c>
      <c r="U499" s="1">
        <v>0</v>
      </c>
      <c r="V499" s="1">
        <v>0</v>
      </c>
      <c r="W499" s="1">
        <v>53</v>
      </c>
      <c r="X499" s="110">
        <v>1.7256944444444401E-2</v>
      </c>
      <c r="Y499">
        <v>48.265000000000001</v>
      </c>
    </row>
    <row r="500" spans="1:25" x14ac:dyDescent="0.3">
      <c r="A500" s="1" t="s">
        <v>127</v>
      </c>
      <c r="B500" s="1">
        <v>2019</v>
      </c>
      <c r="C500" s="2">
        <v>43492</v>
      </c>
      <c r="D500" s="1" t="s">
        <v>72</v>
      </c>
      <c r="E500" s="1" t="s">
        <v>242</v>
      </c>
      <c r="F500" s="1" t="s">
        <v>243</v>
      </c>
      <c r="G500" s="13">
        <f>(C500-VLOOKUP(E500,Riders!$A$2:$C$3501,2,FALSE))/365</f>
        <v>24.158904109589042</v>
      </c>
      <c r="H500" s="1">
        <v>15</v>
      </c>
      <c r="I500" s="1">
        <v>1</v>
      </c>
      <c r="J500" s="1">
        <v>32</v>
      </c>
      <c r="K500" s="1">
        <v>18</v>
      </c>
      <c r="L500" s="1">
        <v>51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51</v>
      </c>
      <c r="X500" s="110">
        <v>1.7256944444444401E-2</v>
      </c>
      <c r="Y500">
        <v>48.265000000000001</v>
      </c>
    </row>
    <row r="501" spans="1:25" x14ac:dyDescent="0.3">
      <c r="A501" s="1" t="s">
        <v>127</v>
      </c>
      <c r="B501" s="1">
        <v>2019</v>
      </c>
      <c r="C501" s="2">
        <v>43492</v>
      </c>
      <c r="D501" s="1" t="s">
        <v>72</v>
      </c>
      <c r="E501" s="1" t="s">
        <v>1415</v>
      </c>
      <c r="F501" s="1" t="s">
        <v>230</v>
      </c>
      <c r="G501" s="13">
        <f>(C501-VLOOKUP(E501,Riders!$A$2:$C$3501,2,FALSE))/365</f>
        <v>28.991780821917807</v>
      </c>
      <c r="H501" s="1">
        <v>16</v>
      </c>
      <c r="I501" s="1">
        <v>28</v>
      </c>
      <c r="J501" s="1">
        <v>1</v>
      </c>
      <c r="K501" s="1">
        <v>22</v>
      </c>
      <c r="L501" s="1">
        <v>51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51</v>
      </c>
      <c r="X501" s="110">
        <v>1.7256944444444401E-2</v>
      </c>
      <c r="Y501">
        <v>48.265000000000001</v>
      </c>
    </row>
    <row r="502" spans="1:25" x14ac:dyDescent="0.3">
      <c r="A502" s="1" t="s">
        <v>127</v>
      </c>
      <c r="B502" s="1">
        <v>2019</v>
      </c>
      <c r="C502" s="2">
        <v>43492</v>
      </c>
      <c r="D502" s="1" t="s">
        <v>72</v>
      </c>
      <c r="E502" s="1" t="s">
        <v>283</v>
      </c>
      <c r="F502" s="1" t="s">
        <v>31</v>
      </c>
      <c r="G502" s="13">
        <f>(C502-VLOOKUP(E502,Riders!$A$2:$C$3501,2,FALSE))/365</f>
        <v>24.739726027397261</v>
      </c>
      <c r="H502" s="1">
        <v>17</v>
      </c>
      <c r="I502" s="1">
        <v>14</v>
      </c>
      <c r="J502" s="1">
        <v>14</v>
      </c>
      <c r="K502" s="1">
        <v>1</v>
      </c>
      <c r="L502" s="1">
        <v>29</v>
      </c>
      <c r="M502" s="1">
        <v>5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37</v>
      </c>
      <c r="X502" s="110">
        <v>1.7256944444444401E-2</v>
      </c>
      <c r="Y502">
        <v>48.265000000000001</v>
      </c>
    </row>
    <row r="503" spans="1:25" x14ac:dyDescent="0.3">
      <c r="A503" s="1" t="s">
        <v>127</v>
      </c>
      <c r="B503" s="1">
        <v>2019</v>
      </c>
      <c r="C503" s="2">
        <v>43492</v>
      </c>
      <c r="D503" s="1" t="s">
        <v>72</v>
      </c>
      <c r="E503" s="1" t="s">
        <v>337</v>
      </c>
      <c r="F503" s="1" t="s">
        <v>15</v>
      </c>
      <c r="G503" s="13">
        <f>(C503-VLOOKUP(E503,Riders!$A$2:$C$3501,2,FALSE))/365</f>
        <v>23.698630136986303</v>
      </c>
      <c r="H503" s="1">
        <v>18</v>
      </c>
      <c r="I503" s="1">
        <v>4</v>
      </c>
      <c r="J503" s="1">
        <v>16</v>
      </c>
      <c r="K503" s="1">
        <v>8</v>
      </c>
      <c r="L503" s="1">
        <v>28</v>
      </c>
      <c r="M503" s="1">
        <v>0</v>
      </c>
      <c r="N503" s="1">
        <v>0</v>
      </c>
      <c r="O503" s="1">
        <v>3</v>
      </c>
      <c r="P503" s="1">
        <v>0</v>
      </c>
      <c r="Q503" s="1">
        <v>0</v>
      </c>
      <c r="R503" s="1">
        <v>2</v>
      </c>
      <c r="S503" s="1">
        <v>0</v>
      </c>
      <c r="T503" s="1">
        <v>0</v>
      </c>
      <c r="U503" s="1">
        <v>0</v>
      </c>
      <c r="V503" s="1">
        <v>0</v>
      </c>
      <c r="W503" s="1">
        <v>33</v>
      </c>
      <c r="X503" s="110">
        <v>1.7256944444444401E-2</v>
      </c>
      <c r="Y503">
        <v>48.265000000000001</v>
      </c>
    </row>
    <row r="504" spans="1:25" x14ac:dyDescent="0.3">
      <c r="A504" s="1" t="s">
        <v>127</v>
      </c>
      <c r="B504" s="1">
        <v>2019</v>
      </c>
      <c r="C504" s="2">
        <v>43492</v>
      </c>
      <c r="D504" s="1" t="s">
        <v>72</v>
      </c>
      <c r="E504" s="1" t="s">
        <v>333</v>
      </c>
      <c r="F504" s="1" t="s">
        <v>172</v>
      </c>
      <c r="G504" s="13">
        <f>(C504-VLOOKUP(E504,Riders!$A$2:$C$3501,2,FALSE))/365</f>
        <v>24.495890410958904</v>
      </c>
      <c r="H504" s="1">
        <v>19</v>
      </c>
      <c r="I504" s="1">
        <v>24</v>
      </c>
      <c r="J504" s="1">
        <v>2</v>
      </c>
      <c r="K504" s="1">
        <v>2</v>
      </c>
      <c r="L504" s="1">
        <v>28</v>
      </c>
      <c r="M504" s="1">
        <v>3</v>
      </c>
      <c r="N504" s="1">
        <v>0</v>
      </c>
      <c r="O504" s="1">
        <v>0</v>
      </c>
      <c r="P504" s="1">
        <v>2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33</v>
      </c>
      <c r="X504" s="110">
        <v>1.7256944444444401E-2</v>
      </c>
      <c r="Y504">
        <v>48.265000000000001</v>
      </c>
    </row>
    <row r="505" spans="1:25" x14ac:dyDescent="0.3">
      <c r="A505" s="1" t="s">
        <v>127</v>
      </c>
      <c r="B505" s="1">
        <v>2019</v>
      </c>
      <c r="C505" s="2">
        <v>43492</v>
      </c>
      <c r="D505" s="1" t="s">
        <v>72</v>
      </c>
      <c r="E505" s="1" t="s">
        <v>340</v>
      </c>
      <c r="F505" s="1" t="s">
        <v>65</v>
      </c>
      <c r="G505" s="13">
        <f>(C505-VLOOKUP(E505,Riders!$A$2:$C$3501,2,FALSE))/365</f>
        <v>23.687671232876713</v>
      </c>
      <c r="H505" s="1">
        <v>20</v>
      </c>
      <c r="I505" s="1">
        <v>1</v>
      </c>
      <c r="J505" s="1">
        <v>6</v>
      </c>
      <c r="K505" s="1">
        <v>16</v>
      </c>
      <c r="L505" s="1">
        <v>23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23</v>
      </c>
      <c r="X505" s="110">
        <v>1.7256944444444401E-2</v>
      </c>
      <c r="Y505">
        <v>48.265000000000001</v>
      </c>
    </row>
    <row r="506" spans="1:25" x14ac:dyDescent="0.3">
      <c r="A506" s="1" t="s">
        <v>127</v>
      </c>
      <c r="B506" s="1">
        <v>2019</v>
      </c>
      <c r="C506" s="2">
        <v>43492</v>
      </c>
      <c r="D506" s="1" t="s">
        <v>72</v>
      </c>
      <c r="E506" s="1" t="s">
        <v>216</v>
      </c>
      <c r="F506" s="1" t="s">
        <v>27</v>
      </c>
      <c r="G506" s="13">
        <f>(C506-VLOOKUP(E506,Riders!$A$2:$C$3501,2,FALSE))/365</f>
        <v>19.969863013698632</v>
      </c>
      <c r="H506" s="1">
        <v>21</v>
      </c>
      <c r="I506" s="1">
        <v>8</v>
      </c>
      <c r="J506" s="1">
        <v>4</v>
      </c>
      <c r="K506" s="1">
        <v>4</v>
      </c>
      <c r="L506" s="1">
        <v>16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16</v>
      </c>
      <c r="X506" s="110">
        <v>1.7256944444444401E-2</v>
      </c>
      <c r="Y506">
        <v>48.265000000000001</v>
      </c>
    </row>
    <row r="507" spans="1:25" x14ac:dyDescent="0.3">
      <c r="A507" s="1" t="s">
        <v>127</v>
      </c>
      <c r="B507" s="1">
        <v>2019</v>
      </c>
      <c r="C507" s="2">
        <v>43492</v>
      </c>
      <c r="D507" s="1" t="s">
        <v>72</v>
      </c>
      <c r="E507" s="1" t="s">
        <v>320</v>
      </c>
      <c r="F507" s="1" t="s">
        <v>40</v>
      </c>
      <c r="G507" s="13">
        <f>(C507-VLOOKUP(E507,Riders!$A$2:$C$3501,2,FALSE))/365</f>
        <v>21.534246575342465</v>
      </c>
      <c r="H507" s="1">
        <v>22</v>
      </c>
      <c r="I507" s="1">
        <v>2</v>
      </c>
      <c r="J507" s="1">
        <v>8</v>
      </c>
      <c r="K507" s="1">
        <v>1</v>
      </c>
      <c r="L507" s="1">
        <v>11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14</v>
      </c>
      <c r="X507" s="110">
        <v>1.7256944444444401E-2</v>
      </c>
      <c r="Y507">
        <v>48.265000000000001</v>
      </c>
    </row>
    <row r="508" spans="1:25" x14ac:dyDescent="0.3">
      <c r="A508" s="1" t="s">
        <v>127</v>
      </c>
      <c r="B508" s="1">
        <v>2019</v>
      </c>
      <c r="C508" s="2">
        <v>43492</v>
      </c>
      <c r="D508" s="1" t="s">
        <v>72</v>
      </c>
      <c r="E508" s="1" t="s">
        <v>326</v>
      </c>
      <c r="F508" s="1" t="s">
        <v>49</v>
      </c>
      <c r="G508" s="13" t="e">
        <f>(C508-VLOOKUP(E508,Riders!$A$2:$C$3501,2,FALSE))/365</f>
        <v>#N/A</v>
      </c>
      <c r="H508" s="1">
        <v>23</v>
      </c>
      <c r="I508" s="1">
        <v>1</v>
      </c>
      <c r="J508" s="1">
        <v>1</v>
      </c>
      <c r="K508" s="1">
        <v>6</v>
      </c>
      <c r="L508" s="1">
        <v>8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8</v>
      </c>
      <c r="X508" s="110">
        <v>1.7256944444444401E-2</v>
      </c>
      <c r="Y508">
        <v>48.265000000000001</v>
      </c>
    </row>
    <row r="509" spans="1:25" x14ac:dyDescent="0.3">
      <c r="A509" s="1" t="s">
        <v>127</v>
      </c>
      <c r="B509" s="1">
        <v>2019</v>
      </c>
      <c r="C509" s="2">
        <v>43492</v>
      </c>
      <c r="D509" s="1" t="s">
        <v>72</v>
      </c>
      <c r="E509" s="1" t="s">
        <v>338</v>
      </c>
      <c r="F509" s="1" t="s">
        <v>339</v>
      </c>
      <c r="G509" s="13">
        <f>(C509-VLOOKUP(E509,Riders!$A$2:$C$3501,2,FALSE))/365</f>
        <v>29.043835616438358</v>
      </c>
      <c r="H509" s="1">
        <v>24</v>
      </c>
      <c r="I509" s="1">
        <v>1</v>
      </c>
      <c r="J509" s="1">
        <v>1</v>
      </c>
      <c r="K509" s="1">
        <v>1</v>
      </c>
      <c r="L509" s="1">
        <v>3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3</v>
      </c>
      <c r="X509" s="110">
        <v>1.7256944444444401E-2</v>
      </c>
      <c r="Y509">
        <v>48.265000000000001</v>
      </c>
    </row>
    <row r="510" spans="1:25" x14ac:dyDescent="0.3">
      <c r="A510" s="4" t="s">
        <v>159</v>
      </c>
      <c r="B510" s="4">
        <v>2019</v>
      </c>
      <c r="C510" s="5">
        <v>43484</v>
      </c>
      <c r="D510" s="4" t="s">
        <v>72</v>
      </c>
      <c r="E510" s="4" t="s">
        <v>341</v>
      </c>
      <c r="F510" s="4" t="s">
        <v>36</v>
      </c>
      <c r="G510" s="13" t="e">
        <f>(C510-VLOOKUP(E510,Riders!$A$2:$C$3501,2,FALSE))/365</f>
        <v>#N/A</v>
      </c>
      <c r="H510" s="4">
        <v>1</v>
      </c>
      <c r="I510" s="4">
        <v>40</v>
      </c>
      <c r="J510" s="4">
        <v>34</v>
      </c>
      <c r="K510" s="4">
        <v>40</v>
      </c>
      <c r="L510" s="4">
        <v>114</v>
      </c>
      <c r="M510" s="4">
        <v>0</v>
      </c>
      <c r="N510" s="4">
        <v>3</v>
      </c>
      <c r="O510" s="4">
        <v>0</v>
      </c>
      <c r="P510" s="4">
        <v>1</v>
      </c>
      <c r="Q510" s="4">
        <v>0</v>
      </c>
      <c r="R510" s="4">
        <v>5</v>
      </c>
      <c r="S510" s="4">
        <v>2</v>
      </c>
      <c r="T510" s="4">
        <v>6</v>
      </c>
      <c r="U510" s="4">
        <v>0</v>
      </c>
      <c r="V510" s="4">
        <v>0</v>
      </c>
      <c r="W510" s="4">
        <v>131</v>
      </c>
      <c r="X510" s="110">
        <v>1.7662037037037035E-2</v>
      </c>
      <c r="Y510">
        <v>47.162999999999997</v>
      </c>
    </row>
    <row r="511" spans="1:25" x14ac:dyDescent="0.3">
      <c r="A511" s="4" t="s">
        <v>159</v>
      </c>
      <c r="B511" s="4">
        <v>2019</v>
      </c>
      <c r="C511" s="5">
        <v>43484</v>
      </c>
      <c r="D511" s="4" t="s">
        <v>72</v>
      </c>
      <c r="E511" s="4" t="s">
        <v>307</v>
      </c>
      <c r="F511" s="4" t="s">
        <v>27</v>
      </c>
      <c r="G511" s="13">
        <f>(C511-VLOOKUP(E511,Riders!$A$2:$C$3501,2,FALSE))/365</f>
        <v>25.652054794520549</v>
      </c>
      <c r="H511" s="4">
        <v>2</v>
      </c>
      <c r="I511" s="4">
        <v>34</v>
      </c>
      <c r="J511" s="4">
        <v>38</v>
      </c>
      <c r="K511" s="4">
        <v>34</v>
      </c>
      <c r="L511" s="4">
        <v>106</v>
      </c>
      <c r="M511" s="4">
        <v>5</v>
      </c>
      <c r="N511" s="4">
        <v>0</v>
      </c>
      <c r="O511" s="4">
        <v>1</v>
      </c>
      <c r="P511" s="4">
        <v>0</v>
      </c>
      <c r="Q511" s="4">
        <v>0</v>
      </c>
      <c r="R511" s="4">
        <v>0</v>
      </c>
      <c r="S511" s="4">
        <v>1</v>
      </c>
      <c r="T511" s="4">
        <v>10</v>
      </c>
      <c r="U511" s="4">
        <v>0</v>
      </c>
      <c r="V511" s="4">
        <v>0</v>
      </c>
      <c r="W511" s="4">
        <v>123</v>
      </c>
      <c r="X511" s="110">
        <v>1.7662037037037035E-2</v>
      </c>
      <c r="Y511">
        <v>47.162999999999997</v>
      </c>
    </row>
    <row r="512" spans="1:25" x14ac:dyDescent="0.3">
      <c r="A512" s="4" t="s">
        <v>159</v>
      </c>
      <c r="B512" s="4">
        <v>2019</v>
      </c>
      <c r="C512" s="5">
        <v>43484</v>
      </c>
      <c r="D512" s="4" t="s">
        <v>72</v>
      </c>
      <c r="E512" s="4" t="s">
        <v>221</v>
      </c>
      <c r="F512" s="4" t="s">
        <v>40</v>
      </c>
      <c r="G512" s="13">
        <f>(C512-VLOOKUP(E512,Riders!$A$2:$C$3501,2,FALSE))/365</f>
        <v>21.791780821917808</v>
      </c>
      <c r="H512" s="4">
        <v>3</v>
      </c>
      <c r="I512" s="4">
        <v>36</v>
      </c>
      <c r="J512" s="4">
        <v>24</v>
      </c>
      <c r="K512" s="4">
        <v>38</v>
      </c>
      <c r="L512" s="4">
        <v>98</v>
      </c>
      <c r="M512" s="4">
        <v>3</v>
      </c>
      <c r="N512" s="4">
        <v>5</v>
      </c>
      <c r="O512" s="4">
        <v>0</v>
      </c>
      <c r="P512" s="4">
        <v>3</v>
      </c>
      <c r="Q512" s="4">
        <v>0</v>
      </c>
      <c r="R512" s="4">
        <v>0</v>
      </c>
      <c r="S512" s="4">
        <v>0</v>
      </c>
      <c r="T512" s="4">
        <v>4</v>
      </c>
      <c r="U512" s="4">
        <v>0</v>
      </c>
      <c r="V512" s="4">
        <v>0</v>
      </c>
      <c r="W512" s="4">
        <v>113</v>
      </c>
      <c r="X512" s="110">
        <v>1.7662037037037E-2</v>
      </c>
      <c r="Y512">
        <v>47.162999999999997</v>
      </c>
    </row>
    <row r="513" spans="1:25" x14ac:dyDescent="0.3">
      <c r="A513" s="4" t="s">
        <v>159</v>
      </c>
      <c r="B513" s="4">
        <v>2019</v>
      </c>
      <c r="C513" s="5">
        <v>43484</v>
      </c>
      <c r="D513" s="4" t="s">
        <v>72</v>
      </c>
      <c r="E513" s="4" t="s">
        <v>236</v>
      </c>
      <c r="F513" s="4" t="s">
        <v>51</v>
      </c>
      <c r="G513" s="13">
        <f>(C513-VLOOKUP(E513,Riders!$A$2:$C$3501,2,FALSE))/365</f>
        <v>23.208219178082192</v>
      </c>
      <c r="H513" s="4">
        <v>4</v>
      </c>
      <c r="I513" s="4">
        <v>28</v>
      </c>
      <c r="J513" s="4">
        <v>16</v>
      </c>
      <c r="K513" s="4">
        <v>36</v>
      </c>
      <c r="L513" s="4">
        <v>80</v>
      </c>
      <c r="M513" s="4">
        <v>0</v>
      </c>
      <c r="N513" s="4">
        <v>1</v>
      </c>
      <c r="O513" s="4">
        <v>0</v>
      </c>
      <c r="P513" s="4">
        <v>5</v>
      </c>
      <c r="Q513" s="4">
        <v>1</v>
      </c>
      <c r="R513" s="4">
        <v>2</v>
      </c>
      <c r="S513" s="4">
        <v>3</v>
      </c>
      <c r="T513" s="4">
        <v>0</v>
      </c>
      <c r="U513" s="4">
        <v>0</v>
      </c>
      <c r="V513" s="4">
        <v>0</v>
      </c>
      <c r="W513" s="4">
        <v>92</v>
      </c>
      <c r="X513" s="110">
        <v>1.7662037037037E-2</v>
      </c>
      <c r="Y513">
        <v>47.162999999999997</v>
      </c>
    </row>
    <row r="514" spans="1:25" x14ac:dyDescent="0.3">
      <c r="A514" s="29" t="s">
        <v>159</v>
      </c>
      <c r="B514" s="29">
        <v>2019</v>
      </c>
      <c r="C514" s="52">
        <v>43484</v>
      </c>
      <c r="D514" s="29" t="s">
        <v>72</v>
      </c>
      <c r="E514" s="51" t="s">
        <v>268</v>
      </c>
      <c r="F514" s="51" t="s">
        <v>47</v>
      </c>
      <c r="G514" s="13">
        <f>(C514-VLOOKUP(E514,Riders!$A$2:$C$3501,2,FALSE))/365</f>
        <v>22.049315068493151</v>
      </c>
      <c r="H514" s="51">
        <v>5</v>
      </c>
      <c r="I514" s="51">
        <v>26</v>
      </c>
      <c r="J514" s="51">
        <v>32</v>
      </c>
      <c r="K514" s="51">
        <v>32</v>
      </c>
      <c r="L514" s="51">
        <v>90</v>
      </c>
      <c r="M514" s="51">
        <v>0</v>
      </c>
      <c r="N514" s="51">
        <v>0</v>
      </c>
      <c r="O514" s="51">
        <v>0</v>
      </c>
      <c r="P514" s="51">
        <v>0</v>
      </c>
      <c r="Q514" s="51">
        <v>2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92</v>
      </c>
      <c r="X514" s="110">
        <v>1.7662037037037E-2</v>
      </c>
      <c r="Y514">
        <v>47.162999999999997</v>
      </c>
    </row>
    <row r="515" spans="1:25" x14ac:dyDescent="0.3">
      <c r="A515" s="29" t="s">
        <v>159</v>
      </c>
      <c r="B515" s="29">
        <v>2019</v>
      </c>
      <c r="C515" s="52">
        <v>43484</v>
      </c>
      <c r="D515" s="29" t="s">
        <v>72</v>
      </c>
      <c r="E515" s="51" t="s">
        <v>322</v>
      </c>
      <c r="F515" s="51" t="s">
        <v>29</v>
      </c>
      <c r="G515" s="13">
        <f>(C515-VLOOKUP(E515,Riders!$A$2:$C$3501,2,FALSE))/365</f>
        <v>31.019178082191782</v>
      </c>
      <c r="H515" s="51">
        <v>6</v>
      </c>
      <c r="I515" s="51">
        <v>12</v>
      </c>
      <c r="J515" s="51">
        <v>40</v>
      </c>
      <c r="K515" s="51">
        <v>26</v>
      </c>
      <c r="L515" s="51">
        <v>78</v>
      </c>
      <c r="M515" s="51">
        <v>0</v>
      </c>
      <c r="N515" s="51">
        <v>0</v>
      </c>
      <c r="O515" s="51">
        <v>2</v>
      </c>
      <c r="P515" s="51">
        <v>0</v>
      </c>
      <c r="Q515" s="51">
        <v>0</v>
      </c>
      <c r="R515" s="51">
        <v>1</v>
      </c>
      <c r="S515" s="51">
        <v>5</v>
      </c>
      <c r="T515" s="51">
        <v>2</v>
      </c>
      <c r="U515" s="51">
        <v>0</v>
      </c>
      <c r="V515" s="51">
        <v>0</v>
      </c>
      <c r="W515" s="51">
        <v>88</v>
      </c>
      <c r="X515" s="110">
        <v>1.7662037037037E-2</v>
      </c>
      <c r="Y515">
        <v>47.162999999999997</v>
      </c>
    </row>
    <row r="516" spans="1:25" x14ac:dyDescent="0.3">
      <c r="A516" s="29" t="s">
        <v>159</v>
      </c>
      <c r="B516" s="29">
        <v>2019</v>
      </c>
      <c r="C516" s="52">
        <v>43484</v>
      </c>
      <c r="D516" s="29" t="s">
        <v>72</v>
      </c>
      <c r="E516" s="51" t="s">
        <v>334</v>
      </c>
      <c r="F516" s="51" t="s">
        <v>118</v>
      </c>
      <c r="G516" s="13">
        <f>(C516-VLOOKUP(E516,Riders!$A$2:$C$3501,2,FALSE))/365</f>
        <v>26.24931506849315</v>
      </c>
      <c r="H516" s="51">
        <v>7</v>
      </c>
      <c r="I516" s="51">
        <v>24</v>
      </c>
      <c r="J516" s="51">
        <v>36</v>
      </c>
      <c r="K516" s="51">
        <v>16</v>
      </c>
      <c r="L516" s="51">
        <v>76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76</v>
      </c>
      <c r="X516" s="110">
        <v>1.7662037037037E-2</v>
      </c>
      <c r="Y516">
        <v>47.162999999999997</v>
      </c>
    </row>
    <row r="517" spans="1:25" x14ac:dyDescent="0.3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324</v>
      </c>
      <c r="F517" s="51" t="s">
        <v>61</v>
      </c>
      <c r="G517" s="13">
        <f>(C517-VLOOKUP(E517,Riders!$A$2:$C$3501,2,FALSE))/365</f>
        <v>25.342465753424658</v>
      </c>
      <c r="H517" s="51">
        <v>8</v>
      </c>
      <c r="I517" s="51">
        <v>30</v>
      </c>
      <c r="J517" s="51">
        <v>22</v>
      </c>
      <c r="K517" s="51">
        <v>24</v>
      </c>
      <c r="L517" s="51">
        <v>76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76</v>
      </c>
      <c r="X517" s="110">
        <v>1.7662037037037E-2</v>
      </c>
      <c r="Y517">
        <v>47.162999999999997</v>
      </c>
    </row>
    <row r="518" spans="1:25" x14ac:dyDescent="0.3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276</v>
      </c>
      <c r="F518" s="51" t="s">
        <v>120</v>
      </c>
      <c r="G518" s="13" t="e">
        <f>(C518-VLOOKUP(E518,Riders!$A$2:$C$3501,2,FALSE))/365</f>
        <v>#N/A</v>
      </c>
      <c r="H518" s="51">
        <v>9</v>
      </c>
      <c r="I518" s="51">
        <v>22</v>
      </c>
      <c r="J518" s="51">
        <v>28</v>
      </c>
      <c r="K518" s="51">
        <v>20</v>
      </c>
      <c r="L518" s="51">
        <v>70</v>
      </c>
      <c r="M518" s="51">
        <v>2</v>
      </c>
      <c r="N518" s="51">
        <v>2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74</v>
      </c>
      <c r="X518" s="110">
        <v>1.7662037037037E-2</v>
      </c>
      <c r="Y518">
        <v>47.162999999999997</v>
      </c>
    </row>
    <row r="519" spans="1:25" x14ac:dyDescent="0.3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219</v>
      </c>
      <c r="F519" s="51" t="s">
        <v>220</v>
      </c>
      <c r="G519" s="13">
        <f>(C519-VLOOKUP(E519,Riders!$A$2:$C$3501,2,FALSE))/365</f>
        <v>26.410958904109588</v>
      </c>
      <c r="H519" s="51">
        <v>10</v>
      </c>
      <c r="I519" s="51">
        <v>32</v>
      </c>
      <c r="J519" s="51">
        <v>4</v>
      </c>
      <c r="K519" s="51">
        <v>28</v>
      </c>
      <c r="L519" s="51">
        <v>64</v>
      </c>
      <c r="M519" s="51">
        <v>1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65</v>
      </c>
      <c r="X519" s="110">
        <v>1.7662037037037E-2</v>
      </c>
      <c r="Y519">
        <v>47.162999999999997</v>
      </c>
    </row>
    <row r="520" spans="1:25" x14ac:dyDescent="0.3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342</v>
      </c>
      <c r="F520" s="51" t="s">
        <v>15</v>
      </c>
      <c r="G520" s="13" t="e">
        <f>(C520-VLOOKUP(E520,Riders!$A$2:$C$3501,2,FALSE))/365</f>
        <v>#N/A</v>
      </c>
      <c r="H520" s="51">
        <v>11</v>
      </c>
      <c r="I520" s="51">
        <v>14</v>
      </c>
      <c r="J520" s="51">
        <v>10</v>
      </c>
      <c r="K520" s="51">
        <v>30</v>
      </c>
      <c r="L520" s="51">
        <v>54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54</v>
      </c>
      <c r="X520" s="110">
        <v>1.7662037037037E-2</v>
      </c>
      <c r="Y520">
        <v>47.162999999999997</v>
      </c>
    </row>
    <row r="521" spans="1:25" x14ac:dyDescent="0.3">
      <c r="A521" s="29" t="s">
        <v>159</v>
      </c>
      <c r="B521" s="29">
        <v>2019</v>
      </c>
      <c r="C521" s="52">
        <v>43484</v>
      </c>
      <c r="D521" s="29" t="s">
        <v>72</v>
      </c>
      <c r="E521" s="51" t="s">
        <v>222</v>
      </c>
      <c r="F521" s="51" t="s">
        <v>223</v>
      </c>
      <c r="G521" s="13">
        <f>(C521-VLOOKUP(E521,Riders!$A$2:$C$3501,2,FALSE))/365</f>
        <v>19.545205479452054</v>
      </c>
      <c r="H521" s="51">
        <v>12</v>
      </c>
      <c r="I521" s="51">
        <v>18</v>
      </c>
      <c r="J521" s="51">
        <v>12</v>
      </c>
      <c r="K521" s="51">
        <v>22</v>
      </c>
      <c r="L521" s="51">
        <v>52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52</v>
      </c>
      <c r="X521" s="110">
        <v>1.7662037037037E-2</v>
      </c>
      <c r="Y521">
        <v>47.162999999999997</v>
      </c>
    </row>
    <row r="522" spans="1:25" x14ac:dyDescent="0.3">
      <c r="A522" s="29" t="s">
        <v>159</v>
      </c>
      <c r="B522" s="29">
        <v>2019</v>
      </c>
      <c r="C522" s="52">
        <v>43484</v>
      </c>
      <c r="D522" s="29" t="s">
        <v>72</v>
      </c>
      <c r="E522" s="51" t="s">
        <v>283</v>
      </c>
      <c r="F522" s="51" t="s">
        <v>31</v>
      </c>
      <c r="G522" s="13">
        <f>(C522-VLOOKUP(E522,Riders!$A$2:$C$3501,2,FALSE))/365</f>
        <v>24.717808219178082</v>
      </c>
      <c r="H522" s="51">
        <v>13</v>
      </c>
      <c r="I522" s="51">
        <v>1</v>
      </c>
      <c r="J522" s="51">
        <v>20</v>
      </c>
      <c r="K522" s="51">
        <v>18</v>
      </c>
      <c r="L522" s="51">
        <v>39</v>
      </c>
      <c r="M522" s="51">
        <v>0</v>
      </c>
      <c r="N522" s="51">
        <v>0</v>
      </c>
      <c r="O522" s="51">
        <v>0</v>
      </c>
      <c r="P522" s="51">
        <v>0</v>
      </c>
      <c r="Q522" s="51">
        <v>3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42</v>
      </c>
      <c r="X522" s="110">
        <v>1.7662037037037E-2</v>
      </c>
      <c r="Y522">
        <v>47.162999999999997</v>
      </c>
    </row>
    <row r="523" spans="1:25" x14ac:dyDescent="0.3">
      <c r="A523" s="29" t="s">
        <v>159</v>
      </c>
      <c r="B523" s="29">
        <v>2019</v>
      </c>
      <c r="C523" s="52">
        <v>43484</v>
      </c>
      <c r="D523" s="29" t="s">
        <v>72</v>
      </c>
      <c r="E523" s="51" t="s">
        <v>299</v>
      </c>
      <c r="F523" s="51" t="s">
        <v>38</v>
      </c>
      <c r="G523" s="13">
        <f>(C523-VLOOKUP(E523,Riders!$A$2:$C$3501,2,FALSE))/365</f>
        <v>26.402739726027399</v>
      </c>
      <c r="H523" s="51">
        <v>14</v>
      </c>
      <c r="I523" s="51">
        <v>20</v>
      </c>
      <c r="J523" s="51">
        <v>14</v>
      </c>
      <c r="K523" s="51">
        <v>1</v>
      </c>
      <c r="L523" s="51">
        <v>35</v>
      </c>
      <c r="M523" s="51">
        <v>0</v>
      </c>
      <c r="N523" s="51">
        <v>0</v>
      </c>
      <c r="O523" s="51">
        <v>0</v>
      </c>
      <c r="P523" s="51">
        <v>2</v>
      </c>
      <c r="Q523" s="51">
        <v>0</v>
      </c>
      <c r="R523" s="51">
        <v>3</v>
      </c>
      <c r="S523" s="51">
        <v>0</v>
      </c>
      <c r="T523" s="51">
        <v>0</v>
      </c>
      <c r="U523" s="51">
        <v>0</v>
      </c>
      <c r="V523" s="51">
        <v>0</v>
      </c>
      <c r="W523" s="51">
        <v>40</v>
      </c>
      <c r="X523" s="110">
        <v>1.7662037037037E-2</v>
      </c>
      <c r="Y523">
        <v>47.162999999999997</v>
      </c>
    </row>
    <row r="524" spans="1:25" x14ac:dyDescent="0.3">
      <c r="A524" s="29" t="s">
        <v>159</v>
      </c>
      <c r="B524" s="29">
        <v>2019</v>
      </c>
      <c r="C524" s="52">
        <v>43484</v>
      </c>
      <c r="D524" s="29" t="s">
        <v>72</v>
      </c>
      <c r="E524" s="51" t="s">
        <v>280</v>
      </c>
      <c r="F524" s="51" t="s">
        <v>172</v>
      </c>
      <c r="G524" s="13">
        <f>(C524-VLOOKUP(E524,Riders!$A$2:$C$3501,2,FALSE))/365</f>
        <v>20.38082191780822</v>
      </c>
      <c r="H524" s="51">
        <v>15</v>
      </c>
      <c r="I524" s="51">
        <v>8</v>
      </c>
      <c r="J524" s="51">
        <v>18</v>
      </c>
      <c r="K524" s="51">
        <v>14</v>
      </c>
      <c r="L524" s="51">
        <v>40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40</v>
      </c>
      <c r="X524" s="110">
        <v>1.7662037037037E-2</v>
      </c>
      <c r="Y524">
        <v>47.162999999999997</v>
      </c>
    </row>
    <row r="525" spans="1:25" x14ac:dyDescent="0.3">
      <c r="A525" s="29" t="s">
        <v>159</v>
      </c>
      <c r="B525" s="29">
        <v>2019</v>
      </c>
      <c r="C525" s="52">
        <v>43484</v>
      </c>
      <c r="D525" s="29" t="s">
        <v>72</v>
      </c>
      <c r="E525" s="51" t="s">
        <v>242</v>
      </c>
      <c r="F525" s="51" t="s">
        <v>243</v>
      </c>
      <c r="G525" s="13">
        <f>(C525-VLOOKUP(E525,Riders!$A$2:$C$3501,2,FALSE))/365</f>
        <v>24.136986301369863</v>
      </c>
      <c r="H525" s="51">
        <v>16</v>
      </c>
      <c r="I525" s="51">
        <v>2</v>
      </c>
      <c r="J525" s="51">
        <v>26</v>
      </c>
      <c r="K525" s="51">
        <v>4</v>
      </c>
      <c r="L525" s="51">
        <v>32</v>
      </c>
      <c r="M525" s="51">
        <v>0</v>
      </c>
      <c r="N525" s="51">
        <v>0</v>
      </c>
      <c r="O525" s="51">
        <v>0</v>
      </c>
      <c r="P525" s="51">
        <v>0</v>
      </c>
      <c r="Q525" s="51">
        <v>5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37</v>
      </c>
      <c r="X525" s="110">
        <v>1.7662037037037E-2</v>
      </c>
      <c r="Y525">
        <v>47.162999999999997</v>
      </c>
    </row>
    <row r="526" spans="1:25" x14ac:dyDescent="0.3">
      <c r="A526" s="29" t="s">
        <v>159</v>
      </c>
      <c r="B526" s="29">
        <v>2019</v>
      </c>
      <c r="C526" s="52">
        <v>43484</v>
      </c>
      <c r="D526" s="29" t="s">
        <v>72</v>
      </c>
      <c r="E526" s="51" t="s">
        <v>340</v>
      </c>
      <c r="F526" s="51" t="s">
        <v>65</v>
      </c>
      <c r="G526" s="13">
        <f>(C526-VLOOKUP(E526,Riders!$A$2:$C$3501,2,FALSE))/365</f>
        <v>23.665753424657535</v>
      </c>
      <c r="H526" s="51">
        <v>17</v>
      </c>
      <c r="I526" s="51">
        <v>16</v>
      </c>
      <c r="J526" s="51">
        <v>6</v>
      </c>
      <c r="K526" s="51">
        <v>8</v>
      </c>
      <c r="L526" s="51">
        <v>30</v>
      </c>
      <c r="M526" s="51">
        <v>0</v>
      </c>
      <c r="N526" s="51">
        <v>0</v>
      </c>
      <c r="O526" s="51">
        <v>5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35</v>
      </c>
      <c r="X526" s="110">
        <v>1.7662037037037E-2</v>
      </c>
      <c r="Y526">
        <v>47.162999999999997</v>
      </c>
    </row>
    <row r="527" spans="1:25" x14ac:dyDescent="0.3">
      <c r="A527" s="29" t="s">
        <v>159</v>
      </c>
      <c r="B527" s="29">
        <v>2019</v>
      </c>
      <c r="C527" s="52">
        <v>43484</v>
      </c>
      <c r="D527" s="29" t="s">
        <v>72</v>
      </c>
      <c r="E527" s="51" t="s">
        <v>326</v>
      </c>
      <c r="F527" s="51" t="s">
        <v>49</v>
      </c>
      <c r="G527" s="13" t="e">
        <f>(C527-VLOOKUP(E527,Riders!$A$2:$C$3501,2,FALSE))/365</f>
        <v>#N/A</v>
      </c>
      <c r="H527" s="51">
        <v>18</v>
      </c>
      <c r="I527" s="51">
        <v>6</v>
      </c>
      <c r="J527" s="51">
        <v>8</v>
      </c>
      <c r="K527" s="51">
        <v>10</v>
      </c>
      <c r="L527" s="51">
        <v>24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  <c r="R527" s="51">
        <v>0</v>
      </c>
      <c r="S527" s="51">
        <v>0</v>
      </c>
      <c r="T527" s="51">
        <v>0</v>
      </c>
      <c r="U527" s="51">
        <v>0</v>
      </c>
      <c r="V527" s="51">
        <v>0</v>
      </c>
      <c r="W527" s="51">
        <v>24</v>
      </c>
      <c r="X527" s="110">
        <v>1.7662037037037E-2</v>
      </c>
      <c r="Y527">
        <v>47.162999999999997</v>
      </c>
    </row>
    <row r="528" spans="1:25" x14ac:dyDescent="0.3">
      <c r="A528" s="29" t="s">
        <v>159</v>
      </c>
      <c r="B528" s="29">
        <v>2019</v>
      </c>
      <c r="C528" s="52">
        <v>43484</v>
      </c>
      <c r="D528" s="29" t="s">
        <v>72</v>
      </c>
      <c r="E528" s="51" t="s">
        <v>310</v>
      </c>
      <c r="F528" s="51" t="s">
        <v>158</v>
      </c>
      <c r="G528" s="13">
        <f>(C528-VLOOKUP(E528,Riders!$A$2:$C$3501,2,FALSE))/365</f>
        <v>28.663013698630138</v>
      </c>
      <c r="H528" s="51">
        <v>19</v>
      </c>
      <c r="I528" s="51">
        <v>4</v>
      </c>
      <c r="J528" s="51">
        <v>2</v>
      </c>
      <c r="K528" s="51">
        <v>12</v>
      </c>
      <c r="L528" s="51">
        <v>18</v>
      </c>
      <c r="M528" s="51">
        <v>0</v>
      </c>
      <c r="N528" s="51">
        <v>0</v>
      </c>
      <c r="O528" s="51">
        <v>3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21</v>
      </c>
      <c r="X528" s="110">
        <v>1.7662037037037E-2</v>
      </c>
      <c r="Y528">
        <v>47.162999999999997</v>
      </c>
    </row>
    <row r="529" spans="1:25" x14ac:dyDescent="0.3">
      <c r="A529" s="29" t="s">
        <v>159</v>
      </c>
      <c r="B529" s="29">
        <v>2019</v>
      </c>
      <c r="C529" s="52">
        <v>43484</v>
      </c>
      <c r="D529" s="29" t="s">
        <v>72</v>
      </c>
      <c r="E529" s="51" t="s">
        <v>338</v>
      </c>
      <c r="F529" s="51" t="s">
        <v>339</v>
      </c>
      <c r="G529" s="13">
        <f>(C529-VLOOKUP(E529,Riders!$A$2:$C$3501,2,FALSE))/365</f>
        <v>29.021917808219179</v>
      </c>
      <c r="H529" s="51">
        <v>20</v>
      </c>
      <c r="I529" s="51">
        <v>1</v>
      </c>
      <c r="J529" s="51">
        <v>1</v>
      </c>
      <c r="K529" s="51">
        <v>6</v>
      </c>
      <c r="L529" s="51">
        <v>8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8</v>
      </c>
      <c r="X529" s="110">
        <v>1.7662037037037E-2</v>
      </c>
      <c r="Y529">
        <v>47.162999999999997</v>
      </c>
    </row>
    <row r="530" spans="1:25" x14ac:dyDescent="0.3">
      <c r="A530" s="29" t="s">
        <v>159</v>
      </c>
      <c r="B530" s="29">
        <v>2019</v>
      </c>
      <c r="C530" s="52">
        <v>43484</v>
      </c>
      <c r="D530" s="29" t="s">
        <v>72</v>
      </c>
      <c r="E530" s="51" t="s">
        <v>227</v>
      </c>
      <c r="F530" s="51" t="s">
        <v>53</v>
      </c>
      <c r="G530" s="13">
        <f>(C530-VLOOKUP(E530,Riders!$A$2:$C$3501,2,FALSE))/365</f>
        <v>20.906849315068492</v>
      </c>
      <c r="H530" s="51" t="s">
        <v>308</v>
      </c>
      <c r="I530" s="51">
        <v>38</v>
      </c>
      <c r="J530" s="51">
        <v>30</v>
      </c>
      <c r="K530" s="51">
        <v>4</v>
      </c>
      <c r="L530" s="51">
        <v>72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 t="s">
        <v>308</v>
      </c>
      <c r="X530" s="110">
        <v>1.7662037037037E-2</v>
      </c>
      <c r="Y530">
        <v>47.162999999999997</v>
      </c>
    </row>
    <row r="531" spans="1:25" x14ac:dyDescent="0.3">
      <c r="A531" s="29" t="s">
        <v>159</v>
      </c>
      <c r="B531" s="29">
        <v>2019</v>
      </c>
      <c r="C531" s="52">
        <v>43484</v>
      </c>
      <c r="D531" s="29" t="s">
        <v>72</v>
      </c>
      <c r="E531" s="51" t="s">
        <v>224</v>
      </c>
      <c r="F531" s="51" t="s">
        <v>225</v>
      </c>
      <c r="G531" s="13">
        <f>(C531-VLOOKUP(E531,Riders!$A$2:$C$3501,2,FALSE))/365</f>
        <v>19.109589041095891</v>
      </c>
      <c r="H531" s="51" t="s">
        <v>308</v>
      </c>
      <c r="I531" s="51">
        <v>10</v>
      </c>
      <c r="J531" s="51">
        <v>-40</v>
      </c>
      <c r="K531" s="51"/>
      <c r="L531" s="51"/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 t="s">
        <v>308</v>
      </c>
      <c r="X531" s="110">
        <v>1.7662037037037E-2</v>
      </c>
      <c r="Y531">
        <v>47.162999999999997</v>
      </c>
    </row>
    <row r="532" spans="1:25" x14ac:dyDescent="0.3">
      <c r="A532" s="30" t="s">
        <v>181</v>
      </c>
      <c r="B532" s="30">
        <v>2018</v>
      </c>
      <c r="C532" s="49">
        <v>43449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36.19178082191781</v>
      </c>
      <c r="H532" s="47">
        <v>1</v>
      </c>
      <c r="I532" s="47">
        <v>40</v>
      </c>
      <c r="J532" s="47">
        <v>36</v>
      </c>
      <c r="K532" s="47">
        <v>40</v>
      </c>
      <c r="L532" s="47">
        <v>116</v>
      </c>
      <c r="M532" s="47">
        <v>2</v>
      </c>
      <c r="N532" s="47">
        <v>1</v>
      </c>
      <c r="O532" s="47">
        <v>0</v>
      </c>
      <c r="P532" s="47">
        <v>0</v>
      </c>
      <c r="Q532" s="47">
        <v>0</v>
      </c>
      <c r="R532" s="47">
        <v>5</v>
      </c>
      <c r="S532" s="47">
        <v>0</v>
      </c>
      <c r="T532" s="47">
        <v>0</v>
      </c>
      <c r="U532" s="47">
        <v>0</v>
      </c>
      <c r="V532" s="47">
        <v>0</v>
      </c>
      <c r="W532" s="47">
        <v>124</v>
      </c>
      <c r="X532" s="110">
        <v>1.7511574074074072E-2</v>
      </c>
      <c r="Y532">
        <v>47.584000000000003</v>
      </c>
    </row>
    <row r="533" spans="1:25" x14ac:dyDescent="0.3">
      <c r="A533" s="30" t="s">
        <v>181</v>
      </c>
      <c r="B533" s="30">
        <v>2018</v>
      </c>
      <c r="C533" s="49">
        <v>43449</v>
      </c>
      <c r="D533" s="30" t="s">
        <v>72</v>
      </c>
      <c r="E533" s="47" t="s">
        <v>214</v>
      </c>
      <c r="F533" s="47" t="s">
        <v>67</v>
      </c>
      <c r="G533" s="13">
        <f>(C533-VLOOKUP(E533,Riders!$A$2:$C$3501,2,FALSE))/365</f>
        <v>23.991780821917807</v>
      </c>
      <c r="H533" s="47">
        <v>2</v>
      </c>
      <c r="I533" s="47">
        <v>36</v>
      </c>
      <c r="J533" s="47">
        <v>38</v>
      </c>
      <c r="K533" s="47">
        <v>34</v>
      </c>
      <c r="L533" s="47">
        <v>108</v>
      </c>
      <c r="M533" s="47">
        <v>3</v>
      </c>
      <c r="N533" s="47">
        <v>5</v>
      </c>
      <c r="O533" s="47">
        <v>0</v>
      </c>
      <c r="P533" s="47">
        <v>0</v>
      </c>
      <c r="Q533" s="47">
        <v>0</v>
      </c>
      <c r="R533" s="47">
        <v>2</v>
      </c>
      <c r="S533" s="47">
        <v>0</v>
      </c>
      <c r="T533" s="47">
        <v>0</v>
      </c>
      <c r="U533" s="47">
        <v>0</v>
      </c>
      <c r="V533" s="47">
        <v>0</v>
      </c>
      <c r="W533" s="47">
        <v>118</v>
      </c>
      <c r="X533" s="110">
        <v>1.7511574074074072E-2</v>
      </c>
      <c r="Y533">
        <v>47.584000000000003</v>
      </c>
    </row>
    <row r="534" spans="1:25" x14ac:dyDescent="0.3">
      <c r="A534" s="30" t="s">
        <v>181</v>
      </c>
      <c r="B534" s="30">
        <v>2018</v>
      </c>
      <c r="C534" s="49">
        <v>43449</v>
      </c>
      <c r="D534" s="30" t="s">
        <v>72</v>
      </c>
      <c r="E534" s="47" t="s">
        <v>307</v>
      </c>
      <c r="F534" s="47" t="s">
        <v>27</v>
      </c>
      <c r="G534" s="13">
        <f>(C534-VLOOKUP(E534,Riders!$A$2:$C$3501,2,FALSE))/365</f>
        <v>25.556164383561644</v>
      </c>
      <c r="H534" s="47">
        <v>3</v>
      </c>
      <c r="I534" s="47">
        <v>32</v>
      </c>
      <c r="J534" s="47">
        <v>34</v>
      </c>
      <c r="K534" s="47">
        <v>28</v>
      </c>
      <c r="L534" s="47">
        <v>94</v>
      </c>
      <c r="M534" s="47">
        <v>0</v>
      </c>
      <c r="N534" s="47">
        <v>2</v>
      </c>
      <c r="O534" s="47">
        <v>0</v>
      </c>
      <c r="P534" s="47">
        <v>0</v>
      </c>
      <c r="Q534" s="47">
        <v>0</v>
      </c>
      <c r="R534" s="47">
        <v>1</v>
      </c>
      <c r="S534" s="47">
        <v>5</v>
      </c>
      <c r="T534" s="47">
        <v>4</v>
      </c>
      <c r="U534" s="47">
        <v>0</v>
      </c>
      <c r="V534" s="47">
        <v>0</v>
      </c>
      <c r="W534" s="47">
        <v>106</v>
      </c>
      <c r="X534" s="110">
        <v>1.75115740740741E-2</v>
      </c>
      <c r="Y534">
        <v>47.584000000000003</v>
      </c>
    </row>
    <row r="535" spans="1:25" x14ac:dyDescent="0.3">
      <c r="A535" s="30" t="s">
        <v>181</v>
      </c>
      <c r="B535" s="30">
        <v>2018</v>
      </c>
      <c r="C535" s="49">
        <v>43449</v>
      </c>
      <c r="D535" s="30" t="s">
        <v>72</v>
      </c>
      <c r="E535" s="47" t="s">
        <v>332</v>
      </c>
      <c r="F535" s="47" t="s">
        <v>17</v>
      </c>
      <c r="G535" s="13">
        <f>(C535-VLOOKUP(E535,Riders!$A$2:$C$3501,2,FALSE))/365</f>
        <v>27.323287671232876</v>
      </c>
      <c r="H535" s="47">
        <v>4</v>
      </c>
      <c r="I535" s="47">
        <v>38</v>
      </c>
      <c r="J535" s="47">
        <v>26</v>
      </c>
      <c r="K535" s="47">
        <v>30</v>
      </c>
      <c r="L535" s="47">
        <v>94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6</v>
      </c>
      <c r="U535" s="47">
        <v>0</v>
      </c>
      <c r="V535" s="47">
        <v>0</v>
      </c>
      <c r="W535" s="47">
        <v>100</v>
      </c>
      <c r="X535" s="110">
        <v>1.75115740740741E-2</v>
      </c>
      <c r="Y535">
        <v>47.584000000000003</v>
      </c>
    </row>
    <row r="536" spans="1:25" x14ac:dyDescent="0.3">
      <c r="A536" s="30" t="s">
        <v>181</v>
      </c>
      <c r="B536" s="30">
        <v>2018</v>
      </c>
      <c r="C536" s="49">
        <v>43449</v>
      </c>
      <c r="D536" s="30" t="s">
        <v>72</v>
      </c>
      <c r="E536" s="47" t="s">
        <v>343</v>
      </c>
      <c r="F536" s="47" t="s">
        <v>25</v>
      </c>
      <c r="G536" s="13">
        <f>(C536-VLOOKUP(E536,Riders!$A$2:$C$3501,2,FALSE))/365</f>
        <v>24.287671232876711</v>
      </c>
      <c r="H536" s="47">
        <v>5</v>
      </c>
      <c r="I536" s="47">
        <v>34</v>
      </c>
      <c r="J536" s="47">
        <v>28</v>
      </c>
      <c r="K536" s="47">
        <v>20</v>
      </c>
      <c r="L536" s="47">
        <v>82</v>
      </c>
      <c r="M536" s="47">
        <v>1</v>
      </c>
      <c r="N536" s="47">
        <v>0</v>
      </c>
      <c r="O536" s="47">
        <v>2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85</v>
      </c>
      <c r="X536" s="110">
        <v>1.75115740740741E-2</v>
      </c>
      <c r="Y536">
        <v>47.584000000000003</v>
      </c>
    </row>
    <row r="537" spans="1:25" x14ac:dyDescent="0.3">
      <c r="A537" s="30" t="s">
        <v>181</v>
      </c>
      <c r="B537" s="30">
        <v>2018</v>
      </c>
      <c r="C537" s="49">
        <v>43449</v>
      </c>
      <c r="D537" s="30" t="s">
        <v>72</v>
      </c>
      <c r="E537" s="47" t="s">
        <v>221</v>
      </c>
      <c r="F537" s="47" t="s">
        <v>40</v>
      </c>
      <c r="G537" s="13">
        <f>(C537-VLOOKUP(E537,Riders!$A$2:$C$3501,2,FALSE))/365</f>
        <v>21.695890410958903</v>
      </c>
      <c r="H537" s="47">
        <v>6</v>
      </c>
      <c r="I537" s="47">
        <v>30</v>
      </c>
      <c r="J537" s="47">
        <v>30</v>
      </c>
      <c r="K537" s="47">
        <v>8</v>
      </c>
      <c r="L537" s="47">
        <v>68</v>
      </c>
      <c r="M537" s="47">
        <v>0</v>
      </c>
      <c r="N537" s="47">
        <v>0</v>
      </c>
      <c r="O537" s="47">
        <v>0</v>
      </c>
      <c r="P537" s="47">
        <v>5</v>
      </c>
      <c r="Q537" s="47">
        <v>5</v>
      </c>
      <c r="R537" s="47">
        <v>0</v>
      </c>
      <c r="S537" s="47">
        <v>3</v>
      </c>
      <c r="T537" s="47">
        <v>0</v>
      </c>
      <c r="U537" s="47">
        <v>0</v>
      </c>
      <c r="V537" s="47">
        <v>0</v>
      </c>
      <c r="W537" s="47">
        <v>81</v>
      </c>
      <c r="X537" s="110">
        <v>1.75115740740741E-2</v>
      </c>
      <c r="Y537">
        <v>47.584000000000003</v>
      </c>
    </row>
    <row r="538" spans="1:25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236</v>
      </c>
      <c r="F538" s="47" t="s">
        <v>51</v>
      </c>
      <c r="G538" s="13">
        <f>(C538-VLOOKUP(E538,Riders!$A$2:$C$3501,2,FALSE))/365</f>
        <v>23.112328767123287</v>
      </c>
      <c r="H538" s="47">
        <v>7</v>
      </c>
      <c r="I538" s="47">
        <v>12</v>
      </c>
      <c r="J538" s="47">
        <v>24</v>
      </c>
      <c r="K538" s="47">
        <v>36</v>
      </c>
      <c r="L538" s="47">
        <v>72</v>
      </c>
      <c r="M538" s="47">
        <v>0</v>
      </c>
      <c r="N538" s="47">
        <v>0</v>
      </c>
      <c r="O538" s="47">
        <v>1</v>
      </c>
      <c r="P538" s="47">
        <v>0</v>
      </c>
      <c r="Q538" s="47">
        <v>0</v>
      </c>
      <c r="R538" s="47">
        <v>0</v>
      </c>
      <c r="S538" s="47">
        <v>0</v>
      </c>
      <c r="T538" s="47">
        <v>2</v>
      </c>
      <c r="U538" s="47">
        <v>0</v>
      </c>
      <c r="V538" s="47">
        <v>0</v>
      </c>
      <c r="W538" s="47">
        <v>75</v>
      </c>
      <c r="X538" s="110">
        <v>1.75115740740741E-2</v>
      </c>
      <c r="Y538">
        <v>47.584000000000003</v>
      </c>
    </row>
    <row r="539" spans="1:25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346</v>
      </c>
      <c r="F539" s="47" t="s">
        <v>36</v>
      </c>
      <c r="G539" s="13">
        <f>(C539-VLOOKUP(E539,Riders!$A$2:$C$3501,2,FALSE))/365</f>
        <v>25.972602739726028</v>
      </c>
      <c r="H539" s="47">
        <v>8</v>
      </c>
      <c r="I539" s="47">
        <v>2</v>
      </c>
      <c r="J539" s="47">
        <v>18</v>
      </c>
      <c r="K539" s="47">
        <v>38</v>
      </c>
      <c r="L539" s="47">
        <v>58</v>
      </c>
      <c r="M539" s="47">
        <v>0</v>
      </c>
      <c r="N539" s="47">
        <v>0</v>
      </c>
      <c r="O539" s="47">
        <v>3</v>
      </c>
      <c r="P539" s="47">
        <v>0</v>
      </c>
      <c r="Q539" s="47">
        <v>3</v>
      </c>
      <c r="R539" s="47">
        <v>0</v>
      </c>
      <c r="S539" s="47">
        <v>0</v>
      </c>
      <c r="T539" s="47">
        <v>10</v>
      </c>
      <c r="U539" s="47">
        <v>0</v>
      </c>
      <c r="V539" s="47">
        <v>0</v>
      </c>
      <c r="W539" s="47">
        <v>74</v>
      </c>
      <c r="X539" s="110">
        <v>1.75115740740741E-2</v>
      </c>
      <c r="Y539">
        <v>47.584000000000003</v>
      </c>
    </row>
    <row r="540" spans="1:25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344</v>
      </c>
      <c r="F540" s="47" t="s">
        <v>118</v>
      </c>
      <c r="G540" s="13" t="e">
        <f>(C540-VLOOKUP(E540,Riders!$A$2:$C$3501,2,FALSE))/365</f>
        <v>#N/A</v>
      </c>
      <c r="H540" s="47">
        <v>9</v>
      </c>
      <c r="I540" s="47">
        <v>28</v>
      </c>
      <c r="J540" s="47">
        <v>14</v>
      </c>
      <c r="K540" s="47">
        <v>32</v>
      </c>
      <c r="L540" s="47">
        <v>74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74</v>
      </c>
      <c r="X540" s="110">
        <v>1.75115740740741E-2</v>
      </c>
      <c r="Y540">
        <v>47.584000000000003</v>
      </c>
    </row>
    <row r="541" spans="1:25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276</v>
      </c>
      <c r="F541" s="47" t="s">
        <v>120</v>
      </c>
      <c r="G541" s="13" t="e">
        <f>(C541-VLOOKUP(E541,Riders!$A$2:$C$3501,2,FALSE))/365</f>
        <v>#N/A</v>
      </c>
      <c r="H541" s="47">
        <v>10</v>
      </c>
      <c r="I541" s="47">
        <v>24</v>
      </c>
      <c r="J541" s="47">
        <v>32</v>
      </c>
      <c r="K541" s="47">
        <v>18</v>
      </c>
      <c r="L541" s="47">
        <v>74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74</v>
      </c>
      <c r="X541" s="110">
        <v>1.75115740740741E-2</v>
      </c>
      <c r="Y541">
        <v>47.584000000000003</v>
      </c>
    </row>
    <row r="542" spans="1:25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299</v>
      </c>
      <c r="F542" s="47" t="s">
        <v>38</v>
      </c>
      <c r="G542" s="13">
        <f>(C542-VLOOKUP(E542,Riders!$A$2:$C$3501,2,FALSE))/365</f>
        <v>26.306849315068494</v>
      </c>
      <c r="H542" s="47">
        <v>11</v>
      </c>
      <c r="I542" s="47">
        <v>26</v>
      </c>
      <c r="J542" s="47">
        <v>20</v>
      </c>
      <c r="K542" s="47">
        <v>14</v>
      </c>
      <c r="L542" s="47">
        <v>60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2</v>
      </c>
      <c r="T542" s="47">
        <v>0</v>
      </c>
      <c r="U542" s="47">
        <v>0</v>
      </c>
      <c r="V542" s="47">
        <v>0</v>
      </c>
      <c r="W542" s="47">
        <v>62</v>
      </c>
      <c r="X542" s="110">
        <v>1.75115740740741E-2</v>
      </c>
      <c r="Y542">
        <v>47.584000000000003</v>
      </c>
    </row>
    <row r="543" spans="1:25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2331</v>
      </c>
      <c r="F543" s="47" t="s">
        <v>44</v>
      </c>
      <c r="G543" s="13">
        <f>(C543-VLOOKUP(E543,Riders!$A$2:$C$3501,2,FALSE))/365</f>
        <v>22.032876712328768</v>
      </c>
      <c r="H543" s="47">
        <v>12</v>
      </c>
      <c r="I543" s="47">
        <v>4</v>
      </c>
      <c r="J543" s="47">
        <v>40</v>
      </c>
      <c r="K543" s="47">
        <v>12</v>
      </c>
      <c r="L543" s="47">
        <v>56</v>
      </c>
      <c r="M543" s="47">
        <v>0</v>
      </c>
      <c r="N543" s="47">
        <v>3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59</v>
      </c>
      <c r="X543" s="110">
        <v>1.75115740740741E-2</v>
      </c>
      <c r="Y543">
        <v>47.584000000000003</v>
      </c>
    </row>
    <row r="544" spans="1:25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331</v>
      </c>
      <c r="F544" s="47" t="s">
        <v>56</v>
      </c>
      <c r="G544" s="13">
        <f>(C544-VLOOKUP(E544,Riders!$A$2:$C$3501,2,FALSE))/365</f>
        <v>26.654794520547945</v>
      </c>
      <c r="H544" s="47">
        <v>13</v>
      </c>
      <c r="I544" s="47">
        <v>16</v>
      </c>
      <c r="J544" s="47">
        <v>22</v>
      </c>
      <c r="K544" s="47">
        <v>16</v>
      </c>
      <c r="L544" s="47">
        <v>54</v>
      </c>
      <c r="M544" s="47">
        <v>0</v>
      </c>
      <c r="N544" s="47">
        <v>0</v>
      </c>
      <c r="O544" s="47">
        <v>0</v>
      </c>
      <c r="P544" s="47">
        <v>3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57</v>
      </c>
      <c r="X544" s="110">
        <v>1.75115740740741E-2</v>
      </c>
      <c r="Y544">
        <v>47.584000000000003</v>
      </c>
    </row>
    <row r="545" spans="1:25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47" t="s">
        <v>222</v>
      </c>
      <c r="F545" s="47" t="s">
        <v>223</v>
      </c>
      <c r="G545" s="13">
        <f>(C545-VLOOKUP(E545,Riders!$A$2:$C$3501,2,FALSE))/365</f>
        <v>19.449315068493149</v>
      </c>
      <c r="H545" s="47">
        <v>14</v>
      </c>
      <c r="I545" s="47">
        <v>10</v>
      </c>
      <c r="J545" s="47">
        <v>16</v>
      </c>
      <c r="K545" s="47">
        <v>26</v>
      </c>
      <c r="L545" s="47">
        <v>52</v>
      </c>
      <c r="M545" s="47">
        <v>0</v>
      </c>
      <c r="N545" s="47">
        <v>0</v>
      </c>
      <c r="O545" s="47">
        <v>0</v>
      </c>
      <c r="P545" s="47">
        <v>2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54</v>
      </c>
      <c r="X545" s="110">
        <v>1.75115740740741E-2</v>
      </c>
      <c r="Y545">
        <v>47.584000000000003</v>
      </c>
    </row>
    <row r="546" spans="1:25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47" t="s">
        <v>324</v>
      </c>
      <c r="F546" s="47" t="s">
        <v>61</v>
      </c>
      <c r="G546" s="13">
        <f>(C546-VLOOKUP(E546,Riders!$A$2:$C$3501,2,FALSE))/365</f>
        <v>25.246575342465754</v>
      </c>
      <c r="H546" s="47">
        <v>15</v>
      </c>
      <c r="I546" s="47">
        <v>20</v>
      </c>
      <c r="J546" s="47">
        <v>6</v>
      </c>
      <c r="K546" s="47">
        <v>24</v>
      </c>
      <c r="L546" s="47">
        <v>50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50</v>
      </c>
      <c r="X546" s="110">
        <v>1.75115740740741E-2</v>
      </c>
      <c r="Y546">
        <v>47.584000000000003</v>
      </c>
    </row>
    <row r="547" spans="1:25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47" t="s">
        <v>303</v>
      </c>
      <c r="F547" s="47" t="s">
        <v>232</v>
      </c>
      <c r="G547" s="13">
        <f>(C547-VLOOKUP(E547,Riders!$A$2:$C$3501,2,FALSE))/365</f>
        <v>24.523287671232875</v>
      </c>
      <c r="H547" s="47">
        <v>16</v>
      </c>
      <c r="I547" s="47">
        <v>18</v>
      </c>
      <c r="J547" s="47">
        <v>8</v>
      </c>
      <c r="K547" s="47">
        <v>22</v>
      </c>
      <c r="L547" s="47">
        <v>48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1</v>
      </c>
      <c r="T547" s="47">
        <v>0</v>
      </c>
      <c r="U547" s="47">
        <v>0</v>
      </c>
      <c r="V547" s="47">
        <v>0</v>
      </c>
      <c r="W547" s="47">
        <v>49</v>
      </c>
      <c r="X547" s="110">
        <v>1.75115740740741E-2</v>
      </c>
      <c r="Y547">
        <v>47.584000000000003</v>
      </c>
    </row>
    <row r="548" spans="1:25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345</v>
      </c>
      <c r="F548" s="47" t="s">
        <v>53</v>
      </c>
      <c r="G548" s="13">
        <f>(C548-VLOOKUP(E548,Riders!$A$2:$C$3501,2,FALSE))/365</f>
        <v>25.728767123287671</v>
      </c>
      <c r="H548" s="47">
        <v>17</v>
      </c>
      <c r="I548" s="47">
        <v>6</v>
      </c>
      <c r="J548" s="47">
        <v>12</v>
      </c>
      <c r="K548" s="47">
        <v>4</v>
      </c>
      <c r="L548" s="47">
        <v>22</v>
      </c>
      <c r="M548" s="47">
        <v>0</v>
      </c>
      <c r="N548" s="47">
        <v>0</v>
      </c>
      <c r="O548" s="47">
        <v>5</v>
      </c>
      <c r="P548" s="47">
        <v>0</v>
      </c>
      <c r="Q548" s="47">
        <v>0</v>
      </c>
      <c r="R548" s="47">
        <v>3</v>
      </c>
      <c r="S548" s="47">
        <v>0</v>
      </c>
      <c r="T548" s="47">
        <v>0</v>
      </c>
      <c r="U548" s="47">
        <v>0</v>
      </c>
      <c r="V548" s="47">
        <v>0</v>
      </c>
      <c r="W548" s="47">
        <v>30</v>
      </c>
      <c r="X548" s="110">
        <v>1.75115740740741E-2</v>
      </c>
      <c r="Y548">
        <v>47.584000000000003</v>
      </c>
    </row>
    <row r="549" spans="1:25" x14ac:dyDescent="0.3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228</v>
      </c>
      <c r="F549" s="47" t="s">
        <v>15</v>
      </c>
      <c r="G549" s="13">
        <f>(C549-VLOOKUP(E549,Riders!$A$2:$C$3501,2,FALSE))/365</f>
        <v>19.468493150684932</v>
      </c>
      <c r="H549" s="47">
        <v>18</v>
      </c>
      <c r="I549" s="47">
        <v>14</v>
      </c>
      <c r="J549" s="47">
        <v>1</v>
      </c>
      <c r="K549" s="47">
        <v>10</v>
      </c>
      <c r="L549" s="47">
        <v>25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25</v>
      </c>
      <c r="X549" s="110">
        <v>1.75115740740741E-2</v>
      </c>
      <c r="Y549">
        <v>47.584000000000003</v>
      </c>
    </row>
    <row r="550" spans="1:25" x14ac:dyDescent="0.3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219</v>
      </c>
      <c r="F550" s="47" t="s">
        <v>220</v>
      </c>
      <c r="G550" s="13">
        <f>(C550-VLOOKUP(E550,Riders!$A$2:$C$3501,2,FALSE))/365</f>
        <v>26.315068493150687</v>
      </c>
      <c r="H550" s="47">
        <v>19</v>
      </c>
      <c r="I550" s="47">
        <v>1</v>
      </c>
      <c r="J550" s="47">
        <v>4</v>
      </c>
      <c r="K550" s="47">
        <v>2</v>
      </c>
      <c r="L550" s="47">
        <v>7</v>
      </c>
      <c r="M550" s="47">
        <v>5</v>
      </c>
      <c r="N550" s="47">
        <v>0</v>
      </c>
      <c r="O550" s="47">
        <v>0</v>
      </c>
      <c r="P550" s="47">
        <v>1</v>
      </c>
      <c r="Q550" s="47">
        <v>1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14</v>
      </c>
      <c r="X550" s="110">
        <v>1.75115740740741E-2</v>
      </c>
      <c r="Y550">
        <v>47.584000000000003</v>
      </c>
    </row>
    <row r="551" spans="1:25" x14ac:dyDescent="0.3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347</v>
      </c>
      <c r="F551" s="47" t="s">
        <v>31</v>
      </c>
      <c r="G551" s="13">
        <f>(C551-VLOOKUP(E551,Riders!$A$2:$C$3501,2,FALSE))/365</f>
        <v>30.227397260273971</v>
      </c>
      <c r="H551" s="47">
        <v>20</v>
      </c>
      <c r="I551" s="47">
        <v>1</v>
      </c>
      <c r="J551" s="47">
        <v>10</v>
      </c>
      <c r="K551" s="47">
        <v>1</v>
      </c>
      <c r="L551" s="47">
        <v>12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12</v>
      </c>
      <c r="X551" s="110">
        <v>1.75115740740741E-2</v>
      </c>
      <c r="Y551">
        <v>47.584000000000003</v>
      </c>
    </row>
    <row r="552" spans="1:25" x14ac:dyDescent="0.3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296</v>
      </c>
      <c r="F552" s="47" t="s">
        <v>49</v>
      </c>
      <c r="G552" s="13" t="e">
        <f>(C552-VLOOKUP(E552,Riders!$A$2:$C$3501,2,FALSE))/365</f>
        <v>#N/A</v>
      </c>
      <c r="H552" s="47">
        <v>21</v>
      </c>
      <c r="I552" s="47">
        <v>8</v>
      </c>
      <c r="J552" s="47">
        <v>2</v>
      </c>
      <c r="K552" s="47">
        <v>1</v>
      </c>
      <c r="L552" s="47">
        <v>11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11</v>
      </c>
      <c r="X552" s="110">
        <v>1.75115740740741E-2</v>
      </c>
      <c r="Y552">
        <v>47.584000000000003</v>
      </c>
    </row>
    <row r="553" spans="1:25" x14ac:dyDescent="0.3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242</v>
      </c>
      <c r="F553" s="47" t="s">
        <v>243</v>
      </c>
      <c r="G553" s="13">
        <f>(C553-VLOOKUP(E553,Riders!$A$2:$C$3501,2,FALSE))/365</f>
        <v>24.041095890410958</v>
      </c>
      <c r="H553" s="47">
        <v>22</v>
      </c>
      <c r="I553" s="47">
        <v>1</v>
      </c>
      <c r="J553" s="47">
        <v>1</v>
      </c>
      <c r="K553" s="47">
        <v>1</v>
      </c>
      <c r="L553" s="47">
        <v>3</v>
      </c>
      <c r="M553" s="47">
        <v>0</v>
      </c>
      <c r="N553" s="47">
        <v>0</v>
      </c>
      <c r="O553" s="47">
        <v>0</v>
      </c>
      <c r="P553" s="47">
        <v>0</v>
      </c>
      <c r="Q553" s="47">
        <v>2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5</v>
      </c>
      <c r="X553" s="110">
        <v>1.75115740740741E-2</v>
      </c>
      <c r="Y553">
        <v>47.584000000000003</v>
      </c>
    </row>
    <row r="554" spans="1:25" x14ac:dyDescent="0.3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348</v>
      </c>
      <c r="F554" s="47" t="s">
        <v>65</v>
      </c>
      <c r="G554" s="13">
        <f>(C554-VLOOKUP(E554,Riders!$A$2:$C$3501,2,FALSE))/365</f>
        <v>25.791780821917808</v>
      </c>
      <c r="H554" s="47">
        <v>23</v>
      </c>
      <c r="I554" s="47">
        <v>1</v>
      </c>
      <c r="J554" s="47">
        <v>1</v>
      </c>
      <c r="K554" s="47">
        <v>1</v>
      </c>
      <c r="L554" s="47">
        <v>3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3</v>
      </c>
      <c r="X554" s="110">
        <v>1.75115740740741E-2</v>
      </c>
      <c r="Y554">
        <v>47.584000000000003</v>
      </c>
    </row>
    <row r="555" spans="1:25" x14ac:dyDescent="0.3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317</v>
      </c>
      <c r="F555" s="47" t="s">
        <v>230</v>
      </c>
      <c r="G555" s="13" t="e">
        <f>(C555-VLOOKUP(E555,Riders!$A$2:$C$3501,2,FALSE))/365</f>
        <v>#N/A</v>
      </c>
      <c r="H555" s="47">
        <v>24</v>
      </c>
      <c r="I555" s="47">
        <v>22</v>
      </c>
      <c r="J555" s="47">
        <v>1</v>
      </c>
      <c r="K555" s="47">
        <v>6</v>
      </c>
      <c r="L555" s="47">
        <v>29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40</v>
      </c>
      <c r="W555" s="47">
        <v>-11</v>
      </c>
      <c r="X555" s="110">
        <v>1.75115740740741E-2</v>
      </c>
      <c r="Y555">
        <v>47.584000000000003</v>
      </c>
    </row>
    <row r="556" spans="1:25" x14ac:dyDescent="0.3">
      <c r="A556" s="4" t="s">
        <v>131</v>
      </c>
      <c r="B556" s="4">
        <v>2018</v>
      </c>
      <c r="C556" s="5">
        <v>43435</v>
      </c>
      <c r="D556" s="4" t="s">
        <v>72</v>
      </c>
      <c r="E556" s="51" t="s">
        <v>269</v>
      </c>
      <c r="F556" s="51" t="s">
        <v>25</v>
      </c>
      <c r="G556" s="13">
        <f>(C556-VLOOKUP(E556,Riders!$A$2:$C$3501,2,FALSE))/365</f>
        <v>24.739726027397261</v>
      </c>
      <c r="H556" s="51">
        <v>1</v>
      </c>
      <c r="I556" s="51">
        <v>40</v>
      </c>
      <c r="J556" s="51">
        <v>40</v>
      </c>
      <c r="K556" s="51">
        <v>40</v>
      </c>
      <c r="L556" s="51">
        <v>120</v>
      </c>
      <c r="M556" s="51">
        <v>0</v>
      </c>
      <c r="N556" s="51">
        <v>0</v>
      </c>
      <c r="O556" s="51">
        <v>2</v>
      </c>
      <c r="P556" s="51">
        <v>5</v>
      </c>
      <c r="Q556" s="51">
        <v>2</v>
      </c>
      <c r="R556" s="51">
        <v>0</v>
      </c>
      <c r="S556" s="51">
        <v>3</v>
      </c>
      <c r="T556" s="51">
        <v>0</v>
      </c>
      <c r="U556" s="51">
        <v>0</v>
      </c>
      <c r="V556" s="51">
        <v>0</v>
      </c>
      <c r="W556" s="51">
        <v>132</v>
      </c>
      <c r="X556" s="110">
        <v>2.2152777777777775E-2</v>
      </c>
      <c r="Y556">
        <v>37.600999999999999</v>
      </c>
    </row>
    <row r="557" spans="1:25" x14ac:dyDescent="0.3">
      <c r="A557" s="4" t="s">
        <v>131</v>
      </c>
      <c r="B557" s="4">
        <v>2018</v>
      </c>
      <c r="C557" s="5">
        <v>43435</v>
      </c>
      <c r="D557" s="4" t="s">
        <v>72</v>
      </c>
      <c r="E557" s="51" t="s">
        <v>298</v>
      </c>
      <c r="F557" s="51" t="s">
        <v>53</v>
      </c>
      <c r="G557" s="13">
        <f>(C557-VLOOKUP(E557,Riders!$A$2:$C$3501,2,FALSE))/365</f>
        <v>19.375342465753423</v>
      </c>
      <c r="H557" s="51">
        <v>2</v>
      </c>
      <c r="I557" s="51">
        <v>36</v>
      </c>
      <c r="J557" s="51">
        <v>36</v>
      </c>
      <c r="K557" s="51">
        <v>32</v>
      </c>
      <c r="L557" s="51">
        <v>104</v>
      </c>
      <c r="M557" s="51">
        <v>0</v>
      </c>
      <c r="N557" s="51">
        <v>1</v>
      </c>
      <c r="O557" s="51">
        <v>3</v>
      </c>
      <c r="P557" s="51">
        <v>0</v>
      </c>
      <c r="Q557" s="51">
        <v>0</v>
      </c>
      <c r="R557" s="51">
        <v>0</v>
      </c>
      <c r="S557" s="51">
        <v>0</v>
      </c>
      <c r="T557" s="51">
        <v>10</v>
      </c>
      <c r="U557" s="51">
        <v>0</v>
      </c>
      <c r="V557" s="51">
        <v>0</v>
      </c>
      <c r="W557" s="51">
        <v>118</v>
      </c>
      <c r="X557" s="110">
        <v>2.2152777777777775E-2</v>
      </c>
      <c r="Y557">
        <v>37.600999999999999</v>
      </c>
    </row>
    <row r="558" spans="1:25" x14ac:dyDescent="0.3">
      <c r="A558" s="4" t="s">
        <v>131</v>
      </c>
      <c r="B558" s="4">
        <v>2018</v>
      </c>
      <c r="C558" s="5">
        <v>43435</v>
      </c>
      <c r="D558" s="4" t="s">
        <v>72</v>
      </c>
      <c r="E558" s="51" t="s">
        <v>214</v>
      </c>
      <c r="F558" s="51" t="s">
        <v>67</v>
      </c>
      <c r="G558" s="13">
        <f>(C558-VLOOKUP(E558,Riders!$A$2:$C$3501,2,FALSE))/365</f>
        <v>23.953424657534246</v>
      </c>
      <c r="H558" s="51">
        <v>3</v>
      </c>
      <c r="I558" s="51">
        <v>34</v>
      </c>
      <c r="J558" s="51">
        <v>34</v>
      </c>
      <c r="K558" s="51">
        <v>36</v>
      </c>
      <c r="L558" s="51">
        <v>104</v>
      </c>
      <c r="M558" s="51">
        <v>0</v>
      </c>
      <c r="N558" s="51">
        <v>2</v>
      </c>
      <c r="O558" s="51">
        <v>5</v>
      </c>
      <c r="P558" s="51">
        <v>1</v>
      </c>
      <c r="Q558" s="51">
        <v>1</v>
      </c>
      <c r="R558" s="51">
        <v>0</v>
      </c>
      <c r="S558" s="51">
        <v>1</v>
      </c>
      <c r="T558" s="51">
        <v>2</v>
      </c>
      <c r="U558" s="51">
        <v>0</v>
      </c>
      <c r="V558" s="51">
        <v>0</v>
      </c>
      <c r="W558" s="51">
        <v>116</v>
      </c>
      <c r="X558" s="110">
        <v>2.2152777777777799E-2</v>
      </c>
      <c r="Y558">
        <v>37.600999999999999</v>
      </c>
    </row>
    <row r="559" spans="1:25" x14ac:dyDescent="0.3">
      <c r="A559" s="4" t="s">
        <v>131</v>
      </c>
      <c r="B559" s="4">
        <v>2018</v>
      </c>
      <c r="C559" s="5">
        <v>43435</v>
      </c>
      <c r="D559" s="4" t="s">
        <v>72</v>
      </c>
      <c r="E559" s="51" t="s">
        <v>315</v>
      </c>
      <c r="F559" s="51" t="s">
        <v>36</v>
      </c>
      <c r="G559" s="13">
        <f>(C559-VLOOKUP(E559,Riders!$A$2:$C$3501,2,FALSE))/365</f>
        <v>26.989041095890411</v>
      </c>
      <c r="H559" s="51">
        <v>4</v>
      </c>
      <c r="I559" s="51">
        <v>32</v>
      </c>
      <c r="J559" s="51">
        <v>26</v>
      </c>
      <c r="K559" s="51">
        <v>38</v>
      </c>
      <c r="L559" s="51">
        <v>96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5</v>
      </c>
      <c r="S559" s="51">
        <v>0</v>
      </c>
      <c r="T559" s="51">
        <v>0</v>
      </c>
      <c r="U559" s="51">
        <v>0</v>
      </c>
      <c r="V559" s="51">
        <v>0</v>
      </c>
      <c r="W559" s="51">
        <v>101</v>
      </c>
      <c r="X559" s="110">
        <v>2.2152777777777799E-2</v>
      </c>
      <c r="Y559">
        <v>37.600999999999999</v>
      </c>
    </row>
    <row r="560" spans="1:25" x14ac:dyDescent="0.3">
      <c r="A560" s="4" t="s">
        <v>131</v>
      </c>
      <c r="B560" s="4">
        <v>2018</v>
      </c>
      <c r="C560" s="5">
        <v>43435</v>
      </c>
      <c r="D560" s="4" t="s">
        <v>72</v>
      </c>
      <c r="E560" s="51" t="s">
        <v>325</v>
      </c>
      <c r="F560" s="51" t="s">
        <v>238</v>
      </c>
      <c r="G560" s="13">
        <f>(C560-VLOOKUP(E560,Riders!$A$2:$C$3501,2,FALSE))/365</f>
        <v>26.402739726027399</v>
      </c>
      <c r="H560" s="51">
        <v>5</v>
      </c>
      <c r="I560" s="51">
        <v>26</v>
      </c>
      <c r="J560" s="51">
        <v>38</v>
      </c>
      <c r="K560" s="51">
        <v>26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3</v>
      </c>
      <c r="R560" s="51">
        <v>1</v>
      </c>
      <c r="S560" s="51">
        <v>0</v>
      </c>
      <c r="T560" s="51">
        <v>0</v>
      </c>
      <c r="U560" s="51">
        <v>0</v>
      </c>
      <c r="V560" s="51">
        <v>0</v>
      </c>
      <c r="W560" s="51">
        <v>94</v>
      </c>
      <c r="X560" s="110">
        <v>2.2152777777777799E-2</v>
      </c>
      <c r="Y560">
        <v>37.600999999999999</v>
      </c>
    </row>
    <row r="561" spans="1:25" x14ac:dyDescent="0.3">
      <c r="A561" s="4" t="s">
        <v>131</v>
      </c>
      <c r="B561" s="4">
        <v>2018</v>
      </c>
      <c r="C561" s="5">
        <v>43435</v>
      </c>
      <c r="D561" s="4" t="s">
        <v>72</v>
      </c>
      <c r="E561" s="51" t="s">
        <v>307</v>
      </c>
      <c r="F561" s="51" t="s">
        <v>27</v>
      </c>
      <c r="G561" s="13">
        <f>(C561-VLOOKUP(E561,Riders!$A$2:$C$3501,2,FALSE))/365</f>
        <v>25.517808219178082</v>
      </c>
      <c r="H561" s="51">
        <v>6</v>
      </c>
      <c r="I561" s="51">
        <v>38</v>
      </c>
      <c r="J561" s="51">
        <v>10</v>
      </c>
      <c r="K561" s="51">
        <v>30</v>
      </c>
      <c r="L561" s="51">
        <v>78</v>
      </c>
      <c r="M561" s="51">
        <v>0</v>
      </c>
      <c r="N561" s="51">
        <v>0</v>
      </c>
      <c r="O561" s="51">
        <v>0</v>
      </c>
      <c r="P561" s="51">
        <v>3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81</v>
      </c>
      <c r="X561" s="110">
        <v>2.2152777777777799E-2</v>
      </c>
      <c r="Y561">
        <v>37.600999999999999</v>
      </c>
    </row>
    <row r="562" spans="1:25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23.073972602739726</v>
      </c>
      <c r="H562" s="51">
        <v>7</v>
      </c>
      <c r="I562" s="51">
        <v>14</v>
      </c>
      <c r="J562" s="51">
        <v>28</v>
      </c>
      <c r="K562" s="51">
        <v>34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10">
        <v>2.2152777777777799E-2</v>
      </c>
      <c r="Y562">
        <v>37.600999999999999</v>
      </c>
    </row>
    <row r="563" spans="1:25" x14ac:dyDescent="0.3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276</v>
      </c>
      <c r="F563" s="51" t="s">
        <v>120</v>
      </c>
      <c r="G563" s="13" t="e">
        <f>(C563-VLOOKUP(E563,Riders!$A$2:$C$3501,2,FALSE))/365</f>
        <v>#N/A</v>
      </c>
      <c r="H563" s="51">
        <v>8</v>
      </c>
      <c r="I563" s="51">
        <v>28</v>
      </c>
      <c r="J563" s="51">
        <v>18</v>
      </c>
      <c r="K563" s="51">
        <v>22</v>
      </c>
      <c r="L563" s="51">
        <v>68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68</v>
      </c>
      <c r="X563" s="110">
        <v>2.2152777777777799E-2</v>
      </c>
      <c r="Y563">
        <v>37.600999999999999</v>
      </c>
    </row>
    <row r="564" spans="1:25" x14ac:dyDescent="0.3">
      <c r="A564" s="29" t="s">
        <v>131</v>
      </c>
      <c r="B564" s="29">
        <v>2018</v>
      </c>
      <c r="C564" s="52">
        <v>43435</v>
      </c>
      <c r="D564" s="29" t="s">
        <v>72</v>
      </c>
      <c r="E564" s="51" t="s">
        <v>349</v>
      </c>
      <c r="F564" s="51" t="s">
        <v>19</v>
      </c>
      <c r="G564" s="13">
        <f>(C564-VLOOKUP(E564,Riders!$A$2:$C$3501,2,FALSE))/365</f>
        <v>27.520547945205479</v>
      </c>
      <c r="H564" s="51">
        <v>9</v>
      </c>
      <c r="I564" s="51">
        <v>22</v>
      </c>
      <c r="J564" s="51">
        <v>16</v>
      </c>
      <c r="K564" s="51">
        <v>18</v>
      </c>
      <c r="L564" s="51">
        <v>56</v>
      </c>
      <c r="M564" s="51">
        <v>0</v>
      </c>
      <c r="N564" s="51">
        <v>0</v>
      </c>
      <c r="O564" s="51">
        <v>0</v>
      </c>
      <c r="P564" s="51">
        <v>2</v>
      </c>
      <c r="Q564" s="51">
        <v>0</v>
      </c>
      <c r="R564" s="51">
        <v>3</v>
      </c>
      <c r="S564" s="51">
        <v>0</v>
      </c>
      <c r="T564" s="51">
        <v>6</v>
      </c>
      <c r="U564" s="51">
        <v>0</v>
      </c>
      <c r="V564" s="51">
        <v>0</v>
      </c>
      <c r="W564" s="51">
        <v>67</v>
      </c>
      <c r="X564" s="110">
        <v>2.2152777777777799E-2</v>
      </c>
      <c r="Y564">
        <v>37.600999999999999</v>
      </c>
    </row>
    <row r="565" spans="1:25" x14ac:dyDescent="0.3">
      <c r="A565" s="29" t="s">
        <v>131</v>
      </c>
      <c r="B565" s="29">
        <v>2018</v>
      </c>
      <c r="C565" s="52">
        <v>43435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26.276712328767122</v>
      </c>
      <c r="H565" s="51">
        <v>10</v>
      </c>
      <c r="I565" s="51">
        <v>30</v>
      </c>
      <c r="J565" s="51">
        <v>24</v>
      </c>
      <c r="K565" s="51">
        <v>6</v>
      </c>
      <c r="L565" s="51">
        <v>60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61</v>
      </c>
      <c r="X565" s="110">
        <v>2.2152777777777799E-2</v>
      </c>
      <c r="Y565">
        <v>37.600999999999999</v>
      </c>
    </row>
    <row r="566" spans="1:25" x14ac:dyDescent="0.3">
      <c r="A566" s="29" t="s">
        <v>131</v>
      </c>
      <c r="B566" s="29">
        <v>2018</v>
      </c>
      <c r="C566" s="52">
        <v>43435</v>
      </c>
      <c r="D566" s="29" t="s">
        <v>72</v>
      </c>
      <c r="E566" s="51" t="s">
        <v>336</v>
      </c>
      <c r="F566" s="51" t="s">
        <v>118</v>
      </c>
      <c r="G566" s="13" t="e">
        <f>(C566-VLOOKUP(E566,Riders!$A$2:$C$3501,2,FALSE))/365</f>
        <v>#N/A</v>
      </c>
      <c r="H566" s="51">
        <v>11</v>
      </c>
      <c r="I566" s="51">
        <v>10</v>
      </c>
      <c r="J566" s="51">
        <v>20</v>
      </c>
      <c r="K566" s="51">
        <v>20</v>
      </c>
      <c r="L566" s="51">
        <v>50</v>
      </c>
      <c r="M566" s="51">
        <v>0</v>
      </c>
      <c r="N566" s="51">
        <v>0</v>
      </c>
      <c r="O566" s="51">
        <v>1</v>
      </c>
      <c r="P566" s="51">
        <v>0</v>
      </c>
      <c r="Q566" s="51">
        <v>5</v>
      </c>
      <c r="R566" s="51">
        <v>2</v>
      </c>
      <c r="S566" s="51">
        <v>2</v>
      </c>
      <c r="T566" s="51">
        <v>0</v>
      </c>
      <c r="U566" s="51">
        <v>0</v>
      </c>
      <c r="V566" s="51">
        <v>0</v>
      </c>
      <c r="W566" s="51">
        <v>60</v>
      </c>
      <c r="X566" s="110">
        <v>2.2152777777777799E-2</v>
      </c>
      <c r="Y566">
        <v>37.600999999999999</v>
      </c>
    </row>
    <row r="567" spans="1:25" x14ac:dyDescent="0.3">
      <c r="A567" s="29" t="s">
        <v>131</v>
      </c>
      <c r="B567" s="29">
        <v>2018</v>
      </c>
      <c r="C567" s="52">
        <v>43435</v>
      </c>
      <c r="D567" s="29" t="s">
        <v>72</v>
      </c>
      <c r="E567" s="51" t="s">
        <v>2331</v>
      </c>
      <c r="F567" s="51" t="s">
        <v>44</v>
      </c>
      <c r="G567" s="13">
        <f>(C567-VLOOKUP(E567,Riders!$A$2:$C$3501,2,FALSE))/365</f>
        <v>21.994520547945207</v>
      </c>
      <c r="H567" s="51">
        <v>12</v>
      </c>
      <c r="I567" s="51">
        <v>16</v>
      </c>
      <c r="J567" s="51">
        <v>22</v>
      </c>
      <c r="K567" s="51">
        <v>16</v>
      </c>
      <c r="L567" s="51">
        <v>54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4</v>
      </c>
      <c r="U567" s="51">
        <v>0</v>
      </c>
      <c r="V567" s="51">
        <v>0</v>
      </c>
      <c r="W567" s="51">
        <v>58</v>
      </c>
      <c r="X567" s="110">
        <v>2.2152777777777799E-2</v>
      </c>
      <c r="Y567">
        <v>37.600999999999999</v>
      </c>
    </row>
    <row r="568" spans="1:25" x14ac:dyDescent="0.3">
      <c r="A568" s="29" t="s">
        <v>131</v>
      </c>
      <c r="B568" s="29">
        <v>2018</v>
      </c>
      <c r="C568" s="52">
        <v>43435</v>
      </c>
      <c r="D568" s="29" t="s">
        <v>72</v>
      </c>
      <c r="E568" s="51" t="s">
        <v>242</v>
      </c>
      <c r="F568" s="51" t="s">
        <v>243</v>
      </c>
      <c r="G568" s="13">
        <f>(C568-VLOOKUP(E568,Riders!$A$2:$C$3501,2,FALSE))/365</f>
        <v>24.002739726027396</v>
      </c>
      <c r="H568" s="51">
        <v>13</v>
      </c>
      <c r="I568" s="51">
        <v>12</v>
      </c>
      <c r="J568" s="51">
        <v>30</v>
      </c>
      <c r="K568" s="51">
        <v>10</v>
      </c>
      <c r="L568" s="51">
        <v>52</v>
      </c>
      <c r="M568" s="51">
        <v>3</v>
      </c>
      <c r="N568" s="51">
        <v>3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58</v>
      </c>
      <c r="X568" s="110">
        <v>2.2152777777777799E-2</v>
      </c>
      <c r="Y568">
        <v>37.600999999999999</v>
      </c>
    </row>
    <row r="569" spans="1:25" x14ac:dyDescent="0.3">
      <c r="A569" s="29" t="s">
        <v>131</v>
      </c>
      <c r="B569" s="29">
        <v>2018</v>
      </c>
      <c r="C569" s="52">
        <v>43435</v>
      </c>
      <c r="D569" s="29" t="s">
        <v>72</v>
      </c>
      <c r="E569" s="51" t="s">
        <v>300</v>
      </c>
      <c r="F569" s="51" t="s">
        <v>56</v>
      </c>
      <c r="G569" s="13">
        <f>(C569-VLOOKUP(E569,Riders!$A$2:$C$3501,2,FALSE))/365</f>
        <v>31.391780821917809</v>
      </c>
      <c r="H569" s="51">
        <v>14</v>
      </c>
      <c r="I569" s="51">
        <v>24</v>
      </c>
      <c r="J569" s="51">
        <v>14</v>
      </c>
      <c r="K569" s="51">
        <v>1</v>
      </c>
      <c r="L569" s="51">
        <v>39</v>
      </c>
      <c r="M569" s="51">
        <v>5</v>
      </c>
      <c r="N569" s="51">
        <v>5</v>
      </c>
      <c r="O569" s="51">
        <v>0</v>
      </c>
      <c r="P569" s="51">
        <v>0</v>
      </c>
      <c r="Q569" s="51">
        <v>0</v>
      </c>
      <c r="R569" s="51">
        <v>0</v>
      </c>
      <c r="S569" s="51">
        <v>5</v>
      </c>
      <c r="T569" s="51">
        <v>0</v>
      </c>
      <c r="U569" s="51">
        <v>0</v>
      </c>
      <c r="V569" s="51">
        <v>0</v>
      </c>
      <c r="W569" s="51">
        <v>54</v>
      </c>
      <c r="X569" s="110">
        <v>2.2152777777777799E-2</v>
      </c>
      <c r="Y569">
        <v>37.600999999999999</v>
      </c>
    </row>
    <row r="570" spans="1:25" x14ac:dyDescent="0.3">
      <c r="A570" s="29" t="s">
        <v>131</v>
      </c>
      <c r="B570" s="29">
        <v>2018</v>
      </c>
      <c r="C570" s="52">
        <v>43435</v>
      </c>
      <c r="D570" s="29" t="s">
        <v>72</v>
      </c>
      <c r="E570" s="51" t="s">
        <v>311</v>
      </c>
      <c r="F570" s="51" t="s">
        <v>61</v>
      </c>
      <c r="G570" s="13">
        <f>(C570-VLOOKUP(E570,Riders!$A$2:$C$3501,2,FALSE))/365</f>
        <v>28.884931506849316</v>
      </c>
      <c r="H570" s="51">
        <v>15</v>
      </c>
      <c r="I570" s="51">
        <v>18</v>
      </c>
      <c r="J570" s="51">
        <v>8</v>
      </c>
      <c r="K570" s="51">
        <v>24</v>
      </c>
      <c r="L570" s="51">
        <v>50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50</v>
      </c>
      <c r="X570" s="110">
        <v>2.2152777777777799E-2</v>
      </c>
      <c r="Y570">
        <v>37.600999999999999</v>
      </c>
    </row>
    <row r="571" spans="1:25" x14ac:dyDescent="0.3">
      <c r="A571" s="29" t="s">
        <v>131</v>
      </c>
      <c r="B571" s="29">
        <v>2018</v>
      </c>
      <c r="C571" s="52">
        <v>43435</v>
      </c>
      <c r="D571" s="29" t="s">
        <v>72</v>
      </c>
      <c r="E571" s="51" t="s">
        <v>333</v>
      </c>
      <c r="F571" s="51" t="s">
        <v>172</v>
      </c>
      <c r="G571" s="13">
        <f>(C571-VLOOKUP(E571,Riders!$A$2:$C$3501,2,FALSE))/365</f>
        <v>24.339726027397262</v>
      </c>
      <c r="H571" s="51">
        <v>16</v>
      </c>
      <c r="I571" s="51">
        <v>1</v>
      </c>
      <c r="J571" s="51">
        <v>32</v>
      </c>
      <c r="K571" s="51">
        <v>8</v>
      </c>
      <c r="L571" s="51">
        <v>41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41</v>
      </c>
      <c r="X571" s="110">
        <v>2.2152777777777799E-2</v>
      </c>
      <c r="Y571">
        <v>37.600999999999999</v>
      </c>
    </row>
    <row r="572" spans="1:25" x14ac:dyDescent="0.3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299</v>
      </c>
      <c r="F572" s="51" t="s">
        <v>38</v>
      </c>
      <c r="G572" s="13">
        <f>(C572-VLOOKUP(E572,Riders!$A$2:$C$3501,2,FALSE))/365</f>
        <v>26.268493150684932</v>
      </c>
      <c r="H572" s="51">
        <v>17</v>
      </c>
      <c r="I572" s="51">
        <v>1</v>
      </c>
      <c r="J572" s="51">
        <v>12</v>
      </c>
      <c r="K572" s="51">
        <v>28</v>
      </c>
      <c r="L572" s="51">
        <v>41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41</v>
      </c>
      <c r="X572" s="110">
        <v>2.2152777777777799E-2</v>
      </c>
      <c r="Y572">
        <v>37.600999999999999</v>
      </c>
    </row>
    <row r="573" spans="1:25" x14ac:dyDescent="0.3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1415</v>
      </c>
      <c r="F573" s="51" t="s">
        <v>230</v>
      </c>
      <c r="G573" s="13">
        <f>(C573-VLOOKUP(E573,Riders!$A$2:$C$3501,2,FALSE))/365</f>
        <v>28.835616438356166</v>
      </c>
      <c r="H573" s="51">
        <v>18</v>
      </c>
      <c r="I573" s="51">
        <v>20</v>
      </c>
      <c r="J573" s="51">
        <v>1</v>
      </c>
      <c r="K573" s="51">
        <v>14</v>
      </c>
      <c r="L573" s="51">
        <v>35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35</v>
      </c>
      <c r="X573" s="110">
        <v>2.2152777777777799E-2</v>
      </c>
      <c r="Y573">
        <v>37.600999999999999</v>
      </c>
    </row>
    <row r="574" spans="1:25" x14ac:dyDescent="0.3">
      <c r="A574" s="29" t="s">
        <v>131</v>
      </c>
      <c r="B574" s="29">
        <v>2018</v>
      </c>
      <c r="C574" s="52">
        <v>43435</v>
      </c>
      <c r="D574" s="29" t="s">
        <v>72</v>
      </c>
      <c r="E574" s="51" t="s">
        <v>303</v>
      </c>
      <c r="F574" s="51" t="s">
        <v>232</v>
      </c>
      <c r="G574" s="13">
        <f>(C574-VLOOKUP(E574,Riders!$A$2:$C$3501,2,FALSE))/365</f>
        <v>24.484931506849314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18</v>
      </c>
      <c r="X574" s="110">
        <v>2.2152777777777799E-2</v>
      </c>
      <c r="Y574">
        <v>37.600999999999999</v>
      </c>
    </row>
    <row r="575" spans="1:25" x14ac:dyDescent="0.3">
      <c r="A575" s="29" t="s">
        <v>131</v>
      </c>
      <c r="B575" s="29">
        <v>2018</v>
      </c>
      <c r="C575" s="52">
        <v>43435</v>
      </c>
      <c r="D575" s="29" t="s">
        <v>72</v>
      </c>
      <c r="E575" s="51" t="s">
        <v>326</v>
      </c>
      <c r="F575" s="51" t="s">
        <v>49</v>
      </c>
      <c r="G575" s="13" t="e">
        <f>(C575-VLOOKUP(E575,Riders!$A$2:$C$3501,2,FALSE))/365</f>
        <v>#N/A</v>
      </c>
      <c r="H575" s="51">
        <v>20</v>
      </c>
      <c r="I575" s="51">
        <v>6</v>
      </c>
      <c r="J575" s="51">
        <v>6</v>
      </c>
      <c r="K575" s="51">
        <v>1</v>
      </c>
      <c r="L575" s="51">
        <v>13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13</v>
      </c>
      <c r="X575" s="110">
        <v>2.2152777777777799E-2</v>
      </c>
      <c r="Y575">
        <v>37.600999999999999</v>
      </c>
    </row>
    <row r="576" spans="1:25" x14ac:dyDescent="0.3">
      <c r="A576" s="29" t="s">
        <v>131</v>
      </c>
      <c r="B576" s="29">
        <v>2018</v>
      </c>
      <c r="C576" s="52">
        <v>43435</v>
      </c>
      <c r="D576" s="29" t="s">
        <v>72</v>
      </c>
      <c r="E576" s="51" t="s">
        <v>320</v>
      </c>
      <c r="F576" s="51" t="s">
        <v>40</v>
      </c>
      <c r="G576" s="13">
        <f>(C576-VLOOKUP(E576,Riders!$A$2:$C$3501,2,FALSE))/365</f>
        <v>21.378082191780823</v>
      </c>
      <c r="H576" s="51">
        <v>21</v>
      </c>
      <c r="I576" s="51">
        <v>8</v>
      </c>
      <c r="J576" s="51">
        <v>1</v>
      </c>
      <c r="K576" s="51">
        <v>2</v>
      </c>
      <c r="L576" s="51">
        <v>11</v>
      </c>
      <c r="M576" s="51">
        <v>2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13</v>
      </c>
      <c r="X576" s="110">
        <v>2.2152777777777799E-2</v>
      </c>
      <c r="Y576">
        <v>37.600999999999999</v>
      </c>
    </row>
    <row r="577" spans="1:25" x14ac:dyDescent="0.3">
      <c r="A577" s="29" t="s">
        <v>131</v>
      </c>
      <c r="B577" s="29">
        <v>2018</v>
      </c>
      <c r="C577" s="52">
        <v>43435</v>
      </c>
      <c r="D577" s="29" t="s">
        <v>72</v>
      </c>
      <c r="E577" s="51" t="s">
        <v>347</v>
      </c>
      <c r="F577" s="51" t="s">
        <v>31</v>
      </c>
      <c r="G577" s="13">
        <f>(C577-VLOOKUP(E577,Riders!$A$2:$C$3501,2,FALSE))/365</f>
        <v>30.18904109589041</v>
      </c>
      <c r="H577" s="51">
        <v>22</v>
      </c>
      <c r="I577" s="51">
        <v>2</v>
      </c>
      <c r="J577" s="51">
        <v>4</v>
      </c>
      <c r="K577" s="51">
        <v>4</v>
      </c>
      <c r="L577" s="51">
        <v>10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10</v>
      </c>
      <c r="X577" s="110">
        <v>2.2152777777777799E-2</v>
      </c>
      <c r="Y577">
        <v>37.600999999999999</v>
      </c>
    </row>
    <row r="578" spans="1:25" x14ac:dyDescent="0.3">
      <c r="A578" s="29" t="s">
        <v>131</v>
      </c>
      <c r="B578" s="29">
        <v>2018</v>
      </c>
      <c r="C578" s="52">
        <v>43435</v>
      </c>
      <c r="D578" s="29" t="s">
        <v>72</v>
      </c>
      <c r="E578" s="51" t="s">
        <v>340</v>
      </c>
      <c r="F578" s="51" t="s">
        <v>65</v>
      </c>
      <c r="G578" s="13">
        <f>(C578-VLOOKUP(E578,Riders!$A$2:$C$3501,2,FALSE))/365</f>
        <v>23.531506849315068</v>
      </c>
      <c r="H578" s="51">
        <v>23</v>
      </c>
      <c r="I578" s="51">
        <v>1</v>
      </c>
      <c r="J578" s="51">
        <v>1</v>
      </c>
      <c r="K578" s="51">
        <v>1</v>
      </c>
      <c r="L578" s="51">
        <v>3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3</v>
      </c>
      <c r="X578" s="110">
        <v>2.2152777777777799E-2</v>
      </c>
      <c r="Y578">
        <v>37.600999999999999</v>
      </c>
    </row>
    <row r="579" spans="1:25" x14ac:dyDescent="0.3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350</v>
      </c>
      <c r="F579" s="51" t="s">
        <v>15</v>
      </c>
      <c r="G579" s="13">
        <f>(C579-VLOOKUP(E579,Riders!$A$2:$C$3501,2,FALSE))/365</f>
        <v>23.24931506849315</v>
      </c>
      <c r="H579" s="51">
        <v>24</v>
      </c>
      <c r="I579" s="51">
        <v>1</v>
      </c>
      <c r="J579" s="51">
        <v>1</v>
      </c>
      <c r="K579" s="51">
        <v>1</v>
      </c>
      <c r="L579" s="51">
        <v>3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3</v>
      </c>
      <c r="X579" s="110">
        <v>2.2152777777777799E-2</v>
      </c>
      <c r="Y579">
        <v>37.600999999999999</v>
      </c>
    </row>
    <row r="580" spans="1:25" x14ac:dyDescent="0.3">
      <c r="A580" s="30" t="s">
        <v>93</v>
      </c>
      <c r="B580" s="30">
        <v>2018</v>
      </c>
      <c r="C580" s="49">
        <v>43401</v>
      </c>
      <c r="D580" s="30" t="s">
        <v>72</v>
      </c>
      <c r="E580" s="47" t="s">
        <v>309</v>
      </c>
      <c r="F580" s="47" t="s">
        <v>25</v>
      </c>
      <c r="G580" s="13">
        <f>(C580-VLOOKUP(E580,Riders!$A$2:$C$3501,2,FALSE))/365</f>
        <v>26.528767123287672</v>
      </c>
      <c r="H580" s="47">
        <v>1</v>
      </c>
      <c r="I580" s="47">
        <v>36</v>
      </c>
      <c r="J580" s="47">
        <v>36</v>
      </c>
      <c r="K580" s="47">
        <v>40</v>
      </c>
      <c r="L580" s="47">
        <v>112</v>
      </c>
      <c r="M580" s="47">
        <v>0</v>
      </c>
      <c r="N580" s="47">
        <v>3</v>
      </c>
      <c r="O580" s="47">
        <v>3</v>
      </c>
      <c r="P580" s="47">
        <v>5</v>
      </c>
      <c r="Q580" s="47">
        <v>5</v>
      </c>
      <c r="R580" s="47">
        <v>0</v>
      </c>
      <c r="S580" s="47">
        <v>5</v>
      </c>
      <c r="T580" s="47">
        <v>0</v>
      </c>
      <c r="U580" s="47">
        <v>0</v>
      </c>
      <c r="V580" s="47">
        <v>0</v>
      </c>
      <c r="W580" s="47">
        <v>133</v>
      </c>
      <c r="X580" s="110">
        <v>1.7384259259259262E-2</v>
      </c>
      <c r="Y580">
        <v>47.917000000000002</v>
      </c>
    </row>
    <row r="581" spans="1:25" x14ac:dyDescent="0.3">
      <c r="A581" s="47" t="s">
        <v>93</v>
      </c>
      <c r="B581" s="47">
        <v>2018</v>
      </c>
      <c r="C581" s="49">
        <v>43401</v>
      </c>
      <c r="D581" s="47" t="s">
        <v>72</v>
      </c>
      <c r="E581" s="47" t="s">
        <v>839</v>
      </c>
      <c r="F581" s="47" t="s">
        <v>44</v>
      </c>
      <c r="G581" s="13" t="e">
        <f>(C581-VLOOKUP(E581,Riders!$A$2:$C$3501,2,FALSE))/365</f>
        <v>#N/A</v>
      </c>
      <c r="H581" s="47">
        <v>2</v>
      </c>
      <c r="I581" s="47">
        <v>38</v>
      </c>
      <c r="J581" s="47">
        <v>38</v>
      </c>
      <c r="K581" s="47">
        <v>38</v>
      </c>
      <c r="L581" s="47">
        <v>114</v>
      </c>
      <c r="M581" s="47">
        <v>0</v>
      </c>
      <c r="N581" s="47">
        <v>1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115</v>
      </c>
      <c r="X581" s="110">
        <v>1.7384259259259262E-2</v>
      </c>
      <c r="Y581">
        <v>47.917000000000002</v>
      </c>
    </row>
    <row r="582" spans="1:25" x14ac:dyDescent="0.3">
      <c r="A582" s="47" t="s">
        <v>93</v>
      </c>
      <c r="B582" s="47">
        <v>2018</v>
      </c>
      <c r="C582" s="49">
        <v>43401</v>
      </c>
      <c r="D582" s="47" t="s">
        <v>72</v>
      </c>
      <c r="E582" s="47" t="s">
        <v>214</v>
      </c>
      <c r="F582" s="47" t="s">
        <v>67</v>
      </c>
      <c r="G582" s="13">
        <f>(C582-VLOOKUP(E582,Riders!$A$2:$C$3501,2,FALSE))/365</f>
        <v>23.860273972602741</v>
      </c>
      <c r="H582" s="47">
        <v>3</v>
      </c>
      <c r="I582" s="47">
        <v>40</v>
      </c>
      <c r="J582" s="47">
        <v>28</v>
      </c>
      <c r="K582" s="47">
        <v>36</v>
      </c>
      <c r="L582" s="47">
        <v>104</v>
      </c>
      <c r="M582" s="47">
        <v>5</v>
      </c>
      <c r="N582" s="47">
        <v>0</v>
      </c>
      <c r="O582" s="47">
        <v>2</v>
      </c>
      <c r="P582" s="47">
        <v>0</v>
      </c>
      <c r="Q582" s="47">
        <v>0</v>
      </c>
      <c r="R582" s="47">
        <v>2</v>
      </c>
      <c r="S582" s="47">
        <v>0</v>
      </c>
      <c r="T582" s="47">
        <v>0</v>
      </c>
      <c r="U582" s="47">
        <v>0</v>
      </c>
      <c r="V582" s="47">
        <v>0</v>
      </c>
      <c r="W582" s="47">
        <v>113</v>
      </c>
      <c r="X582" s="110">
        <v>1.7384259259259301E-2</v>
      </c>
      <c r="Y582">
        <v>47.917000000000002</v>
      </c>
    </row>
    <row r="583" spans="1:25" x14ac:dyDescent="0.3">
      <c r="A583" s="47" t="s">
        <v>93</v>
      </c>
      <c r="B583" s="47">
        <v>2018</v>
      </c>
      <c r="C583" s="49">
        <v>43401</v>
      </c>
      <c r="D583" s="47" t="s">
        <v>72</v>
      </c>
      <c r="E583" s="47" t="s">
        <v>237</v>
      </c>
      <c r="F583" s="47" t="s">
        <v>238</v>
      </c>
      <c r="G583" s="13">
        <f>(C583-VLOOKUP(E583,Riders!$A$2:$C$3501,2,FALSE))/365</f>
        <v>22.443835616438356</v>
      </c>
      <c r="H583" s="47">
        <v>4</v>
      </c>
      <c r="I583" s="47">
        <v>24</v>
      </c>
      <c r="J583" s="47">
        <v>34</v>
      </c>
      <c r="K583" s="47">
        <v>28</v>
      </c>
      <c r="L583" s="47">
        <v>86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5</v>
      </c>
      <c r="S583" s="47">
        <v>1</v>
      </c>
      <c r="T583" s="47">
        <v>0</v>
      </c>
      <c r="U583" s="47">
        <v>20</v>
      </c>
      <c r="V583" s="47">
        <v>0</v>
      </c>
      <c r="W583" s="47">
        <v>112</v>
      </c>
      <c r="X583" s="110">
        <v>1.7384259259259301E-2</v>
      </c>
      <c r="Y583">
        <v>47.917000000000002</v>
      </c>
    </row>
    <row r="584" spans="1:25" x14ac:dyDescent="0.3">
      <c r="A584" s="47" t="s">
        <v>93</v>
      </c>
      <c r="B584" s="47">
        <v>2018</v>
      </c>
      <c r="C584" s="49">
        <v>43401</v>
      </c>
      <c r="D584" s="47" t="s">
        <v>72</v>
      </c>
      <c r="E584" s="47" t="s">
        <v>332</v>
      </c>
      <c r="F584" s="47" t="s">
        <v>17</v>
      </c>
      <c r="G584" s="13">
        <f>(C584-VLOOKUP(E584,Riders!$A$2:$C$3501,2,FALSE))/365</f>
        <v>27.19178082191781</v>
      </c>
      <c r="H584" s="47">
        <v>5</v>
      </c>
      <c r="I584" s="47">
        <v>32</v>
      </c>
      <c r="J584" s="47">
        <v>26</v>
      </c>
      <c r="K584" s="47">
        <v>24</v>
      </c>
      <c r="L584" s="47">
        <v>82</v>
      </c>
      <c r="M584" s="47">
        <v>2</v>
      </c>
      <c r="N584" s="47">
        <v>2</v>
      </c>
      <c r="O584" s="47">
        <v>0</v>
      </c>
      <c r="P584" s="47">
        <v>1</v>
      </c>
      <c r="Q584" s="47">
        <v>0</v>
      </c>
      <c r="R584" s="47">
        <v>3</v>
      </c>
      <c r="S584" s="47">
        <v>0</v>
      </c>
      <c r="T584" s="47">
        <v>0</v>
      </c>
      <c r="U584" s="47">
        <v>0</v>
      </c>
      <c r="V584" s="47">
        <v>0</v>
      </c>
      <c r="W584" s="47">
        <v>90</v>
      </c>
      <c r="X584" s="110">
        <v>1.7384259259259301E-2</v>
      </c>
      <c r="Y584">
        <v>47.917000000000002</v>
      </c>
    </row>
    <row r="585" spans="1:25" x14ac:dyDescent="0.3">
      <c r="A585" s="47" t="s">
        <v>93</v>
      </c>
      <c r="B585" s="47">
        <v>2018</v>
      </c>
      <c r="C585" s="49">
        <v>43401</v>
      </c>
      <c r="D585" s="47" t="s">
        <v>72</v>
      </c>
      <c r="E585" s="47" t="s">
        <v>227</v>
      </c>
      <c r="F585" s="47" t="s">
        <v>53</v>
      </c>
      <c r="G585" s="13">
        <f>(C585-VLOOKUP(E585,Riders!$A$2:$C$3501,2,FALSE))/365</f>
        <v>20.67945205479452</v>
      </c>
      <c r="H585" s="47">
        <v>6</v>
      </c>
      <c r="I585" s="47">
        <v>30</v>
      </c>
      <c r="J585" s="47">
        <v>22</v>
      </c>
      <c r="K585" s="47">
        <v>32</v>
      </c>
      <c r="L585" s="47">
        <v>84</v>
      </c>
      <c r="M585" s="47">
        <v>1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85</v>
      </c>
      <c r="X585" s="110">
        <v>1.7384259259259301E-2</v>
      </c>
      <c r="Y585">
        <v>47.917000000000002</v>
      </c>
    </row>
    <row r="586" spans="1:25" x14ac:dyDescent="0.3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221</v>
      </c>
      <c r="F586" s="47" t="s">
        <v>40</v>
      </c>
      <c r="G586" s="13">
        <f>(C586-VLOOKUP(E586,Riders!$A$2:$C$3501,2,FALSE))/365</f>
        <v>21.564383561643837</v>
      </c>
      <c r="H586" s="47">
        <v>7</v>
      </c>
      <c r="I586" s="47">
        <v>34</v>
      </c>
      <c r="J586" s="47">
        <v>30</v>
      </c>
      <c r="K586" s="47">
        <v>10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2</v>
      </c>
      <c r="T586" s="47">
        <v>0</v>
      </c>
      <c r="U586" s="47">
        <v>0</v>
      </c>
      <c r="V586" s="47">
        <v>0</v>
      </c>
      <c r="W586" s="47">
        <v>76</v>
      </c>
      <c r="X586" s="110">
        <v>1.7384259259259301E-2</v>
      </c>
      <c r="Y586">
        <v>47.917000000000002</v>
      </c>
    </row>
    <row r="587" spans="1:25" x14ac:dyDescent="0.3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231</v>
      </c>
      <c r="F587" s="47" t="s">
        <v>232</v>
      </c>
      <c r="G587" s="13">
        <f>(C587-VLOOKUP(E587,Riders!$A$2:$C$3501,2,FALSE))/365</f>
        <v>21.706849315068492</v>
      </c>
      <c r="H587" s="47">
        <v>8</v>
      </c>
      <c r="I587" s="47">
        <v>22</v>
      </c>
      <c r="J587" s="47">
        <v>16</v>
      </c>
      <c r="K587" s="47">
        <v>34</v>
      </c>
      <c r="L587" s="47">
        <v>72</v>
      </c>
      <c r="M587" s="47">
        <v>0</v>
      </c>
      <c r="N587" s="47">
        <v>0</v>
      </c>
      <c r="O587" s="47">
        <v>0</v>
      </c>
      <c r="P587" s="47">
        <v>0</v>
      </c>
      <c r="Q587" s="47">
        <v>3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75</v>
      </c>
      <c r="X587" s="110">
        <v>1.7384259259259301E-2</v>
      </c>
      <c r="Y587">
        <v>47.917000000000002</v>
      </c>
    </row>
    <row r="588" spans="1:25" x14ac:dyDescent="0.3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322</v>
      </c>
      <c r="F588" s="47" t="s">
        <v>29</v>
      </c>
      <c r="G588" s="13">
        <f>(C588-VLOOKUP(E588,Riders!$A$2:$C$3501,2,FALSE))/365</f>
        <v>30.791780821917808</v>
      </c>
      <c r="H588" s="47">
        <v>9</v>
      </c>
      <c r="I588" s="47">
        <v>2</v>
      </c>
      <c r="J588" s="47">
        <v>32</v>
      </c>
      <c r="K588" s="47">
        <v>30</v>
      </c>
      <c r="L588" s="47">
        <v>64</v>
      </c>
      <c r="M588" s="47">
        <v>0</v>
      </c>
      <c r="N588" s="47">
        <v>0</v>
      </c>
      <c r="O588" s="47">
        <v>5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69</v>
      </c>
      <c r="X588" s="110">
        <v>1.7384259259259301E-2</v>
      </c>
      <c r="Y588">
        <v>47.917000000000002</v>
      </c>
    </row>
    <row r="589" spans="1:25" x14ac:dyDescent="0.3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300</v>
      </c>
      <c r="F589" s="47" t="s">
        <v>56</v>
      </c>
      <c r="G589" s="13">
        <f>(C589-VLOOKUP(E589,Riders!$A$2:$C$3501,2,FALSE))/365</f>
        <v>31.298630136986301</v>
      </c>
      <c r="H589" s="47">
        <v>10</v>
      </c>
      <c r="I589" s="47">
        <v>16</v>
      </c>
      <c r="J589" s="47">
        <v>40</v>
      </c>
      <c r="K589" s="47">
        <v>1</v>
      </c>
      <c r="L589" s="47">
        <v>57</v>
      </c>
      <c r="M589" s="47">
        <v>0</v>
      </c>
      <c r="N589" s="47">
        <v>0</v>
      </c>
      <c r="O589" s="47">
        <v>0</v>
      </c>
      <c r="P589" s="47">
        <v>3</v>
      </c>
      <c r="Q589" s="47">
        <v>0</v>
      </c>
      <c r="R589" s="47">
        <v>0</v>
      </c>
      <c r="S589" s="47">
        <v>3</v>
      </c>
      <c r="T589" s="47">
        <v>0</v>
      </c>
      <c r="U589" s="47">
        <v>0</v>
      </c>
      <c r="V589" s="47">
        <v>0</v>
      </c>
      <c r="W589" s="47">
        <v>63</v>
      </c>
      <c r="X589" s="110">
        <v>1.7384259259259301E-2</v>
      </c>
      <c r="Y589">
        <v>47.917000000000002</v>
      </c>
    </row>
    <row r="590" spans="1:25" x14ac:dyDescent="0.3">
      <c r="A590" s="47" t="s">
        <v>93</v>
      </c>
      <c r="B590" s="47">
        <v>2018</v>
      </c>
      <c r="C590" s="49">
        <v>43401</v>
      </c>
      <c r="D590" s="47" t="s">
        <v>72</v>
      </c>
      <c r="E590" s="1" t="s">
        <v>307</v>
      </c>
      <c r="F590" s="47" t="s">
        <v>27</v>
      </c>
      <c r="G590" s="13">
        <f>(C590-VLOOKUP(E590,Riders!$A$2:$C$3501,2,FALSE))/365</f>
        <v>25.424657534246574</v>
      </c>
      <c r="H590" s="47">
        <v>11</v>
      </c>
      <c r="I590" s="47">
        <v>26</v>
      </c>
      <c r="J590" s="47">
        <v>24</v>
      </c>
      <c r="K590" s="47">
        <v>4</v>
      </c>
      <c r="L590" s="47">
        <v>54</v>
      </c>
      <c r="M590" s="47">
        <v>0</v>
      </c>
      <c r="N590" s="47">
        <v>5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59</v>
      </c>
      <c r="X590" s="110">
        <v>1.7384259259259301E-2</v>
      </c>
      <c r="Y590">
        <v>47.917000000000002</v>
      </c>
    </row>
    <row r="591" spans="1:25" x14ac:dyDescent="0.3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276</v>
      </c>
      <c r="F591" s="47" t="s">
        <v>120</v>
      </c>
      <c r="G591" s="13" t="e">
        <f>(C591-VLOOKUP(E591,Riders!$A$2:$C$3501,2,FALSE))/365</f>
        <v>#N/A</v>
      </c>
      <c r="H591" s="47">
        <v>12</v>
      </c>
      <c r="I591" s="47">
        <v>28</v>
      </c>
      <c r="J591" s="47">
        <v>8</v>
      </c>
      <c r="K591" s="47">
        <v>22</v>
      </c>
      <c r="L591" s="47">
        <v>58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58</v>
      </c>
      <c r="X591" s="110">
        <v>1.7384259259259301E-2</v>
      </c>
      <c r="Y591">
        <v>47.917000000000002</v>
      </c>
    </row>
    <row r="592" spans="1:25" x14ac:dyDescent="0.3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334</v>
      </c>
      <c r="F592" s="47" t="s">
        <v>118</v>
      </c>
      <c r="G592" s="13">
        <f>(C592-VLOOKUP(E592,Riders!$A$2:$C$3501,2,FALSE))/365</f>
        <v>26.021917808219179</v>
      </c>
      <c r="H592" s="47">
        <v>13</v>
      </c>
      <c r="I592" s="47">
        <v>10</v>
      </c>
      <c r="J592" s="47">
        <v>20</v>
      </c>
      <c r="K592" s="47">
        <v>26</v>
      </c>
      <c r="L592" s="47">
        <v>56</v>
      </c>
      <c r="M592" s="47">
        <v>0</v>
      </c>
      <c r="N592" s="47">
        <v>0</v>
      </c>
      <c r="O592" s="47">
        <v>0</v>
      </c>
      <c r="P592" s="47">
        <v>0</v>
      </c>
      <c r="Q592" s="47">
        <v>2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58</v>
      </c>
      <c r="X592" s="110">
        <v>1.7384259259259301E-2</v>
      </c>
      <c r="Y592">
        <v>47.917000000000002</v>
      </c>
    </row>
    <row r="593" spans="1:25" x14ac:dyDescent="0.3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586</v>
      </c>
      <c r="F593" s="47" t="s">
        <v>172</v>
      </c>
      <c r="G593" s="13" t="e">
        <f>(C593-VLOOKUP(E593,Riders!$A$2:$C$3501,2,FALSE))/365</f>
        <v>#N/A</v>
      </c>
      <c r="H593" s="47">
        <v>14</v>
      </c>
      <c r="I593" s="47">
        <v>14</v>
      </c>
      <c r="J593" s="47">
        <v>12</v>
      </c>
      <c r="K593" s="47">
        <v>16</v>
      </c>
      <c r="L593" s="47">
        <v>42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42</v>
      </c>
      <c r="X593" s="110">
        <v>1.7384259259259301E-2</v>
      </c>
      <c r="Y593">
        <v>47.917000000000002</v>
      </c>
    </row>
    <row r="594" spans="1:25" x14ac:dyDescent="0.3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459</v>
      </c>
      <c r="F594" s="47" t="s">
        <v>15</v>
      </c>
      <c r="G594" s="13">
        <f>(C594-VLOOKUP(E594,Riders!$A$2:$C$3501,2,FALSE))/365</f>
        <v>19.950684931506849</v>
      </c>
      <c r="H594" s="47">
        <v>15</v>
      </c>
      <c r="I594" s="47">
        <v>20</v>
      </c>
      <c r="J594" s="47">
        <v>1</v>
      </c>
      <c r="K594" s="47">
        <v>18</v>
      </c>
      <c r="L594" s="47">
        <v>39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39</v>
      </c>
      <c r="X594" s="110">
        <v>1.7384259259259301E-2</v>
      </c>
      <c r="Y594">
        <v>47.917000000000002</v>
      </c>
    </row>
    <row r="595" spans="1:25" x14ac:dyDescent="0.3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219</v>
      </c>
      <c r="F595" s="47" t="s">
        <v>220</v>
      </c>
      <c r="G595" s="13">
        <f>(C595-VLOOKUP(E595,Riders!$A$2:$C$3501,2,FALSE))/365</f>
        <v>26.183561643835617</v>
      </c>
      <c r="H595" s="47">
        <v>16</v>
      </c>
      <c r="I595" s="47">
        <v>18</v>
      </c>
      <c r="J595" s="47">
        <v>1</v>
      </c>
      <c r="K595" s="47">
        <v>12</v>
      </c>
      <c r="L595" s="47">
        <v>31</v>
      </c>
      <c r="M595" s="47">
        <v>0</v>
      </c>
      <c r="N595" s="47">
        <v>0</v>
      </c>
      <c r="O595" s="47">
        <v>0</v>
      </c>
      <c r="P595" s="47">
        <v>2</v>
      </c>
      <c r="Q595" s="47">
        <v>0</v>
      </c>
      <c r="R595" s="47">
        <v>1</v>
      </c>
      <c r="S595" s="47">
        <v>0</v>
      </c>
      <c r="T595" s="47">
        <v>2</v>
      </c>
      <c r="U595" s="47">
        <v>0</v>
      </c>
      <c r="V595" s="47">
        <v>0</v>
      </c>
      <c r="W595" s="47">
        <v>36</v>
      </c>
      <c r="X595" s="110">
        <v>1.7384259259259301E-2</v>
      </c>
      <c r="Y595">
        <v>47.917000000000002</v>
      </c>
    </row>
    <row r="596" spans="1:25" x14ac:dyDescent="0.3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1415</v>
      </c>
      <c r="F596" s="47" t="s">
        <v>230</v>
      </c>
      <c r="G596" s="13">
        <f>(C596-VLOOKUP(E596,Riders!$A$2:$C$3501,2,FALSE))/365</f>
        <v>28.742465753424657</v>
      </c>
      <c r="H596" s="47">
        <v>17</v>
      </c>
      <c r="I596" s="47">
        <v>12</v>
      </c>
      <c r="J596" s="47">
        <v>2</v>
      </c>
      <c r="K596" s="47">
        <v>20</v>
      </c>
      <c r="L596" s="47">
        <v>34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34</v>
      </c>
      <c r="X596" s="110">
        <v>1.7384259259259301E-2</v>
      </c>
      <c r="Y596">
        <v>47.917000000000002</v>
      </c>
    </row>
    <row r="597" spans="1:25" x14ac:dyDescent="0.3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311</v>
      </c>
      <c r="F597" s="47" t="s">
        <v>61</v>
      </c>
      <c r="G597" s="13">
        <f>(C597-VLOOKUP(E597,Riders!$A$2:$C$3501,2,FALSE))/365</f>
        <v>28.791780821917808</v>
      </c>
      <c r="H597" s="47">
        <v>18</v>
      </c>
      <c r="I597" s="47">
        <v>6</v>
      </c>
      <c r="J597" s="47">
        <v>14</v>
      </c>
      <c r="K597" s="47">
        <v>14</v>
      </c>
      <c r="L597" s="47">
        <v>34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34</v>
      </c>
      <c r="X597" s="110">
        <v>1.7384259259259301E-2</v>
      </c>
      <c r="Y597">
        <v>47.917000000000002</v>
      </c>
    </row>
    <row r="598" spans="1:25" x14ac:dyDescent="0.3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348</v>
      </c>
      <c r="F598" s="47" t="s">
        <v>65</v>
      </c>
      <c r="G598" s="13">
        <f>(C598-VLOOKUP(E598,Riders!$A$2:$C$3501,2,FALSE))/365</f>
        <v>25.660273972602738</v>
      </c>
      <c r="H598" s="47">
        <v>19</v>
      </c>
      <c r="I598" s="47">
        <v>1</v>
      </c>
      <c r="J598" s="47">
        <v>18</v>
      </c>
      <c r="K598" s="47">
        <v>1</v>
      </c>
      <c r="L598" s="47">
        <v>20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6</v>
      </c>
      <c r="U598" s="47">
        <v>0</v>
      </c>
      <c r="V598" s="47">
        <v>0</v>
      </c>
      <c r="W598" s="47">
        <v>26</v>
      </c>
      <c r="X598" s="110">
        <v>1.7384259259259301E-2</v>
      </c>
      <c r="Y598">
        <v>47.917000000000002</v>
      </c>
    </row>
    <row r="599" spans="1:25" x14ac:dyDescent="0.3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338</v>
      </c>
      <c r="F599" s="47" t="s">
        <v>339</v>
      </c>
      <c r="G599" s="13">
        <f>(C599-VLOOKUP(E599,Riders!$A$2:$C$3501,2,FALSE))/365</f>
        <v>28.794520547945204</v>
      </c>
      <c r="H599" s="47">
        <v>20</v>
      </c>
      <c r="I599" s="47">
        <v>1</v>
      </c>
      <c r="J599" s="47">
        <v>10</v>
      </c>
      <c r="K599" s="47">
        <v>1</v>
      </c>
      <c r="L599" s="47">
        <v>12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10</v>
      </c>
      <c r="U599" s="47">
        <v>0</v>
      </c>
      <c r="V599" s="47">
        <v>0</v>
      </c>
      <c r="W599" s="47">
        <v>22</v>
      </c>
      <c r="X599" s="110">
        <v>1.7384259259259301E-2</v>
      </c>
      <c r="Y599">
        <v>47.917000000000002</v>
      </c>
    </row>
    <row r="600" spans="1:25" x14ac:dyDescent="0.3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562</v>
      </c>
      <c r="F600" s="47" t="s">
        <v>47</v>
      </c>
      <c r="G600" s="13">
        <f>(C600-VLOOKUP(E600,Riders!$A$2:$C$3501,2,FALSE))/365</f>
        <v>21.07123287671233</v>
      </c>
      <c r="H600" s="47">
        <v>21</v>
      </c>
      <c r="I600" s="47">
        <v>8</v>
      </c>
      <c r="J600" s="47">
        <v>4</v>
      </c>
      <c r="K600" s="47">
        <v>1</v>
      </c>
      <c r="L600" s="47">
        <v>13</v>
      </c>
      <c r="M600" s="47">
        <v>3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4</v>
      </c>
      <c r="U600" s="47">
        <v>0</v>
      </c>
      <c r="V600" s="47">
        <v>0</v>
      </c>
      <c r="W600" s="47">
        <v>20</v>
      </c>
      <c r="X600" s="110">
        <v>1.7384259259259301E-2</v>
      </c>
      <c r="Y600">
        <v>47.917000000000002</v>
      </c>
    </row>
    <row r="601" spans="1:25" x14ac:dyDescent="0.3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299</v>
      </c>
      <c r="F601" s="47" t="s">
        <v>38</v>
      </c>
      <c r="G601" s="13">
        <f>(C601-VLOOKUP(E601,Riders!$A$2:$C$3501,2,FALSE))/365</f>
        <v>26.175342465753424</v>
      </c>
      <c r="H601" s="47">
        <v>22</v>
      </c>
      <c r="I601" s="47">
        <v>4</v>
      </c>
      <c r="J601" s="47">
        <v>6</v>
      </c>
      <c r="K601" s="47">
        <v>8</v>
      </c>
      <c r="L601" s="47">
        <v>18</v>
      </c>
      <c r="M601" s="47">
        <v>0</v>
      </c>
      <c r="N601" s="47">
        <v>0</v>
      </c>
      <c r="O601" s="47">
        <v>1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0</v>
      </c>
      <c r="W601" s="47">
        <v>19</v>
      </c>
      <c r="X601" s="110">
        <v>1.7384259259259301E-2</v>
      </c>
      <c r="Y601">
        <v>47.917000000000002</v>
      </c>
    </row>
    <row r="602" spans="1:25" x14ac:dyDescent="0.3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224</v>
      </c>
      <c r="F602" s="47" t="s">
        <v>225</v>
      </c>
      <c r="G602" s="13">
        <f>(C602-VLOOKUP(E602,Riders!$A$2:$C$3501,2,FALSE))/365</f>
        <v>18.882191780821916</v>
      </c>
      <c r="H602" s="47">
        <v>23</v>
      </c>
      <c r="I602" s="47">
        <v>1</v>
      </c>
      <c r="J602" s="47">
        <v>1</v>
      </c>
      <c r="K602" s="47">
        <v>6</v>
      </c>
      <c r="L602" s="47">
        <v>8</v>
      </c>
      <c r="M602" s="47">
        <v>0</v>
      </c>
      <c r="N602" s="47">
        <v>0</v>
      </c>
      <c r="O602" s="47">
        <v>0</v>
      </c>
      <c r="P602" s="47">
        <v>0</v>
      </c>
      <c r="Q602" s="47">
        <v>1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9</v>
      </c>
      <c r="X602" s="110">
        <v>1.7384259259259301E-2</v>
      </c>
      <c r="Y602">
        <v>47.917000000000002</v>
      </c>
    </row>
    <row r="603" spans="1:25" x14ac:dyDescent="0.3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326</v>
      </c>
      <c r="F603" s="47" t="s">
        <v>49</v>
      </c>
      <c r="G603" s="13" t="e">
        <f>(C603-VLOOKUP(E603,Riders!$A$2:$C$3501,2,FALSE))/365</f>
        <v>#N/A</v>
      </c>
      <c r="H603" s="47">
        <v>24</v>
      </c>
      <c r="I603" s="47">
        <v>1</v>
      </c>
      <c r="J603" s="47">
        <v>1</v>
      </c>
      <c r="K603" s="47">
        <v>2</v>
      </c>
      <c r="L603" s="47">
        <v>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4</v>
      </c>
      <c r="X603" s="110">
        <v>1.7384259259259301E-2</v>
      </c>
      <c r="Y603">
        <v>47.917000000000002</v>
      </c>
    </row>
  </sheetData>
  <autoFilter ref="A1:Y603" xr:uid="{D4D99032-85EA-467B-B6C3-EA42F6A14D08}">
    <sortState xmlns:xlrd2="http://schemas.microsoft.com/office/spreadsheetml/2017/richdata2" ref="A2:Y603">
      <sortCondition descending="1" ref="C1:C513"/>
    </sortState>
  </autoFilter>
  <phoneticPr fontId="2" type="noConversion"/>
  <conditionalFormatting sqref="I2:I2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17" priority="96" operator="between">
      <formula>1</formula>
      <formula>1</formula>
    </cfRule>
    <cfRule type="cellIs" dxfId="216" priority="97" operator="between">
      <formula>2</formula>
      <formula>2</formula>
    </cfRule>
    <cfRule type="cellIs" dxfId="215" priority="98" operator="between">
      <formula>3</formula>
      <formula>3</formula>
    </cfRule>
    <cfRule type="cellIs" dxfId="214" priority="99" operator="between">
      <formula>5</formula>
      <formula>5</formula>
    </cfRule>
  </conditionalFormatting>
  <conditionalFormatting sqref="T2:T1999">
    <cfRule type="cellIs" dxfId="213" priority="83" operator="between">
      <formula>10</formula>
      <formula>10</formula>
    </cfRule>
    <cfRule type="cellIs" dxfId="212" priority="84" operator="between">
      <formula>6</formula>
      <formula>6</formula>
    </cfRule>
    <cfRule type="cellIs" dxfId="211" priority="85" operator="between">
      <formula>2</formula>
      <formula>2</formula>
    </cfRule>
    <cfRule type="cellIs" dxfId="210" priority="86" operator="between">
      <formula>4</formula>
      <formula>4</formula>
    </cfRule>
  </conditionalFormatting>
  <conditionalFormatting sqref="D89:D112">
    <cfRule type="expression" dxfId="209" priority="69">
      <formula>$E89="F"</formula>
    </cfRule>
    <cfRule type="expression" dxfId="208" priority="70">
      <formula>$E89="SF"</formula>
    </cfRule>
    <cfRule type="expression" dxfId="207" priority="71">
      <formula>$E89="QF"</formula>
    </cfRule>
    <cfRule type="expression" dxfId="206" priority="72">
      <formula>$E89="R16"</formula>
    </cfRule>
    <cfRule type="expression" dxfId="205" priority="73">
      <formula>$E89="R8"</formula>
    </cfRule>
  </conditionalFormatting>
  <conditionalFormatting sqref="C145:C168">
    <cfRule type="expression" dxfId="204" priority="67">
      <formula>$E145="F"</formula>
    </cfRule>
    <cfRule type="expression" dxfId="203" priority="68">
      <formula>$E145="Q"</formula>
    </cfRule>
  </conditionalFormatting>
  <conditionalFormatting sqref="A145:B168">
    <cfRule type="expression" dxfId="202" priority="64">
      <formula>$E145="Q"</formula>
    </cfRule>
    <cfRule type="expression" dxfId="201" priority="65">
      <formula>$E145="G"</formula>
    </cfRule>
    <cfRule type="expression" dxfId="200" priority="66">
      <formula>$E145="B"</formula>
    </cfRule>
  </conditionalFormatting>
  <conditionalFormatting sqref="D145:D168">
    <cfRule type="expression" dxfId="199" priority="61">
      <formula>$E145="Q"</formula>
    </cfRule>
    <cfRule type="expression" dxfId="198" priority="62">
      <formula>$E145="G"</formula>
    </cfRule>
    <cfRule type="expression" dxfId="197" priority="63">
      <formula>$E145="B"</formula>
    </cfRule>
  </conditionalFormatting>
  <conditionalFormatting sqref="A169:B190 D169:D190">
    <cfRule type="expression" dxfId="196" priority="59">
      <formula>#REF!="F"</formula>
    </cfRule>
    <cfRule type="expression" dxfId="195" priority="60">
      <formula>#REF!="Q"</formula>
    </cfRule>
  </conditionalFormatting>
  <conditionalFormatting sqref="A191:B211 D191:D211">
    <cfRule type="expression" dxfId="194" priority="57">
      <formula>#REF!="F"</formula>
    </cfRule>
    <cfRule type="expression" dxfId="193" priority="58">
      <formula>#REF!="Q"</formula>
    </cfRule>
  </conditionalFormatting>
  <conditionalFormatting sqref="A212:B232 D212:D232">
    <cfRule type="expression" dxfId="192" priority="55">
      <formula>#REF!="F"</formula>
    </cfRule>
    <cfRule type="expression" dxfId="191" priority="5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90" priority="53">
      <formula>#REF!="F"</formula>
    </cfRule>
    <cfRule type="expression" dxfId="189" priority="5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88" priority="51">
      <formula>#REF!="F"</formula>
    </cfRule>
    <cfRule type="expression" dxfId="187" priority="52">
      <formula>#REF!="Q"</formula>
    </cfRule>
  </conditionalFormatting>
  <conditionalFormatting sqref="A256:B278 D256:D278">
    <cfRule type="expression" dxfId="186" priority="49">
      <formula>#REF!="F"</formula>
    </cfRule>
    <cfRule type="expression" dxfId="185" priority="50">
      <formula>#REF!="Q"</formula>
    </cfRule>
  </conditionalFormatting>
  <conditionalFormatting sqref="A279:B302 D279:D302">
    <cfRule type="expression" dxfId="184" priority="47">
      <formula>#REF!="F"</formula>
    </cfRule>
    <cfRule type="expression" dxfId="183" priority="48">
      <formula>#REF!="Q"</formula>
    </cfRule>
  </conditionalFormatting>
  <conditionalFormatting sqref="A303:B326 D303:D326">
    <cfRule type="expression" dxfId="182" priority="45">
      <formula>#REF!="F"</formula>
    </cfRule>
    <cfRule type="expression" dxfId="181" priority="4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80" priority="43">
      <formula>#REF!="F"</formula>
    </cfRule>
    <cfRule type="expression" dxfId="179" priority="44">
      <formula>#REF!="Q"</formula>
    </cfRule>
  </conditionalFormatting>
  <conditionalFormatting sqref="A327:B327 A329:B329 A331:B331 A333:B333 A335:B335 A337:B337 A339:B339 A341:B341 A343:B343 A345:B345 A347:B347 A349:B349">
    <cfRule type="expression" dxfId="178" priority="41">
      <formula>#REF!="F"</formula>
    </cfRule>
    <cfRule type="expression" dxfId="177" priority="42">
      <formula>#REF!="Q"</formula>
    </cfRule>
  </conditionalFormatting>
  <conditionalFormatting sqref="D351:D372">
    <cfRule type="expression" dxfId="176" priority="39">
      <formula>#REF!="F"</formula>
    </cfRule>
    <cfRule type="expression" dxfId="175" priority="40">
      <formula>#REF!="Q"</formula>
    </cfRule>
  </conditionalFormatting>
  <conditionalFormatting sqref="A351:B351 A353:B353 A355:B355 A357:B357 A359:B359 A361:B361 A363:B363 A365:B365 A367:B367 A369:B369 A371:B371">
    <cfRule type="expression" dxfId="174" priority="37">
      <formula>#REF!="F"</formula>
    </cfRule>
    <cfRule type="expression" dxfId="173" priority="38">
      <formula>#REF!="Q"</formula>
    </cfRule>
  </conditionalFormatting>
  <conditionalFormatting sqref="A352:B352 A354:B354 A356:B356 A358:B358 A360:B360 A362:B362 A364:B364 A366:B366 A368:B368 A370:B370 A372:B372">
    <cfRule type="expression" dxfId="172" priority="35">
      <formula>#REF!="F"</formula>
    </cfRule>
    <cfRule type="expression" dxfId="171" priority="36">
      <formula>#REF!="Q"</formula>
    </cfRule>
  </conditionalFormatting>
  <conditionalFormatting sqref="D373:D396">
    <cfRule type="expression" dxfId="170" priority="33">
      <formula>#REF!="F"</formula>
    </cfRule>
    <cfRule type="expression" dxfId="169" priority="34">
      <formula>#REF!="Q"</formula>
    </cfRule>
  </conditionalFormatting>
  <conditionalFormatting sqref="A374:B374 A376:B376 A378:B378 A380:B380 A382:B382 A384:B384 A386:B386 A388:B388 A390:B390 A392:B392 A394:B394 A396:B396">
    <cfRule type="expression" dxfId="168" priority="31">
      <formula>#REF!="F"</formula>
    </cfRule>
    <cfRule type="expression" dxfId="167" priority="32">
      <formula>#REF!="Q"</formula>
    </cfRule>
  </conditionalFormatting>
  <conditionalFormatting sqref="A373:B373 A375:B375 A377:B377 A379:B379 A381:B381 A383:B383 A385:B385 A387:B387 A389:B389 A391:B391 A393:B393 A395:B395">
    <cfRule type="expression" dxfId="166" priority="29">
      <formula>#REF!="F"</formula>
    </cfRule>
    <cfRule type="expression" dxfId="165" priority="30">
      <formula>#REF!="Q"</formula>
    </cfRule>
  </conditionalFormatting>
  <conditionalFormatting sqref="D397:D420">
    <cfRule type="expression" dxfId="164" priority="27">
      <formula>#REF!="F"</formula>
    </cfRule>
    <cfRule type="expression" dxfId="163" priority="28">
      <formula>#REF!="Q"</formula>
    </cfRule>
  </conditionalFormatting>
  <conditionalFormatting sqref="A397:B397 A399:B399 A401:B401 A403:B403 A405:B405 A407:B407 A409:B409 A411:B411 A413:B413 A415:B415 A417:B417 A419:B419">
    <cfRule type="expression" dxfId="162" priority="25">
      <formula>#REF!="F"</formula>
    </cfRule>
    <cfRule type="expression" dxfId="161" priority="26">
      <formula>#REF!="Q"</formula>
    </cfRule>
  </conditionalFormatting>
  <conditionalFormatting sqref="A398:B398 A400:B400 A402:B402 A404:B404 A406:B406 A408:B408 A410:B410 A412:B412 A414:B414 A416:B416 A418:B418 A420:B420">
    <cfRule type="expression" dxfId="160" priority="23">
      <formula>#REF!="F"</formula>
    </cfRule>
    <cfRule type="expression" dxfId="159" priority="24">
      <formula>#REF!="Q"</formula>
    </cfRule>
  </conditionalFormatting>
  <conditionalFormatting sqref="U421:U444">
    <cfRule type="cellIs" dxfId="158" priority="19" operator="between">
      <formula>10</formula>
      <formula>10</formula>
    </cfRule>
    <cfRule type="cellIs" dxfId="157" priority="20" operator="between">
      <formula>6</formula>
      <formula>6</formula>
    </cfRule>
    <cfRule type="cellIs" dxfId="156" priority="21" operator="between">
      <formula>2</formula>
      <formula>2</formula>
    </cfRule>
    <cfRule type="cellIs" dxfId="155" priority="22" operator="between">
      <formula>4</formula>
      <formula>4</formula>
    </cfRule>
  </conditionalFormatting>
  <conditionalFormatting sqref="U445:U468">
    <cfRule type="cellIs" dxfId="154" priority="15" operator="between">
      <formula>10</formula>
      <formula>10</formula>
    </cfRule>
    <cfRule type="cellIs" dxfId="153" priority="16" operator="between">
      <formula>6</formula>
      <formula>6</formula>
    </cfRule>
    <cfRule type="cellIs" dxfId="152" priority="17" operator="between">
      <formula>2</formula>
      <formula>2</formula>
    </cfRule>
    <cfRule type="cellIs" dxfId="151" priority="18" operator="between">
      <formula>4</formula>
      <formula>4</formula>
    </cfRule>
  </conditionalFormatting>
  <conditionalFormatting sqref="D514:D537 A514:B537">
    <cfRule type="expression" dxfId="150" priority="13">
      <formula>#REF!="F"</formula>
    </cfRule>
    <cfRule type="expression" dxfId="149" priority="14">
      <formula>#REF!="Q"</formula>
    </cfRule>
  </conditionalFormatting>
  <conditionalFormatting sqref="A562:D580">
    <cfRule type="expression" dxfId="148" priority="10">
      <formula>$E562="Q"</formula>
    </cfRule>
    <cfRule type="expression" dxfId="147" priority="11">
      <formula>$E562="G"</formula>
    </cfRule>
    <cfRule type="expression" dxfId="146" priority="12">
      <formula>$E562="B"</formula>
    </cfRule>
  </conditionalFormatting>
  <conditionalFormatting sqref="A581:B603">
    <cfRule type="expression" dxfId="145" priority="7">
      <formula>#REF!="R1"</formula>
    </cfRule>
    <cfRule type="expression" dxfId="144" priority="8">
      <formula>#REF!="F"</formula>
    </cfRule>
    <cfRule type="expression" dxfId="143" priority="9">
      <formula>#REF!="Q"</formula>
    </cfRule>
  </conditionalFormatting>
  <conditionalFormatting sqref="D581:D603">
    <cfRule type="expression" dxfId="142" priority="4">
      <formula>#REF!="R1"</formula>
    </cfRule>
    <cfRule type="expression" dxfId="141" priority="5">
      <formula>#REF!="F"</formula>
    </cfRule>
    <cfRule type="expression" dxfId="140" priority="6">
      <formula>#REF!="Q"</formula>
    </cfRule>
  </conditionalFormatting>
  <conditionalFormatting sqref="C581:C603">
    <cfRule type="expression" dxfId="139" priority="1">
      <formula>$E581="R1"</formula>
    </cfRule>
    <cfRule type="expression" dxfId="138" priority="2">
      <formula>$E581="F"</formula>
    </cfRule>
    <cfRule type="expression" dxfId="137" priority="3">
      <formula>$E581="Q"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4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3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4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3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4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3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4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3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4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3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4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3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4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3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4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3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4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3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4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3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4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3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4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3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4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3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4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3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4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3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4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3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4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3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4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3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4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3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4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3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4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3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4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3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4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3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4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3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4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3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4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3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4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3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4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3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4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3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4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3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4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3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4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3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4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3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4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3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4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3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4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3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4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3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4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3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4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3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4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3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4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3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4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4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4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4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4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4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4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3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4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3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4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3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4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3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4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3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4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3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4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3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4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3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4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3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4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3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4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3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4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3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4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3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4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3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4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3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4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3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4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3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4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3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4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3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4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3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4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3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4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3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4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3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4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3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4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3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4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3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4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3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4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3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4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3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4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3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4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3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4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3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4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3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4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3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4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3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4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3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4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3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4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3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4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3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4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3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4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3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4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3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4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3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4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3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4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3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4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3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4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3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4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3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4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3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4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3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4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3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4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3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4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4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4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4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4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4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4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4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4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4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4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4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4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4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4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4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4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4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4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4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4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4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3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4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3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4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3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4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3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4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3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4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3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4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3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4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3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4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3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4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3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4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3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4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3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4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3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4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3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4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3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4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3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4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3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4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3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4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3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4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3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4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73" si="7">3.6*3000/(SUM(K142:AH142))</f>
        <v>48.684394397688386</v>
      </c>
    </row>
    <row r="143" spans="1:35" x14ac:dyDescent="0.3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4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3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4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3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4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3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4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3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4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3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4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3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4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3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4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3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4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3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4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3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4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3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4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3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4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3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4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3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4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3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4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3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4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3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4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3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4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3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4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3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4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3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4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3">
      <c r="A165" s="10" t="s">
        <v>71</v>
      </c>
      <c r="B165" s="10">
        <v>2021</v>
      </c>
      <c r="C165" s="25">
        <v>44449</v>
      </c>
      <c r="D165" s="10" t="s">
        <v>72</v>
      </c>
      <c r="E165" s="60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60">
        <v>4</v>
      </c>
      <c r="J165" s="114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3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4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3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4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3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4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3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4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3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4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3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4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3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4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3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4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3">
      <c r="A174" s="23" t="s">
        <v>117</v>
      </c>
      <c r="B174" s="23">
        <v>2021</v>
      </c>
      <c r="C174" s="26">
        <v>44387</v>
      </c>
      <c r="D174" s="23" t="s">
        <v>72</v>
      </c>
      <c r="E174" s="107" t="s">
        <v>205</v>
      </c>
      <c r="F174" s="143" t="s">
        <v>428</v>
      </c>
      <c r="G174" s="143" t="s">
        <v>56</v>
      </c>
      <c r="H174" s="13">
        <f>(C174-VLOOKUP(F174,Riders!$A$2:$C$3501,2,FALSE))/365</f>
        <v>31.704109589041096</v>
      </c>
      <c r="I174" s="107">
        <v>1</v>
      </c>
      <c r="J174" s="114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3">
      <c r="A175" s="23" t="s">
        <v>117</v>
      </c>
      <c r="B175" s="23">
        <v>2021</v>
      </c>
      <c r="C175" s="26">
        <v>44387</v>
      </c>
      <c r="D175" s="23" t="s">
        <v>72</v>
      </c>
      <c r="E175" s="107" t="s">
        <v>205</v>
      </c>
      <c r="F175" s="143" t="s">
        <v>514</v>
      </c>
      <c r="G175" s="143" t="s">
        <v>118</v>
      </c>
      <c r="H175" s="13">
        <f>(C175-VLOOKUP(F175,Riders!$A$2:$C$3501,2,FALSE))/365</f>
        <v>17.660273972602738</v>
      </c>
      <c r="I175" s="107">
        <v>2</v>
      </c>
      <c r="J175" s="114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3">
      <c r="A176" s="10" t="s">
        <v>117</v>
      </c>
      <c r="B176" s="10">
        <v>2021</v>
      </c>
      <c r="C176" s="25">
        <v>44387</v>
      </c>
      <c r="D176" s="10" t="s">
        <v>72</v>
      </c>
      <c r="E176" s="60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60">
        <v>3</v>
      </c>
      <c r="J176" s="114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3">
      <c r="A177" s="10" t="s">
        <v>117</v>
      </c>
      <c r="B177" s="10">
        <v>2021</v>
      </c>
      <c r="C177" s="25">
        <v>44387</v>
      </c>
      <c r="D177" s="10" t="s">
        <v>72</v>
      </c>
      <c r="E177" s="60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60">
        <v>4</v>
      </c>
      <c r="J177" s="114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3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4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3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4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3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4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3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4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3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4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3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4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3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4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3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4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3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4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3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4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3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4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3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4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3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4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3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4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3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4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3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4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3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4">
        <f t="shared" ref="J194:J257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3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4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3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4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3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4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3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4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3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4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3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4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3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4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3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4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3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4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3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4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3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4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3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4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3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4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3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4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3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4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3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4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4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4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4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44" si="11">3.6*3000/(SUM(K213:AH213))</f>
        <v>52.005585785139886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4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4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3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4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3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4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3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4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3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4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3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4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3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4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3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4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3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4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3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4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3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4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3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4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3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4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3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4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3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4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3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4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3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9">
        <f>(C231-VLOOKUP(F231,Riders!$A$2:$C$3501,2,FALSE))/365</f>
        <v>28.550684931506851</v>
      </c>
      <c r="I231" s="30">
        <v>1</v>
      </c>
      <c r="J231" s="114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3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9">
        <f>(C232-VLOOKUP(F232,Riders!$A$2:$C$3501,2,FALSE))/365</f>
        <v>30.75068493150685</v>
      </c>
      <c r="I232" s="30">
        <v>2</v>
      </c>
      <c r="J232" s="114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3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9">
        <f>(C233-VLOOKUP(F233,Riders!$A$2:$C$3501,2,FALSE))/365</f>
        <v>22.643835616438356</v>
      </c>
      <c r="I233" s="30">
        <v>3</v>
      </c>
      <c r="J233" s="114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3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9">
        <f>(C234-VLOOKUP(F234,Riders!$A$2:$C$3501,2,FALSE))/365</f>
        <v>29.789041095890411</v>
      </c>
      <c r="I234" s="30">
        <v>4</v>
      </c>
      <c r="J234" s="114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36" priority="26">
      <formula>$E2="Q"</formula>
    </cfRule>
    <cfRule type="expression" dxfId="135" priority="27">
      <formula>$E2="G"</formula>
    </cfRule>
    <cfRule type="expression" dxfId="134" priority="28">
      <formula>$E2="B"</formula>
    </cfRule>
  </conditionalFormatting>
  <conditionalFormatting sqref="C139:C164">
    <cfRule type="expression" dxfId="133" priority="19">
      <formula>$E139="F"</formula>
    </cfRule>
    <cfRule type="expression" dxfId="132" priority="20">
      <formula>$E139="Q"</formula>
    </cfRule>
  </conditionalFormatting>
  <conditionalFormatting sqref="A139:B164">
    <cfRule type="expression" dxfId="131" priority="16">
      <formula>$E139="Q"</formula>
    </cfRule>
    <cfRule type="expression" dxfId="130" priority="17">
      <formula>$E139="G"</formula>
    </cfRule>
    <cfRule type="expression" dxfId="129" priority="18">
      <formula>$E139="B"</formula>
    </cfRule>
  </conditionalFormatting>
  <conditionalFormatting sqref="D139:D164">
    <cfRule type="expression" dxfId="128" priority="13">
      <formula>$E139="Q"</formula>
    </cfRule>
    <cfRule type="expression" dxfId="127" priority="14">
      <formula>$E139="G"</formula>
    </cfRule>
    <cfRule type="expression" dxfId="126" priority="15">
      <formula>$E139="B"</formula>
    </cfRule>
  </conditionalFormatting>
  <conditionalFormatting sqref="A165:B188 D165:D188">
    <cfRule type="expression" dxfId="125" priority="11">
      <formula>#REF!="F"</formula>
    </cfRule>
    <cfRule type="expression" dxfId="124" priority="12">
      <formula>#REF!="Q"</formula>
    </cfRule>
  </conditionalFormatting>
  <conditionalFormatting sqref="F166:G184">
    <cfRule type="expression" dxfId="123" priority="1529">
      <formula>$E165="Q"</formula>
    </cfRule>
    <cfRule type="expression" dxfId="122" priority="1530">
      <formula>$E165="G"</formula>
    </cfRule>
    <cfRule type="expression" dxfId="12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177" workbookViewId="0">
      <selection activeCell="A183" sqref="A183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0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0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3">
      <c r="A3449" t="s">
        <v>3853</v>
      </c>
      <c r="B3449" s="108" t="s">
        <v>3843</v>
      </c>
      <c r="C3449">
        <v>10129176496</v>
      </c>
      <c r="D3449" t="s">
        <v>36</v>
      </c>
    </row>
    <row r="3450" spans="1:4" x14ac:dyDescent="0.3">
      <c r="A3450" t="s">
        <v>3854</v>
      </c>
      <c r="B3450" s="108">
        <v>38872</v>
      </c>
      <c r="C3450">
        <v>10143190572</v>
      </c>
      <c r="D3450" t="s">
        <v>38</v>
      </c>
    </row>
    <row r="3451" spans="1:4" x14ac:dyDescent="0.3">
      <c r="A3451" t="s">
        <v>3855</v>
      </c>
      <c r="B3451" s="108" t="s">
        <v>3844</v>
      </c>
      <c r="C3451">
        <v>10138586813</v>
      </c>
      <c r="D3451" t="s">
        <v>38</v>
      </c>
    </row>
    <row r="3452" spans="1:4" x14ac:dyDescent="0.3">
      <c r="A3452" t="s">
        <v>467</v>
      </c>
      <c r="B3452" s="108" t="s">
        <v>3845</v>
      </c>
      <c r="C3452">
        <v>10097466388</v>
      </c>
      <c r="D3452" t="s">
        <v>38</v>
      </c>
    </row>
    <row r="3453" spans="1:4" x14ac:dyDescent="0.3">
      <c r="A3453" t="s">
        <v>3820</v>
      </c>
      <c r="B3453" s="108" t="s">
        <v>3846</v>
      </c>
      <c r="C3453">
        <v>10096778092</v>
      </c>
      <c r="D3453" t="s">
        <v>38</v>
      </c>
    </row>
    <row r="3454" spans="1:4" x14ac:dyDescent="0.3">
      <c r="A3454" t="s">
        <v>3856</v>
      </c>
      <c r="B3454" s="108">
        <v>38659</v>
      </c>
      <c r="C3454">
        <v>10136186061</v>
      </c>
      <c r="D3454" t="s">
        <v>38</v>
      </c>
    </row>
    <row r="3455" spans="1:4" x14ac:dyDescent="0.3">
      <c r="A3455" t="s">
        <v>3858</v>
      </c>
      <c r="B3455" s="108" t="s">
        <v>3847</v>
      </c>
      <c r="C3455">
        <v>10076903705</v>
      </c>
      <c r="D3455" t="s">
        <v>17</v>
      </c>
    </row>
    <row r="3456" spans="1:4" x14ac:dyDescent="0.3">
      <c r="A3456" t="s">
        <v>3841</v>
      </c>
      <c r="B3456" s="108" t="s">
        <v>3848</v>
      </c>
      <c r="C3456">
        <v>10122836235</v>
      </c>
      <c r="D3456" t="s">
        <v>40</v>
      </c>
    </row>
    <row r="3457" spans="1:4" x14ac:dyDescent="0.3">
      <c r="A3457" t="s">
        <v>3859</v>
      </c>
      <c r="B3457" s="108" t="s">
        <v>3850</v>
      </c>
      <c r="C3457">
        <v>10090075190</v>
      </c>
      <c r="D3457" t="s">
        <v>67</v>
      </c>
    </row>
    <row r="3458" spans="1:4" x14ac:dyDescent="0.3">
      <c r="A3458" t="s">
        <v>3860</v>
      </c>
      <c r="B3458" s="108" t="s">
        <v>3851</v>
      </c>
      <c r="C3458">
        <v>10062147678</v>
      </c>
      <c r="D3458" t="s">
        <v>67</v>
      </c>
    </row>
    <row r="3459" spans="1:4" x14ac:dyDescent="0.3">
      <c r="C3459"/>
    </row>
    <row r="3460" spans="1:4" x14ac:dyDescent="0.3">
      <c r="C3460"/>
    </row>
    <row r="3461" spans="1:4" x14ac:dyDescent="0.3">
      <c r="C3461"/>
    </row>
    <row r="3462" spans="1:4" x14ac:dyDescent="0.3">
      <c r="C3462"/>
    </row>
    <row r="3463" spans="1:4" x14ac:dyDescent="0.3">
      <c r="C3463"/>
    </row>
    <row r="3464" spans="1:4" x14ac:dyDescent="0.3">
      <c r="C3464"/>
    </row>
    <row r="3465" spans="1:4" x14ac:dyDescent="0.3">
      <c r="C3465"/>
    </row>
    <row r="3466" spans="1:4" x14ac:dyDescent="0.3">
      <c r="C3466"/>
    </row>
    <row r="3467" spans="1:4" x14ac:dyDescent="0.3">
      <c r="C3467"/>
    </row>
    <row r="3468" spans="1:4" x14ac:dyDescent="0.3">
      <c r="C3468"/>
    </row>
    <row r="3469" spans="1:4" x14ac:dyDescent="0.3">
      <c r="C3469"/>
    </row>
    <row r="3470" spans="1:4" x14ac:dyDescent="0.3">
      <c r="C3470"/>
    </row>
    <row r="3471" spans="1:4" x14ac:dyDescent="0.3">
      <c r="C3471"/>
    </row>
    <row r="3472" spans="1:4" x14ac:dyDescent="0.3">
      <c r="C3472"/>
    </row>
    <row r="3473" spans="3:3" x14ac:dyDescent="0.3">
      <c r="C3473"/>
    </row>
    <row r="3474" spans="3:3" x14ac:dyDescent="0.3">
      <c r="C3474"/>
    </row>
    <row r="3475" spans="3:3" x14ac:dyDescent="0.3">
      <c r="C3475"/>
    </row>
    <row r="3476" spans="3:3" x14ac:dyDescent="0.3">
      <c r="C3476"/>
    </row>
    <row r="3477" spans="3:3" x14ac:dyDescent="0.3">
      <c r="C3477"/>
    </row>
    <row r="3478" spans="3:3" x14ac:dyDescent="0.3">
      <c r="C3478"/>
    </row>
    <row r="3479" spans="3:3" x14ac:dyDescent="0.3">
      <c r="C3479"/>
    </row>
    <row r="3480" spans="3:3" x14ac:dyDescent="0.3">
      <c r="C3480"/>
    </row>
    <row r="3481" spans="3:3" x14ac:dyDescent="0.3">
      <c r="C3481"/>
    </row>
    <row r="3482" spans="3:3" x14ac:dyDescent="0.3">
      <c r="C3482"/>
    </row>
    <row r="3483" spans="3:3" x14ac:dyDescent="0.3">
      <c r="C3483"/>
    </row>
    <row r="3484" spans="3:3" x14ac:dyDescent="0.3">
      <c r="C3484"/>
    </row>
    <row r="3485" spans="3:3" x14ac:dyDescent="0.3">
      <c r="C3485"/>
    </row>
    <row r="3486" spans="3:3" x14ac:dyDescent="0.3">
      <c r="C3486"/>
    </row>
    <row r="3487" spans="3:3" x14ac:dyDescent="0.3">
      <c r="C3487"/>
    </row>
    <row r="3488" spans="3:3" x14ac:dyDescent="0.3">
      <c r="C3488"/>
    </row>
    <row r="3489" spans="3:3" x14ac:dyDescent="0.3">
      <c r="C3489"/>
    </row>
    <row r="3490" spans="3:3" x14ac:dyDescent="0.3">
      <c r="C3490"/>
    </row>
    <row r="3491" spans="3:3" x14ac:dyDescent="0.3">
      <c r="C3491"/>
    </row>
    <row r="3492" spans="3:3" x14ac:dyDescent="0.3">
      <c r="C3492"/>
    </row>
    <row r="3493" spans="3:3" x14ac:dyDescent="0.3">
      <c r="C3493"/>
    </row>
    <row r="3494" spans="3:3" x14ac:dyDescent="0.3">
      <c r="C3494"/>
    </row>
    <row r="3495" spans="3:3" x14ac:dyDescent="0.3">
      <c r="C3495"/>
    </row>
    <row r="3496" spans="3:3" x14ac:dyDescent="0.3">
      <c r="C3496"/>
    </row>
    <row r="3497" spans="3:3" x14ac:dyDescent="0.3">
      <c r="C3497"/>
    </row>
    <row r="3498" spans="3:3" x14ac:dyDescent="0.3">
      <c r="C3498"/>
    </row>
    <row r="3499" spans="3:3" x14ac:dyDescent="0.3">
      <c r="C3499"/>
    </row>
    <row r="3500" spans="3:3" x14ac:dyDescent="0.3">
      <c r="C3500"/>
    </row>
    <row r="3501" spans="3:3" x14ac:dyDescent="0.3">
      <c r="C3501"/>
    </row>
    <row r="3502" spans="3:3" x14ac:dyDescent="0.3">
      <c r="C3502"/>
    </row>
    <row r="3503" spans="3:3" x14ac:dyDescent="0.3">
      <c r="C3503"/>
    </row>
    <row r="3504" spans="3:3" x14ac:dyDescent="0.3">
      <c r="C3504"/>
    </row>
    <row r="3505" spans="3:3" x14ac:dyDescent="0.3">
      <c r="C3505"/>
    </row>
    <row r="3506" spans="3:3" x14ac:dyDescent="0.3">
      <c r="C3506"/>
    </row>
    <row r="3507" spans="3:3" x14ac:dyDescent="0.3">
      <c r="C3507"/>
    </row>
    <row r="3508" spans="3:3" x14ac:dyDescent="0.3">
      <c r="C3508"/>
    </row>
    <row r="3509" spans="3:3" x14ac:dyDescent="0.3">
      <c r="C3509"/>
    </row>
    <row r="3510" spans="3:3" x14ac:dyDescent="0.3">
      <c r="C3510"/>
    </row>
    <row r="3511" spans="3:3" x14ac:dyDescent="0.3">
      <c r="C3511"/>
    </row>
    <row r="3512" spans="3:3" x14ac:dyDescent="0.3">
      <c r="C3512"/>
    </row>
    <row r="3513" spans="3:3" x14ac:dyDescent="0.3">
      <c r="C3513"/>
    </row>
    <row r="3514" spans="3:3" x14ac:dyDescent="0.3">
      <c r="C3514"/>
    </row>
    <row r="3515" spans="3:3" x14ac:dyDescent="0.3">
      <c r="C3515"/>
    </row>
    <row r="3516" spans="3:3" x14ac:dyDescent="0.3">
      <c r="C3516"/>
    </row>
    <row r="3517" spans="3:3" x14ac:dyDescent="0.3">
      <c r="C3517"/>
    </row>
    <row r="3518" spans="3:3" x14ac:dyDescent="0.3">
      <c r="C3518"/>
    </row>
    <row r="3519" spans="3:3" x14ac:dyDescent="0.3">
      <c r="C3519"/>
    </row>
    <row r="3520" spans="3:3" x14ac:dyDescent="0.3">
      <c r="C3520"/>
    </row>
    <row r="3521" spans="3:3" x14ac:dyDescent="0.3">
      <c r="C3521"/>
    </row>
    <row r="3522" spans="3:3" x14ac:dyDescent="0.3">
      <c r="C3522"/>
    </row>
    <row r="3523" spans="3:3" x14ac:dyDescent="0.3">
      <c r="C3523"/>
    </row>
    <row r="3524" spans="3:3" x14ac:dyDescent="0.3">
      <c r="C3524"/>
    </row>
    <row r="3525" spans="3:3" x14ac:dyDescent="0.3">
      <c r="C3525"/>
    </row>
    <row r="3526" spans="3:3" x14ac:dyDescent="0.3">
      <c r="C3526"/>
    </row>
    <row r="3527" spans="3:3" x14ac:dyDescent="0.3">
      <c r="C3527"/>
    </row>
    <row r="3528" spans="3:3" x14ac:dyDescent="0.3">
      <c r="C3528"/>
    </row>
    <row r="3529" spans="3:3" x14ac:dyDescent="0.3">
      <c r="C3529"/>
    </row>
    <row r="3530" spans="3:3" x14ac:dyDescent="0.3">
      <c r="C3530"/>
    </row>
    <row r="3531" spans="3:3" x14ac:dyDescent="0.3">
      <c r="C3531"/>
    </row>
    <row r="3532" spans="3:3" x14ac:dyDescent="0.3">
      <c r="C3532"/>
    </row>
    <row r="3533" spans="3:3" x14ac:dyDescent="0.3">
      <c r="C3533"/>
    </row>
    <row r="3534" spans="3:3" x14ac:dyDescent="0.3">
      <c r="C3534"/>
    </row>
    <row r="3535" spans="3:3" x14ac:dyDescent="0.3">
      <c r="C3535"/>
    </row>
    <row r="3536" spans="3:3" x14ac:dyDescent="0.3">
      <c r="C3536"/>
    </row>
    <row r="3537" spans="3:3" x14ac:dyDescent="0.3">
      <c r="C3537"/>
    </row>
    <row r="3538" spans="3:3" x14ac:dyDescent="0.3">
      <c r="C3538"/>
    </row>
    <row r="3539" spans="3:3" x14ac:dyDescent="0.3">
      <c r="C3539"/>
    </row>
    <row r="3540" spans="3:3" x14ac:dyDescent="0.3">
      <c r="C3540"/>
    </row>
    <row r="3541" spans="3:3" x14ac:dyDescent="0.3">
      <c r="C3541"/>
    </row>
    <row r="3542" spans="3:3" x14ac:dyDescent="0.3">
      <c r="C3542"/>
    </row>
    <row r="3543" spans="3:3" x14ac:dyDescent="0.3">
      <c r="C3543"/>
    </row>
    <row r="3544" spans="3:3" x14ac:dyDescent="0.3">
      <c r="C3544"/>
    </row>
    <row r="3545" spans="3:3" x14ac:dyDescent="0.3">
      <c r="C3545"/>
    </row>
    <row r="3546" spans="3:3" x14ac:dyDescent="0.3">
      <c r="C3546"/>
    </row>
    <row r="3547" spans="3:3" x14ac:dyDescent="0.3">
      <c r="C3547"/>
    </row>
    <row r="3548" spans="3:3" x14ac:dyDescent="0.3">
      <c r="C3548"/>
    </row>
    <row r="3549" spans="3:3" x14ac:dyDescent="0.3">
      <c r="C3549"/>
    </row>
    <row r="3550" spans="3:3" x14ac:dyDescent="0.3">
      <c r="C3550"/>
    </row>
    <row r="3551" spans="3:3" x14ac:dyDescent="0.3">
      <c r="C3551"/>
    </row>
    <row r="3552" spans="3:3" x14ac:dyDescent="0.3">
      <c r="C3552"/>
    </row>
    <row r="3553" spans="3:3" x14ac:dyDescent="0.3">
      <c r="C3553"/>
    </row>
    <row r="3554" spans="3:3" x14ac:dyDescent="0.3">
      <c r="C3554"/>
    </row>
    <row r="3555" spans="3:3" x14ac:dyDescent="0.3">
      <c r="C3555"/>
    </row>
    <row r="3556" spans="3:3" x14ac:dyDescent="0.3">
      <c r="C3556"/>
    </row>
    <row r="3557" spans="3:3" x14ac:dyDescent="0.3">
      <c r="C3557"/>
    </row>
    <row r="3558" spans="3:3" x14ac:dyDescent="0.3">
      <c r="C3558"/>
    </row>
    <row r="3559" spans="3:3" x14ac:dyDescent="0.3">
      <c r="C3559"/>
    </row>
    <row r="3560" spans="3:3" x14ac:dyDescent="0.3">
      <c r="C3560"/>
    </row>
    <row r="3561" spans="3:3" x14ac:dyDescent="0.3">
      <c r="C3561"/>
    </row>
    <row r="3562" spans="3:3" x14ac:dyDescent="0.3">
      <c r="C3562"/>
    </row>
    <row r="3563" spans="3:3" x14ac:dyDescent="0.3">
      <c r="C3563"/>
    </row>
    <row r="3564" spans="3:3" x14ac:dyDescent="0.3">
      <c r="C3564"/>
    </row>
    <row r="3565" spans="3:3" x14ac:dyDescent="0.3">
      <c r="C3565"/>
    </row>
    <row r="3566" spans="3:3" x14ac:dyDescent="0.3">
      <c r="C3566"/>
    </row>
    <row r="3567" spans="3:3" x14ac:dyDescent="0.3">
      <c r="C3567"/>
    </row>
    <row r="3568" spans="3:3" x14ac:dyDescent="0.3">
      <c r="C3568"/>
    </row>
    <row r="3569" spans="3:3" x14ac:dyDescent="0.3">
      <c r="C3569"/>
    </row>
    <row r="3570" spans="3:3" x14ac:dyDescent="0.3">
      <c r="C3570"/>
    </row>
    <row r="3571" spans="3:3" x14ac:dyDescent="0.3">
      <c r="C3571"/>
    </row>
    <row r="3572" spans="3:3" x14ac:dyDescent="0.3">
      <c r="C3572"/>
    </row>
    <row r="3573" spans="3:3" x14ac:dyDescent="0.3">
      <c r="C3573"/>
    </row>
    <row r="3574" spans="3:3" x14ac:dyDescent="0.3">
      <c r="C3574"/>
    </row>
    <row r="3575" spans="3:3" x14ac:dyDescent="0.3">
      <c r="C3575"/>
    </row>
    <row r="3576" spans="3:3" x14ac:dyDescent="0.3">
      <c r="C3576"/>
    </row>
    <row r="3577" spans="3:3" x14ac:dyDescent="0.3">
      <c r="C3577"/>
    </row>
    <row r="3578" spans="3:3" x14ac:dyDescent="0.3">
      <c r="C3578"/>
    </row>
    <row r="3579" spans="3:3" x14ac:dyDescent="0.3">
      <c r="C3579"/>
    </row>
    <row r="3580" spans="3:3" x14ac:dyDescent="0.3">
      <c r="C3580"/>
    </row>
    <row r="3581" spans="3:3" x14ac:dyDescent="0.3">
      <c r="C3581"/>
    </row>
    <row r="3582" spans="3:3" x14ac:dyDescent="0.3">
      <c r="C3582"/>
    </row>
    <row r="3583" spans="3:3" x14ac:dyDescent="0.3">
      <c r="C3583"/>
    </row>
    <row r="3584" spans="3:3" x14ac:dyDescent="0.3">
      <c r="C3584"/>
    </row>
    <row r="3585" spans="3:3" x14ac:dyDescent="0.3">
      <c r="C3585"/>
    </row>
    <row r="3586" spans="3:3" x14ac:dyDescent="0.3">
      <c r="C3586"/>
    </row>
    <row r="3587" spans="3:3" x14ac:dyDescent="0.3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6"/>
  <sheetViews>
    <sheetView zoomScaleNormal="100" workbookViewId="0">
      <pane ySplit="1" topLeftCell="A2" activePane="bottomLeft" state="frozen"/>
      <selection activeCell="G321" sqref="G321"/>
      <selection pane="bottomLeft" activeCell="A295" sqref="A295:D296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1" t="s">
        <v>693</v>
      </c>
      <c r="B2" s="1">
        <v>2024</v>
      </c>
      <c r="C2" s="2">
        <v>45324</v>
      </c>
      <c r="D2" s="1" t="s">
        <v>72</v>
      </c>
      <c r="E2" s="1" t="s">
        <v>204</v>
      </c>
      <c r="F2" s="1" t="s">
        <v>204</v>
      </c>
      <c r="G2" s="1" t="s">
        <v>274</v>
      </c>
      <c r="H2" s="1" t="s">
        <v>29</v>
      </c>
      <c r="I2" s="1">
        <f>(C2-VLOOKUP(G2,Riders!$A$2:$C$3501,2,FALSE))/365</f>
        <v>23.093150684931508</v>
      </c>
      <c r="J2" s="1">
        <v>1</v>
      </c>
    </row>
    <row r="3" spans="1:12" x14ac:dyDescent="0.3">
      <c r="A3" s="1" t="s">
        <v>693</v>
      </c>
      <c r="B3" s="1">
        <v>2024</v>
      </c>
      <c r="C3" s="2">
        <v>45324</v>
      </c>
      <c r="D3" s="1" t="s">
        <v>72</v>
      </c>
      <c r="E3" s="1" t="s">
        <v>204</v>
      </c>
      <c r="F3" s="1" t="s">
        <v>204</v>
      </c>
      <c r="G3" s="1" t="s">
        <v>214</v>
      </c>
      <c r="H3" s="1" t="s">
        <v>67</v>
      </c>
      <c r="I3" s="1">
        <f>(C3-VLOOKUP(G3,Riders!$A$2:$C$3501,2,FALSE))/365</f>
        <v>29.12876712328767</v>
      </c>
      <c r="J3" s="1">
        <v>2</v>
      </c>
    </row>
    <row r="4" spans="1:12" x14ac:dyDescent="0.3">
      <c r="A4" s="1" t="s">
        <v>693</v>
      </c>
      <c r="B4" s="1">
        <v>2024</v>
      </c>
      <c r="C4" s="2">
        <v>45324</v>
      </c>
      <c r="D4" s="1" t="s">
        <v>72</v>
      </c>
      <c r="E4" s="1" t="s">
        <v>204</v>
      </c>
      <c r="F4" s="1" t="s">
        <v>204</v>
      </c>
      <c r="G4" s="1" t="s">
        <v>420</v>
      </c>
      <c r="H4" s="1" t="s">
        <v>25</v>
      </c>
      <c r="I4" s="1">
        <f>(C4-VLOOKUP(G4,Riders!$A$2:$C$3501,2,FALSE))/365</f>
        <v>24.830136986301369</v>
      </c>
      <c r="J4" s="1">
        <v>3</v>
      </c>
    </row>
    <row r="5" spans="1:12" x14ac:dyDescent="0.3">
      <c r="A5" s="1" t="s">
        <v>693</v>
      </c>
      <c r="B5" s="1">
        <v>2024</v>
      </c>
      <c r="C5" s="2">
        <v>45324</v>
      </c>
      <c r="D5" s="1" t="s">
        <v>72</v>
      </c>
      <c r="E5" s="1" t="s">
        <v>204</v>
      </c>
      <c r="F5" s="1" t="s">
        <v>204</v>
      </c>
      <c r="G5" s="1" t="s">
        <v>2532</v>
      </c>
      <c r="H5" s="1" t="s">
        <v>47</v>
      </c>
      <c r="I5" s="1">
        <f>(C5-VLOOKUP(G5,Riders!$A$2:$C$3501,2,FALSE))/365</f>
        <v>19.627397260273973</v>
      </c>
      <c r="J5" s="1">
        <v>4</v>
      </c>
    </row>
    <row r="6" spans="1:12" x14ac:dyDescent="0.3">
      <c r="A6" s="1" t="s">
        <v>693</v>
      </c>
      <c r="B6" s="1">
        <v>2024</v>
      </c>
      <c r="C6" s="2">
        <v>45324</v>
      </c>
      <c r="D6" s="1" t="s">
        <v>72</v>
      </c>
      <c r="E6" s="1" t="s">
        <v>204</v>
      </c>
      <c r="F6" s="1" t="s">
        <v>204</v>
      </c>
      <c r="G6" s="1" t="s">
        <v>843</v>
      </c>
      <c r="H6" s="1" t="s">
        <v>51</v>
      </c>
      <c r="I6" s="1">
        <f>(C6-VLOOKUP(G6,Riders!$A$2:$C$3501,2,FALSE))/365</f>
        <v>19.093150684931508</v>
      </c>
      <c r="J6" s="1">
        <v>5</v>
      </c>
    </row>
    <row r="7" spans="1:12" x14ac:dyDescent="0.3">
      <c r="A7" s="1" t="s">
        <v>693</v>
      </c>
      <c r="B7" s="1">
        <v>2024</v>
      </c>
      <c r="C7" s="2">
        <v>45324</v>
      </c>
      <c r="D7" s="1" t="s">
        <v>72</v>
      </c>
      <c r="E7" s="1" t="s">
        <v>204</v>
      </c>
      <c r="F7" s="1" t="s">
        <v>204</v>
      </c>
      <c r="G7" s="1" t="s">
        <v>3840</v>
      </c>
      <c r="H7" s="1" t="s">
        <v>230</v>
      </c>
      <c r="I7" s="1">
        <f>(C7-VLOOKUP(G7,Riders!$A$2:$C$3501,2,FALSE))/365</f>
        <v>34.010958904109586</v>
      </c>
      <c r="J7" s="1">
        <v>6</v>
      </c>
    </row>
    <row r="8" spans="1:12" x14ac:dyDescent="0.3">
      <c r="A8" s="1" t="s">
        <v>693</v>
      </c>
      <c r="B8" s="1">
        <v>2024</v>
      </c>
      <c r="C8" s="2">
        <v>45324</v>
      </c>
      <c r="D8" s="1" t="s">
        <v>72</v>
      </c>
      <c r="E8" s="1" t="s">
        <v>204</v>
      </c>
      <c r="F8" s="1" t="s">
        <v>204</v>
      </c>
      <c r="G8" s="1" t="s">
        <v>226</v>
      </c>
      <c r="H8" s="1" t="s">
        <v>120</v>
      </c>
      <c r="I8" s="1">
        <f>(C8-VLOOKUP(G8,Riders!$A$2:$C$3501,2,FALSE))/365</f>
        <v>25.432876712328767</v>
      </c>
      <c r="J8" s="1">
        <v>7</v>
      </c>
    </row>
    <row r="9" spans="1:12" x14ac:dyDescent="0.3">
      <c r="A9" s="1" t="s">
        <v>693</v>
      </c>
      <c r="B9" s="1">
        <v>2024</v>
      </c>
      <c r="C9" s="2">
        <v>45324</v>
      </c>
      <c r="D9" s="1" t="s">
        <v>72</v>
      </c>
      <c r="E9" s="1" t="s">
        <v>204</v>
      </c>
      <c r="F9" s="1" t="s">
        <v>204</v>
      </c>
      <c r="G9" s="1" t="s">
        <v>841</v>
      </c>
      <c r="H9" s="1" t="s">
        <v>49</v>
      </c>
      <c r="I9" s="1">
        <f>(C9-VLOOKUP(G9,Riders!$A$2:$C$3501,2,FALSE))/365</f>
        <v>19.156164383561645</v>
      </c>
      <c r="J9" s="1">
        <v>8</v>
      </c>
    </row>
    <row r="10" spans="1:12" x14ac:dyDescent="0.3">
      <c r="A10" s="1" t="s">
        <v>693</v>
      </c>
      <c r="B10" s="1">
        <v>2024</v>
      </c>
      <c r="C10" s="2">
        <v>45324</v>
      </c>
      <c r="D10" s="1" t="s">
        <v>72</v>
      </c>
      <c r="E10" s="1" t="s">
        <v>204</v>
      </c>
      <c r="F10" s="1" t="s">
        <v>204</v>
      </c>
      <c r="G10" s="1" t="s">
        <v>228</v>
      </c>
      <c r="H10" s="1" t="s">
        <v>15</v>
      </c>
      <c r="I10" s="1">
        <f>(C10-VLOOKUP(G10,Riders!$A$2:$C$3501,2,FALSE))/365</f>
        <v>24.605479452054794</v>
      </c>
      <c r="J10" s="1">
        <v>9</v>
      </c>
    </row>
    <row r="11" spans="1:12" x14ac:dyDescent="0.3">
      <c r="A11" s="1" t="s">
        <v>693</v>
      </c>
      <c r="B11" s="1">
        <v>2024</v>
      </c>
      <c r="C11" s="2">
        <v>45324</v>
      </c>
      <c r="D11" s="1" t="s">
        <v>72</v>
      </c>
      <c r="E11" s="1" t="s">
        <v>204</v>
      </c>
      <c r="F11" s="1" t="s">
        <v>204</v>
      </c>
      <c r="G11" s="1" t="s">
        <v>488</v>
      </c>
      <c r="H11" s="1" t="s">
        <v>232</v>
      </c>
      <c r="I11" s="1">
        <f>(C11-VLOOKUP(G11,Riders!$A$2:$C$3501,2,FALSE))/365</f>
        <v>26.706849315068492</v>
      </c>
      <c r="J11" s="1">
        <v>10</v>
      </c>
    </row>
    <row r="12" spans="1:12" x14ac:dyDescent="0.3">
      <c r="A12" s="1" t="s">
        <v>693</v>
      </c>
      <c r="B12" s="1">
        <v>2024</v>
      </c>
      <c r="C12" s="2">
        <v>45324</v>
      </c>
      <c r="D12" s="1" t="s">
        <v>72</v>
      </c>
      <c r="E12" s="1" t="s">
        <v>204</v>
      </c>
      <c r="F12" s="1" t="s">
        <v>204</v>
      </c>
      <c r="G12" s="1" t="s">
        <v>463</v>
      </c>
      <c r="H12" s="1" t="s">
        <v>27</v>
      </c>
      <c r="I12" s="1">
        <f>(C12-VLOOKUP(G12,Riders!$A$2:$C$3501,2,FALSE))/365</f>
        <v>22.17808219178082</v>
      </c>
      <c r="J12" s="1">
        <v>11</v>
      </c>
    </row>
    <row r="13" spans="1:12" x14ac:dyDescent="0.3">
      <c r="A13" s="1" t="s">
        <v>693</v>
      </c>
      <c r="B13" s="1">
        <v>2024</v>
      </c>
      <c r="C13" s="2">
        <v>45324</v>
      </c>
      <c r="D13" s="1" t="s">
        <v>72</v>
      </c>
      <c r="E13" s="1" t="s">
        <v>204</v>
      </c>
      <c r="F13" s="1" t="s">
        <v>204</v>
      </c>
      <c r="G13" s="1" t="s">
        <v>239</v>
      </c>
      <c r="H13" s="1" t="s">
        <v>151</v>
      </c>
      <c r="I13" s="1">
        <f>(C13-VLOOKUP(G13,Riders!$A$2:$C$3501,2,FALSE))/365</f>
        <v>21.643835616438356</v>
      </c>
      <c r="J13" s="1">
        <v>12</v>
      </c>
    </row>
    <row r="14" spans="1:12" x14ac:dyDescent="0.3">
      <c r="A14" s="1" t="s">
        <v>693</v>
      </c>
      <c r="B14" s="1">
        <v>2024</v>
      </c>
      <c r="C14" s="2">
        <v>45324</v>
      </c>
      <c r="D14" s="1" t="s">
        <v>72</v>
      </c>
      <c r="E14" s="1" t="s">
        <v>204</v>
      </c>
      <c r="F14" s="1" t="s">
        <v>204</v>
      </c>
      <c r="G14" s="1" t="s">
        <v>444</v>
      </c>
      <c r="H14" s="1" t="s">
        <v>61</v>
      </c>
      <c r="I14" s="1">
        <f>(C14-VLOOKUP(G14,Riders!$A$2:$C$3501,2,FALSE))/365</f>
        <v>24.55890410958904</v>
      </c>
      <c r="J14" s="1">
        <v>13</v>
      </c>
    </row>
    <row r="15" spans="1:12" x14ac:dyDescent="0.3">
      <c r="A15" s="1" t="s">
        <v>693</v>
      </c>
      <c r="B15" s="1">
        <v>2024</v>
      </c>
      <c r="C15" s="2">
        <v>45324</v>
      </c>
      <c r="D15" s="1" t="s">
        <v>72</v>
      </c>
      <c r="E15" s="1" t="s">
        <v>204</v>
      </c>
      <c r="F15" s="1" t="s">
        <v>204</v>
      </c>
      <c r="G15" s="1" t="s">
        <v>219</v>
      </c>
      <c r="H15" s="1" t="s">
        <v>220</v>
      </c>
      <c r="I15" s="1">
        <f>(C15-VLOOKUP(G15,Riders!$A$2:$C$3501,2,FALSE))/365</f>
        <v>31.452054794520549</v>
      </c>
      <c r="J15" s="1">
        <v>14</v>
      </c>
    </row>
    <row r="16" spans="1:12" x14ac:dyDescent="0.3">
      <c r="A16" s="1" t="s">
        <v>693</v>
      </c>
      <c r="B16" s="1">
        <v>2024</v>
      </c>
      <c r="C16" s="2">
        <v>45324</v>
      </c>
      <c r="D16" s="1" t="s">
        <v>72</v>
      </c>
      <c r="E16" s="1" t="s">
        <v>204</v>
      </c>
      <c r="F16" s="1" t="s">
        <v>204</v>
      </c>
      <c r="G16" s="1" t="s">
        <v>450</v>
      </c>
      <c r="H16" s="1" t="s">
        <v>264</v>
      </c>
      <c r="I16" s="1">
        <f>(C16-VLOOKUP(G16,Riders!$A$2:$C$3501,2,FALSE))/365</f>
        <v>25.526027397260275</v>
      </c>
      <c r="J16" s="1">
        <v>15</v>
      </c>
    </row>
    <row r="17" spans="1:12" x14ac:dyDescent="0.3">
      <c r="A17" s="1" t="s">
        <v>693</v>
      </c>
      <c r="B17" s="1">
        <v>2024</v>
      </c>
      <c r="C17" s="2">
        <v>45324</v>
      </c>
      <c r="D17" s="1" t="s">
        <v>72</v>
      </c>
      <c r="E17" s="1" t="s">
        <v>204</v>
      </c>
      <c r="F17" s="1" t="s">
        <v>204</v>
      </c>
      <c r="G17" s="1" t="s">
        <v>842</v>
      </c>
      <c r="H17" s="1" t="s">
        <v>56</v>
      </c>
      <c r="I17" s="1">
        <f>(C17-VLOOKUP(G17,Riders!$A$2:$C$3501,2,FALSE))/365</f>
        <v>19.923287671232877</v>
      </c>
      <c r="J17" s="1">
        <v>16</v>
      </c>
    </row>
    <row r="18" spans="1:12" x14ac:dyDescent="0.3">
      <c r="A18" s="1" t="s">
        <v>693</v>
      </c>
      <c r="B18" s="1">
        <v>2024</v>
      </c>
      <c r="C18" s="2">
        <v>45324</v>
      </c>
      <c r="D18" s="1" t="s">
        <v>72</v>
      </c>
      <c r="E18" s="1" t="s">
        <v>204</v>
      </c>
      <c r="F18" s="1" t="s">
        <v>204</v>
      </c>
      <c r="G18" s="1" t="s">
        <v>3841</v>
      </c>
      <c r="H18" s="1" t="s">
        <v>40</v>
      </c>
      <c r="I18" s="1">
        <f>(C18-VLOOKUP(G18,Riders!$A$2:$C$3501,2,FALSE))/365</f>
        <v>18.545205479452054</v>
      </c>
      <c r="J18" s="1">
        <v>17</v>
      </c>
    </row>
    <row r="19" spans="1:12" x14ac:dyDescent="0.3">
      <c r="A19" s="1" t="s">
        <v>693</v>
      </c>
      <c r="B19" s="1">
        <v>2024</v>
      </c>
      <c r="C19" s="2">
        <v>45324</v>
      </c>
      <c r="D19" s="1" t="s">
        <v>72</v>
      </c>
      <c r="E19" s="1" t="s">
        <v>204</v>
      </c>
      <c r="F19" s="1" t="s">
        <v>204</v>
      </c>
      <c r="G19" s="1" t="s">
        <v>389</v>
      </c>
      <c r="H19" s="1" t="s">
        <v>53</v>
      </c>
      <c r="I19" s="1">
        <f>(C19-VLOOKUP(G19,Riders!$A$2:$C$3501,2,FALSE))/365</f>
        <v>24.260273972602739</v>
      </c>
      <c r="J19" s="1">
        <v>18</v>
      </c>
    </row>
    <row r="20" spans="1:12" x14ac:dyDescent="0.3">
      <c r="A20" s="1" t="s">
        <v>693</v>
      </c>
      <c r="B20" s="1">
        <v>2024</v>
      </c>
      <c r="C20" s="2">
        <v>45324</v>
      </c>
      <c r="D20" s="1" t="s">
        <v>72</v>
      </c>
      <c r="E20" s="1" t="s">
        <v>204</v>
      </c>
      <c r="F20" s="1" t="s">
        <v>204</v>
      </c>
      <c r="G20" s="1" t="s">
        <v>263</v>
      </c>
      <c r="H20" s="1" t="s">
        <v>3842</v>
      </c>
      <c r="I20" s="1">
        <f>(C20-VLOOKUP(G20,Riders!$A$2:$C$3501,2,FALSE))/365</f>
        <v>20.813698630136987</v>
      </c>
      <c r="J20" s="1">
        <v>19</v>
      </c>
    </row>
    <row r="21" spans="1:12" x14ac:dyDescent="0.3">
      <c r="A21" s="1" t="s">
        <v>693</v>
      </c>
      <c r="B21" s="1">
        <v>2024</v>
      </c>
      <c r="C21" s="2">
        <v>45324</v>
      </c>
      <c r="D21" s="1" t="s">
        <v>72</v>
      </c>
      <c r="E21" s="1" t="s">
        <v>204</v>
      </c>
      <c r="F21" s="1" t="s">
        <v>204</v>
      </c>
      <c r="G21" s="1" t="s">
        <v>222</v>
      </c>
      <c r="H21" s="1" t="s">
        <v>223</v>
      </c>
      <c r="I21" s="1">
        <f>(C21-VLOOKUP(G21,Riders!$A$2:$C$3501,2,FALSE))/365</f>
        <v>24.586301369863012</v>
      </c>
      <c r="J21" s="1">
        <v>20</v>
      </c>
    </row>
    <row r="22" spans="1:12" x14ac:dyDescent="0.3">
      <c r="A22" s="1" t="s">
        <v>693</v>
      </c>
      <c r="B22" s="1">
        <v>2024</v>
      </c>
      <c r="C22" s="2">
        <v>45324</v>
      </c>
      <c r="D22" s="1" t="s">
        <v>72</v>
      </c>
      <c r="E22" s="1" t="s">
        <v>204</v>
      </c>
      <c r="F22" s="1" t="s">
        <v>204</v>
      </c>
      <c r="G22" s="1" t="s">
        <v>246</v>
      </c>
      <c r="H22" s="1" t="s">
        <v>247</v>
      </c>
      <c r="I22" s="1">
        <f>(C22-VLOOKUP(G22,Riders!$A$2:$C$3501,2,FALSE))/365</f>
        <v>31.605479452054794</v>
      </c>
      <c r="J22" s="1">
        <v>21</v>
      </c>
    </row>
    <row r="23" spans="1:12" x14ac:dyDescent="0.3">
      <c r="A23" s="36" t="s">
        <v>657</v>
      </c>
      <c r="B23" s="36">
        <v>2024</v>
      </c>
      <c r="C23" s="19">
        <v>45304</v>
      </c>
      <c r="D23" s="36" t="s">
        <v>3826</v>
      </c>
      <c r="E23" s="4" t="s">
        <v>204</v>
      </c>
      <c r="F23" s="4" t="s">
        <v>204</v>
      </c>
      <c r="G23" s="3" t="s">
        <v>236</v>
      </c>
      <c r="H23" s="3" t="s">
        <v>51</v>
      </c>
      <c r="I23" s="13">
        <f>(C23-VLOOKUP(G23,Riders!$A$2:$C$3501,2,FALSE))/365</f>
        <v>28.194520547945206</v>
      </c>
      <c r="J23" s="1">
        <v>1</v>
      </c>
      <c r="K23" s="6">
        <v>0.46388888888888885</v>
      </c>
      <c r="L23">
        <v>47.155999999999999</v>
      </c>
    </row>
    <row r="24" spans="1:12" x14ac:dyDescent="0.3">
      <c r="A24" s="36" t="s">
        <v>657</v>
      </c>
      <c r="B24" s="36">
        <v>2024</v>
      </c>
      <c r="C24" s="19">
        <v>45304</v>
      </c>
      <c r="D24" s="36" t="s">
        <v>3826</v>
      </c>
      <c r="E24" s="4" t="s">
        <v>204</v>
      </c>
      <c r="F24" s="4" t="s">
        <v>204</v>
      </c>
      <c r="G24" s="3" t="s">
        <v>228</v>
      </c>
      <c r="H24" s="3" t="s">
        <v>15</v>
      </c>
      <c r="I24" s="13">
        <f>(C24-VLOOKUP(G24,Riders!$A$2:$C$3501,2,FALSE))/365</f>
        <v>24.550684931506851</v>
      </c>
      <c r="J24" s="1">
        <v>2</v>
      </c>
    </row>
    <row r="25" spans="1:12" x14ac:dyDescent="0.3">
      <c r="A25" s="36" t="s">
        <v>657</v>
      </c>
      <c r="B25" s="36">
        <v>2024</v>
      </c>
      <c r="C25" s="19">
        <v>45304</v>
      </c>
      <c r="D25" s="36" t="s">
        <v>3826</v>
      </c>
      <c r="E25" s="4" t="s">
        <v>204</v>
      </c>
      <c r="F25" s="4" t="s">
        <v>204</v>
      </c>
      <c r="G25" s="3" t="s">
        <v>420</v>
      </c>
      <c r="H25" s="3" t="s">
        <v>25</v>
      </c>
      <c r="I25" s="13">
        <f>(C25-VLOOKUP(G25,Riders!$A$2:$C$3501,2,FALSE))/365</f>
        <v>24.775342465753425</v>
      </c>
      <c r="J25" s="1">
        <v>3</v>
      </c>
    </row>
    <row r="26" spans="1:12" x14ac:dyDescent="0.3">
      <c r="A26" s="36" t="s">
        <v>657</v>
      </c>
      <c r="B26" s="36">
        <v>2024</v>
      </c>
      <c r="C26" s="19">
        <v>45304</v>
      </c>
      <c r="D26" s="36" t="s">
        <v>3826</v>
      </c>
      <c r="E26" s="4" t="s">
        <v>204</v>
      </c>
      <c r="F26" s="4" t="s">
        <v>204</v>
      </c>
      <c r="G26" s="3" t="s">
        <v>456</v>
      </c>
      <c r="H26" s="3" t="s">
        <v>53</v>
      </c>
      <c r="I26" s="13">
        <f>(C26-VLOOKUP(G26,Riders!$A$2:$C$3501,2,FALSE))/365</f>
        <v>24.572602739726026</v>
      </c>
      <c r="J26" s="1">
        <v>4</v>
      </c>
    </row>
    <row r="27" spans="1:12" x14ac:dyDescent="0.3">
      <c r="A27" s="36" t="s">
        <v>657</v>
      </c>
      <c r="B27" s="36">
        <v>2024</v>
      </c>
      <c r="C27" s="19">
        <v>45304</v>
      </c>
      <c r="D27" s="36" t="s">
        <v>3826</v>
      </c>
      <c r="E27" s="4" t="s">
        <v>204</v>
      </c>
      <c r="F27" s="4" t="s">
        <v>204</v>
      </c>
      <c r="G27" s="3" t="s">
        <v>222</v>
      </c>
      <c r="H27" s="3" t="s">
        <v>223</v>
      </c>
      <c r="I27" s="13">
        <f>(C27-VLOOKUP(G27,Riders!$A$2:$C$3501,2,FALSE))/365</f>
        <v>24.531506849315068</v>
      </c>
      <c r="J27" s="1">
        <v>5</v>
      </c>
    </row>
    <row r="28" spans="1:12" x14ac:dyDescent="0.3">
      <c r="A28" s="36" t="s">
        <v>657</v>
      </c>
      <c r="B28" s="36">
        <v>2024</v>
      </c>
      <c r="C28" s="19">
        <v>45304</v>
      </c>
      <c r="D28" s="36" t="s">
        <v>3826</v>
      </c>
      <c r="E28" s="4" t="s">
        <v>204</v>
      </c>
      <c r="F28" s="4" t="s">
        <v>204</v>
      </c>
      <c r="G28" s="3" t="s">
        <v>219</v>
      </c>
      <c r="H28" s="3" t="s">
        <v>220</v>
      </c>
      <c r="I28" s="13">
        <f>(C28-VLOOKUP(G28,Riders!$A$2:$C$3501,2,FALSE))/365</f>
        <v>31.397260273972602</v>
      </c>
      <c r="J28" s="1">
        <v>6</v>
      </c>
    </row>
    <row r="29" spans="1:12" x14ac:dyDescent="0.3">
      <c r="A29" s="36" t="s">
        <v>657</v>
      </c>
      <c r="B29" s="36">
        <v>2024</v>
      </c>
      <c r="C29" s="19">
        <v>45304</v>
      </c>
      <c r="D29" s="36" t="s">
        <v>3826</v>
      </c>
      <c r="E29" s="4" t="s">
        <v>204</v>
      </c>
      <c r="F29" s="4" t="s">
        <v>204</v>
      </c>
      <c r="G29" s="3" t="s">
        <v>422</v>
      </c>
      <c r="H29" s="3" t="s">
        <v>17</v>
      </c>
      <c r="I29" s="13">
        <f>(C29-VLOOKUP(G29,Riders!$A$2:$C$3501,2,FALSE))/365</f>
        <v>24.739726027397261</v>
      </c>
      <c r="J29" s="1">
        <v>7</v>
      </c>
    </row>
    <row r="30" spans="1:12" x14ac:dyDescent="0.3">
      <c r="A30" s="36" t="s">
        <v>657</v>
      </c>
      <c r="B30" s="36">
        <v>2024</v>
      </c>
      <c r="C30" s="19">
        <v>45304</v>
      </c>
      <c r="D30" s="36" t="s">
        <v>3826</v>
      </c>
      <c r="E30" s="4" t="s">
        <v>204</v>
      </c>
      <c r="F30" s="4" t="s">
        <v>204</v>
      </c>
      <c r="G30" s="3" t="s">
        <v>226</v>
      </c>
      <c r="H30" s="3" t="s">
        <v>120</v>
      </c>
      <c r="I30" s="13">
        <f>(C30-VLOOKUP(G30,Riders!$A$2:$C$3501,2,FALSE))/365</f>
        <v>25.378082191780823</v>
      </c>
      <c r="J30" s="1">
        <v>8</v>
      </c>
    </row>
    <row r="31" spans="1:12" x14ac:dyDescent="0.3">
      <c r="A31" s="36" t="s">
        <v>657</v>
      </c>
      <c r="B31" s="36">
        <v>2024</v>
      </c>
      <c r="C31" s="19">
        <v>45304</v>
      </c>
      <c r="D31" s="36" t="s">
        <v>3826</v>
      </c>
      <c r="E31" s="4" t="s">
        <v>204</v>
      </c>
      <c r="F31" s="4" t="s">
        <v>204</v>
      </c>
      <c r="G31" s="3" t="s">
        <v>3827</v>
      </c>
      <c r="H31" s="3" t="s">
        <v>49</v>
      </c>
      <c r="I31" s="13" t="e">
        <f>(C31-VLOOKUP(G31,Riders!$A$2:$C$3501,2,FALSE))/365</f>
        <v>#N/A</v>
      </c>
      <c r="J31" s="1">
        <v>9</v>
      </c>
    </row>
    <row r="32" spans="1:12" x14ac:dyDescent="0.3">
      <c r="A32" s="36" t="s">
        <v>657</v>
      </c>
      <c r="B32" s="36">
        <v>2024</v>
      </c>
      <c r="C32" s="19">
        <v>45304</v>
      </c>
      <c r="D32" s="36" t="s">
        <v>3826</v>
      </c>
      <c r="E32" s="4" t="s">
        <v>204</v>
      </c>
      <c r="F32" s="4" t="s">
        <v>204</v>
      </c>
      <c r="G32" s="3" t="s">
        <v>2488</v>
      </c>
      <c r="H32" s="3" t="s">
        <v>19</v>
      </c>
      <c r="I32" s="13">
        <f>(C32-VLOOKUP(G32,Riders!$A$2:$C$3501,2,FALSE))/365</f>
        <v>19.720547945205478</v>
      </c>
      <c r="J32" s="1">
        <v>10</v>
      </c>
    </row>
    <row r="33" spans="1:12" x14ac:dyDescent="0.3">
      <c r="A33" s="36" t="s">
        <v>657</v>
      </c>
      <c r="B33" s="36">
        <v>2024</v>
      </c>
      <c r="C33" s="19">
        <v>45304</v>
      </c>
      <c r="D33" s="36" t="s">
        <v>3826</v>
      </c>
      <c r="E33" s="4" t="s">
        <v>204</v>
      </c>
      <c r="F33" s="4" t="s">
        <v>204</v>
      </c>
      <c r="G33" s="3" t="s">
        <v>3828</v>
      </c>
      <c r="H33" s="3" t="s">
        <v>230</v>
      </c>
      <c r="I33" s="13" t="e">
        <f>(C33-VLOOKUP(G33,Riders!$A$2:$C$3501,2,FALSE))/365</f>
        <v>#N/A</v>
      </c>
      <c r="J33" s="1">
        <v>11</v>
      </c>
    </row>
    <row r="34" spans="1:12" x14ac:dyDescent="0.3">
      <c r="A34" s="36" t="s">
        <v>657</v>
      </c>
      <c r="B34" s="36">
        <v>2024</v>
      </c>
      <c r="C34" s="19">
        <v>45304</v>
      </c>
      <c r="D34" s="36" t="s">
        <v>3826</v>
      </c>
      <c r="E34" s="4" t="s">
        <v>204</v>
      </c>
      <c r="F34" s="4" t="s">
        <v>204</v>
      </c>
      <c r="G34" s="3" t="s">
        <v>2428</v>
      </c>
      <c r="H34" s="3" t="s">
        <v>238</v>
      </c>
      <c r="I34" s="13">
        <f>(C34-VLOOKUP(G34,Riders!$A$2:$C$3501,2,FALSE))/365</f>
        <v>19.827397260273973</v>
      </c>
      <c r="J34" s="1">
        <v>12</v>
      </c>
    </row>
    <row r="35" spans="1:12" x14ac:dyDescent="0.3">
      <c r="A35" s="36" t="s">
        <v>657</v>
      </c>
      <c r="B35" s="36">
        <v>2024</v>
      </c>
      <c r="C35" s="19">
        <v>45304</v>
      </c>
      <c r="D35" s="36" t="s">
        <v>3826</v>
      </c>
      <c r="E35" s="4" t="s">
        <v>204</v>
      </c>
      <c r="F35" s="4" t="s">
        <v>204</v>
      </c>
      <c r="G35" s="3" t="s">
        <v>283</v>
      </c>
      <c r="H35" s="3" t="s">
        <v>31</v>
      </c>
      <c r="I35" s="13">
        <f>(C35-VLOOKUP(G35,Riders!$A$2:$C$3501,2,FALSE))/365</f>
        <v>29.704109589041096</v>
      </c>
      <c r="J35" s="1">
        <v>13</v>
      </c>
    </row>
    <row r="36" spans="1:12" x14ac:dyDescent="0.3">
      <c r="A36" s="36" t="s">
        <v>657</v>
      </c>
      <c r="B36" s="36">
        <v>2024</v>
      </c>
      <c r="C36" s="19">
        <v>45304</v>
      </c>
      <c r="D36" s="36" t="s">
        <v>3826</v>
      </c>
      <c r="E36" s="4" t="s">
        <v>204</v>
      </c>
      <c r="F36" s="4" t="s">
        <v>204</v>
      </c>
      <c r="G36" s="3" t="s">
        <v>444</v>
      </c>
      <c r="H36" s="3" t="s">
        <v>61</v>
      </c>
      <c r="I36" s="13">
        <f>(C36-VLOOKUP(G36,Riders!$A$2:$C$3501,2,FALSE))/365</f>
        <v>24.504109589041096</v>
      </c>
      <c r="J36" s="1">
        <v>14</v>
      </c>
    </row>
    <row r="37" spans="1:12" x14ac:dyDescent="0.3">
      <c r="A37" s="36" t="s">
        <v>657</v>
      </c>
      <c r="B37" s="36">
        <v>2024</v>
      </c>
      <c r="C37" s="19">
        <v>45304</v>
      </c>
      <c r="D37" s="36" t="s">
        <v>3826</v>
      </c>
      <c r="E37" s="4" t="s">
        <v>204</v>
      </c>
      <c r="F37" s="4" t="s">
        <v>204</v>
      </c>
      <c r="G37" s="3" t="s">
        <v>488</v>
      </c>
      <c r="H37" s="3" t="s">
        <v>232</v>
      </c>
      <c r="I37" s="13">
        <f>(C37-VLOOKUP(G37,Riders!$A$2:$C$3501,2,FALSE))/365</f>
        <v>26.652054794520549</v>
      </c>
      <c r="J37" s="1">
        <v>15</v>
      </c>
    </row>
    <row r="38" spans="1:12" x14ac:dyDescent="0.3">
      <c r="A38" s="36" t="s">
        <v>657</v>
      </c>
      <c r="B38" s="36">
        <v>2024</v>
      </c>
      <c r="C38" s="19">
        <v>45304</v>
      </c>
      <c r="D38" s="36" t="s">
        <v>3826</v>
      </c>
      <c r="E38" s="4" t="s">
        <v>204</v>
      </c>
      <c r="F38" s="4" t="s">
        <v>204</v>
      </c>
      <c r="G38" s="3" t="s">
        <v>267</v>
      </c>
      <c r="H38" s="3" t="s">
        <v>56</v>
      </c>
      <c r="I38" s="13">
        <f>(C38-VLOOKUP(G38,Riders!$A$2:$C$3501,2,FALSE))/365</f>
        <v>25.054794520547944</v>
      </c>
      <c r="J38" s="1">
        <v>16</v>
      </c>
    </row>
    <row r="39" spans="1:12" x14ac:dyDescent="0.3">
      <c r="A39" s="36" t="s">
        <v>657</v>
      </c>
      <c r="B39" s="36">
        <v>2024</v>
      </c>
      <c r="C39" s="19">
        <v>45304</v>
      </c>
      <c r="D39" s="36" t="s">
        <v>3826</v>
      </c>
      <c r="E39" s="4" t="s">
        <v>204</v>
      </c>
      <c r="F39" s="4" t="s">
        <v>204</v>
      </c>
      <c r="G39" s="3" t="s">
        <v>504</v>
      </c>
      <c r="H39" s="3" t="s">
        <v>47</v>
      </c>
      <c r="I39" s="13">
        <f>(C39-VLOOKUP(G39,Riders!$A$2:$C$3501,2,FALSE))/365</f>
        <v>25.126027397260273</v>
      </c>
      <c r="J39" s="1">
        <v>17</v>
      </c>
    </row>
    <row r="40" spans="1:12" x14ac:dyDescent="0.3">
      <c r="A40" s="36" t="s">
        <v>657</v>
      </c>
      <c r="B40" s="36">
        <v>2024</v>
      </c>
      <c r="C40" s="19">
        <v>45304</v>
      </c>
      <c r="D40" s="36" t="s">
        <v>3826</v>
      </c>
      <c r="E40" s="4" t="s">
        <v>204</v>
      </c>
      <c r="F40" s="4" t="s">
        <v>204</v>
      </c>
      <c r="G40" s="3" t="s">
        <v>3829</v>
      </c>
      <c r="H40" s="3" t="s">
        <v>247</v>
      </c>
      <c r="I40" s="13" t="e">
        <f>(C40-VLOOKUP(G40,Riders!$A$2:$C$3501,2,FALSE))/365</f>
        <v>#N/A</v>
      </c>
      <c r="J40" s="1">
        <v>18</v>
      </c>
    </row>
    <row r="41" spans="1:12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236</v>
      </c>
      <c r="H41" s="3" t="s">
        <v>51</v>
      </c>
      <c r="I41" s="13">
        <f>(C41-VLOOKUP(G41,Riders!$A$2:$C$3501,2,FALSE))/365</f>
        <v>27.756164383561643</v>
      </c>
      <c r="J41" s="4">
        <v>1</v>
      </c>
      <c r="K41" s="6">
        <v>0.64513888888888882</v>
      </c>
      <c r="L41">
        <v>52.314</v>
      </c>
    </row>
    <row r="42" spans="1:12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422</v>
      </c>
      <c r="H42" s="3" t="s">
        <v>17</v>
      </c>
      <c r="I42" s="13">
        <f>(C42-VLOOKUP(G42,Riders!$A$2:$C$3501,2,FALSE))/365</f>
        <v>24.301369863013697</v>
      </c>
      <c r="J42" s="4">
        <v>2</v>
      </c>
    </row>
    <row r="43" spans="1:12" x14ac:dyDescent="0.3">
      <c r="A43" s="3" t="s">
        <v>102</v>
      </c>
      <c r="B43" s="3">
        <v>2023</v>
      </c>
      <c r="C43" s="5">
        <v>45144</v>
      </c>
      <c r="D43" s="3" t="s">
        <v>13</v>
      </c>
      <c r="E43" s="4" t="s">
        <v>204</v>
      </c>
      <c r="F43" s="4" t="s">
        <v>204</v>
      </c>
      <c r="G43" s="3" t="s">
        <v>214</v>
      </c>
      <c r="H43" s="3" t="s">
        <v>67</v>
      </c>
      <c r="I43" s="13">
        <f>(C43-VLOOKUP(G43,Riders!$A$2:$C$3501,2,FALSE))/365</f>
        <v>28.635616438356163</v>
      </c>
      <c r="J43" s="4">
        <v>3</v>
      </c>
    </row>
    <row r="44" spans="1:12" x14ac:dyDescent="0.3">
      <c r="A44" s="3" t="s">
        <v>102</v>
      </c>
      <c r="B44" s="3">
        <v>2023</v>
      </c>
      <c r="C44" s="5">
        <v>45144</v>
      </c>
      <c r="D44" s="3" t="s">
        <v>13</v>
      </c>
      <c r="E44" s="4" t="s">
        <v>204</v>
      </c>
      <c r="F44" s="4" t="s">
        <v>204</v>
      </c>
      <c r="G44" s="3" t="s">
        <v>272</v>
      </c>
      <c r="H44" s="3" t="s">
        <v>53</v>
      </c>
      <c r="I44" s="13">
        <f>(C44-VLOOKUP(G44,Riders!$A$2:$C$3501,2,FALSE))/365</f>
        <v>26.471232876712328</v>
      </c>
      <c r="J44" s="4">
        <v>4</v>
      </c>
    </row>
    <row r="45" spans="1:12" x14ac:dyDescent="0.3">
      <c r="A45" s="3" t="s">
        <v>102</v>
      </c>
      <c r="B45" s="3">
        <v>2023</v>
      </c>
      <c r="C45" s="5">
        <v>45144</v>
      </c>
      <c r="D45" s="3" t="s">
        <v>13</v>
      </c>
      <c r="E45" s="4" t="s">
        <v>204</v>
      </c>
      <c r="F45" s="4" t="s">
        <v>204</v>
      </c>
      <c r="G45" s="3" t="s">
        <v>343</v>
      </c>
      <c r="H45" s="3" t="s">
        <v>25</v>
      </c>
      <c r="I45" s="13">
        <f>(C45-VLOOKUP(G45,Riders!$A$2:$C$3501,2,FALSE))/365</f>
        <v>28.931506849315067</v>
      </c>
      <c r="J45" s="4">
        <v>5</v>
      </c>
    </row>
    <row r="46" spans="1:12" x14ac:dyDescent="0.3">
      <c r="A46" s="3" t="s">
        <v>102</v>
      </c>
      <c r="B46" s="3">
        <v>2023</v>
      </c>
      <c r="C46" s="5">
        <v>45144</v>
      </c>
      <c r="D46" s="3" t="s">
        <v>13</v>
      </c>
      <c r="E46" s="4" t="s">
        <v>204</v>
      </c>
      <c r="F46" s="4" t="s">
        <v>204</v>
      </c>
      <c r="G46" s="3" t="s">
        <v>226</v>
      </c>
      <c r="H46" s="3" t="s">
        <v>120</v>
      </c>
      <c r="I46" s="13">
        <f>(C46-VLOOKUP(G46,Riders!$A$2:$C$3501,2,FALSE))/365</f>
        <v>24.93972602739726</v>
      </c>
      <c r="J46" s="4">
        <v>6</v>
      </c>
    </row>
    <row r="47" spans="1:12" x14ac:dyDescent="0.3">
      <c r="A47" s="3" t="s">
        <v>102</v>
      </c>
      <c r="B47" s="3">
        <v>2023</v>
      </c>
      <c r="C47" s="5">
        <v>45144</v>
      </c>
      <c r="D47" s="3" t="s">
        <v>13</v>
      </c>
      <c r="E47" s="4" t="s">
        <v>204</v>
      </c>
      <c r="F47" s="4" t="s">
        <v>204</v>
      </c>
      <c r="G47" s="3" t="s">
        <v>463</v>
      </c>
      <c r="H47" s="3" t="s">
        <v>27</v>
      </c>
      <c r="I47" s="13">
        <f>(C47-VLOOKUP(G47,Riders!$A$2:$C$3501,2,FALSE))/365</f>
        <v>21.684931506849313</v>
      </c>
      <c r="J47" s="4">
        <v>7</v>
      </c>
    </row>
    <row r="48" spans="1:12" x14ac:dyDescent="0.3">
      <c r="A48" s="3" t="s">
        <v>102</v>
      </c>
      <c r="B48" s="3">
        <v>2023</v>
      </c>
      <c r="C48" s="5">
        <v>45144</v>
      </c>
      <c r="D48" s="3" t="s">
        <v>13</v>
      </c>
      <c r="E48" s="4" t="s">
        <v>204</v>
      </c>
      <c r="F48" s="4" t="s">
        <v>204</v>
      </c>
      <c r="G48" s="3" t="s">
        <v>219</v>
      </c>
      <c r="H48" s="3" t="s">
        <v>220</v>
      </c>
      <c r="I48" s="13">
        <f>(C48-VLOOKUP(G48,Riders!$A$2:$C$3501,2,FALSE))/365</f>
        <v>30.958904109589042</v>
      </c>
      <c r="J48" s="4">
        <v>8</v>
      </c>
    </row>
    <row r="49" spans="1:10" x14ac:dyDescent="0.3">
      <c r="A49" s="3" t="s">
        <v>102</v>
      </c>
      <c r="B49" s="3">
        <v>2023</v>
      </c>
      <c r="C49" s="5">
        <v>45144</v>
      </c>
      <c r="D49" s="3" t="s">
        <v>13</v>
      </c>
      <c r="E49" s="4" t="s">
        <v>204</v>
      </c>
      <c r="F49" s="4" t="s">
        <v>204</v>
      </c>
      <c r="G49" s="3" t="s">
        <v>228</v>
      </c>
      <c r="H49" s="3" t="s">
        <v>15</v>
      </c>
      <c r="I49" s="13">
        <f>(C49-VLOOKUP(G49,Riders!$A$2:$C$3501,2,FALSE))/365</f>
        <v>24.112328767123287</v>
      </c>
      <c r="J49" s="4">
        <v>9</v>
      </c>
    </row>
    <row r="50" spans="1:10" x14ac:dyDescent="0.3">
      <c r="A50" s="3" t="s">
        <v>102</v>
      </c>
      <c r="B50" s="3">
        <v>2023</v>
      </c>
      <c r="C50" s="5">
        <v>45144</v>
      </c>
      <c r="D50" s="3" t="s">
        <v>13</v>
      </c>
      <c r="E50" s="4" t="s">
        <v>204</v>
      </c>
      <c r="F50" s="4" t="s">
        <v>204</v>
      </c>
      <c r="G50" s="3" t="s">
        <v>446</v>
      </c>
      <c r="H50" s="3" t="s">
        <v>44</v>
      </c>
      <c r="I50" s="13">
        <f>(C50-VLOOKUP(G50,Riders!$A$2:$C$3501,2,FALSE))/365</f>
        <v>22.035616438356165</v>
      </c>
      <c r="J50" s="4">
        <v>10</v>
      </c>
    </row>
    <row r="51" spans="1:10" x14ac:dyDescent="0.3">
      <c r="A51" s="3" t="s">
        <v>102</v>
      </c>
      <c r="B51" s="3">
        <v>2023</v>
      </c>
      <c r="C51" s="5">
        <v>45144</v>
      </c>
      <c r="D51" s="3" t="s">
        <v>13</v>
      </c>
      <c r="E51" s="4" t="s">
        <v>204</v>
      </c>
      <c r="F51" s="4" t="s">
        <v>204</v>
      </c>
      <c r="G51" s="3" t="s">
        <v>234</v>
      </c>
      <c r="H51" s="3" t="s">
        <v>235</v>
      </c>
      <c r="I51" s="13">
        <f>(C51-VLOOKUP(G51,Riders!$A$2:$C$3501,2,FALSE))/365</f>
        <v>26.87945205479452</v>
      </c>
      <c r="J51" s="4">
        <v>11</v>
      </c>
    </row>
    <row r="52" spans="1:10" x14ac:dyDescent="0.3">
      <c r="A52" s="3" t="s">
        <v>102</v>
      </c>
      <c r="B52" s="3">
        <v>2023</v>
      </c>
      <c r="C52" s="5">
        <v>45144</v>
      </c>
      <c r="D52" s="3" t="s">
        <v>13</v>
      </c>
      <c r="E52" s="4" t="s">
        <v>204</v>
      </c>
      <c r="F52" s="4" t="s">
        <v>204</v>
      </c>
      <c r="G52" s="3" t="s">
        <v>504</v>
      </c>
      <c r="H52" s="3" t="s">
        <v>47</v>
      </c>
      <c r="I52" s="13">
        <f>(C52-VLOOKUP(G52,Riders!$A$2:$C$3501,2,FALSE))/365</f>
        <v>24.687671232876713</v>
      </c>
      <c r="J52" s="4">
        <v>12</v>
      </c>
    </row>
    <row r="53" spans="1:10" x14ac:dyDescent="0.3">
      <c r="A53" s="3" t="s">
        <v>102</v>
      </c>
      <c r="B53" s="3">
        <v>2023</v>
      </c>
      <c r="C53" s="5">
        <v>45144</v>
      </c>
      <c r="D53" s="3" t="s">
        <v>13</v>
      </c>
      <c r="E53" s="4" t="s">
        <v>204</v>
      </c>
      <c r="F53" s="4" t="s">
        <v>204</v>
      </c>
      <c r="G53" s="3" t="s">
        <v>431</v>
      </c>
      <c r="H53" s="3" t="s">
        <v>40</v>
      </c>
      <c r="I53" s="13">
        <f>(C53-VLOOKUP(G53,Riders!$A$2:$C$3501,2,FALSE))/365</f>
        <v>18.654794520547945</v>
      </c>
      <c r="J53" s="4">
        <v>13</v>
      </c>
    </row>
    <row r="54" spans="1:10" x14ac:dyDescent="0.3">
      <c r="A54" s="3" t="s">
        <v>102</v>
      </c>
      <c r="B54" s="3">
        <v>2023</v>
      </c>
      <c r="C54" s="5">
        <v>45144</v>
      </c>
      <c r="D54" s="3" t="s">
        <v>13</v>
      </c>
      <c r="E54" s="4" t="s">
        <v>204</v>
      </c>
      <c r="F54" s="4" t="s">
        <v>204</v>
      </c>
      <c r="G54" s="3" t="s">
        <v>598</v>
      </c>
      <c r="H54" s="3" t="s">
        <v>49</v>
      </c>
      <c r="I54" s="13">
        <f>(C54-VLOOKUP(G54,Riders!$A$2:$C$3501,2,FALSE))/365</f>
        <v>20.490410958904111</v>
      </c>
      <c r="J54" s="4">
        <v>14</v>
      </c>
    </row>
    <row r="55" spans="1:10" x14ac:dyDescent="0.3">
      <c r="A55" s="3" t="s">
        <v>102</v>
      </c>
      <c r="B55" s="3">
        <v>2023</v>
      </c>
      <c r="C55" s="5">
        <v>45144</v>
      </c>
      <c r="D55" s="3" t="s">
        <v>13</v>
      </c>
      <c r="E55" s="4" t="s">
        <v>204</v>
      </c>
      <c r="F55" s="4" t="s">
        <v>204</v>
      </c>
      <c r="G55" s="3" t="s">
        <v>246</v>
      </c>
      <c r="H55" s="3" t="s">
        <v>247</v>
      </c>
      <c r="I55" s="13">
        <f>(C55-VLOOKUP(G55,Riders!$A$2:$C$3501,2,FALSE))/365</f>
        <v>31.112328767123287</v>
      </c>
      <c r="J55" s="4">
        <v>15</v>
      </c>
    </row>
    <row r="56" spans="1:10" x14ac:dyDescent="0.3">
      <c r="A56" s="8" t="s">
        <v>102</v>
      </c>
      <c r="B56" s="8">
        <v>2023</v>
      </c>
      <c r="C56" s="34">
        <v>45144</v>
      </c>
      <c r="D56" s="8" t="s">
        <v>13</v>
      </c>
      <c r="E56" s="27" t="s">
        <v>204</v>
      </c>
      <c r="F56" s="27" t="s">
        <v>204</v>
      </c>
      <c r="G56" t="s">
        <v>462</v>
      </c>
      <c r="H56" s="8" t="s">
        <v>19</v>
      </c>
      <c r="I56" s="13">
        <f>(C56-VLOOKUP(G56,Riders!$A$2:$C$3501,2,FALSE))/365</f>
        <v>24.194520547945206</v>
      </c>
      <c r="J56" s="27">
        <v>16</v>
      </c>
    </row>
    <row r="57" spans="1:10" x14ac:dyDescent="0.3">
      <c r="A57" s="3" t="s">
        <v>102</v>
      </c>
      <c r="B57" s="3">
        <v>2023</v>
      </c>
      <c r="C57" s="5">
        <v>45144</v>
      </c>
      <c r="D57" s="3" t="s">
        <v>13</v>
      </c>
      <c r="E57" s="4" t="s">
        <v>204</v>
      </c>
      <c r="F57" s="4" t="s">
        <v>204</v>
      </c>
      <c r="G57" s="3" t="s">
        <v>1415</v>
      </c>
      <c r="H57" s="3" t="s">
        <v>230</v>
      </c>
      <c r="I57" s="13">
        <f>(C57-VLOOKUP(G57,Riders!$A$2:$C$3501,2,FALSE))/365</f>
        <v>33.517808219178079</v>
      </c>
      <c r="J57" s="4">
        <v>17</v>
      </c>
    </row>
    <row r="58" spans="1:10" x14ac:dyDescent="0.3">
      <c r="A58" s="3" t="s">
        <v>102</v>
      </c>
      <c r="B58" s="3">
        <v>2023</v>
      </c>
      <c r="C58" s="5">
        <v>45144</v>
      </c>
      <c r="D58" s="3" t="s">
        <v>13</v>
      </c>
      <c r="E58" s="4" t="s">
        <v>204</v>
      </c>
      <c r="F58" s="4" t="s">
        <v>204</v>
      </c>
      <c r="G58" s="3" t="s">
        <v>450</v>
      </c>
      <c r="H58" s="3" t="s">
        <v>264</v>
      </c>
      <c r="I58" s="13">
        <f>(C58-VLOOKUP(G58,Riders!$A$2:$C$3501,2,FALSE))/365</f>
        <v>25.032876712328768</v>
      </c>
      <c r="J58" s="4">
        <v>18</v>
      </c>
    </row>
    <row r="59" spans="1:10" x14ac:dyDescent="0.3">
      <c r="A59" s="3" t="s">
        <v>102</v>
      </c>
      <c r="B59" s="3">
        <v>2023</v>
      </c>
      <c r="C59" s="5">
        <v>45144</v>
      </c>
      <c r="D59" s="3" t="s">
        <v>13</v>
      </c>
      <c r="E59" s="4" t="s">
        <v>204</v>
      </c>
      <c r="F59" s="4" t="s">
        <v>204</v>
      </c>
      <c r="G59" s="3" t="s">
        <v>458</v>
      </c>
      <c r="H59" s="3" t="s">
        <v>36</v>
      </c>
      <c r="I59" s="13">
        <f>(C59-VLOOKUP(G59,Riders!$A$2:$C$3501,2,FALSE))/365</f>
        <v>24.736986301369864</v>
      </c>
      <c r="J59" s="4">
        <v>19</v>
      </c>
    </row>
    <row r="60" spans="1:10" x14ac:dyDescent="0.3">
      <c r="A60" s="3" t="s">
        <v>102</v>
      </c>
      <c r="B60" s="3">
        <v>2023</v>
      </c>
      <c r="C60" s="5">
        <v>45144</v>
      </c>
      <c r="D60" s="3" t="s">
        <v>13</v>
      </c>
      <c r="E60" s="4" t="s">
        <v>204</v>
      </c>
      <c r="F60" s="4" t="s">
        <v>204</v>
      </c>
      <c r="G60" s="3" t="s">
        <v>417</v>
      </c>
      <c r="H60" s="3" t="s">
        <v>29</v>
      </c>
      <c r="I60" s="13">
        <f>(C60-VLOOKUP(G60,Riders!$A$2:$C$3501,2,FALSE))/365</f>
        <v>24.465753424657535</v>
      </c>
      <c r="J60" s="4">
        <v>20</v>
      </c>
    </row>
    <row r="61" spans="1:10" x14ac:dyDescent="0.3">
      <c r="A61" s="3" t="s">
        <v>102</v>
      </c>
      <c r="B61" s="3">
        <v>2023</v>
      </c>
      <c r="C61" s="5">
        <v>45144</v>
      </c>
      <c r="D61" s="3" t="s">
        <v>13</v>
      </c>
      <c r="E61" s="4" t="s">
        <v>204</v>
      </c>
      <c r="F61" s="4" t="s">
        <v>204</v>
      </c>
      <c r="G61" s="3" t="s">
        <v>290</v>
      </c>
      <c r="H61" s="3" t="s">
        <v>232</v>
      </c>
      <c r="I61" s="13">
        <f>(C61-VLOOKUP(G61,Riders!$A$2:$C$3501,2,FALSE))/365</f>
        <v>24.926027397260274</v>
      </c>
      <c r="J61" s="4">
        <v>21</v>
      </c>
    </row>
    <row r="62" spans="1:10" x14ac:dyDescent="0.3">
      <c r="A62" s="3" t="s">
        <v>102</v>
      </c>
      <c r="B62" s="3">
        <v>2023</v>
      </c>
      <c r="C62" s="5">
        <v>45144</v>
      </c>
      <c r="D62" s="3" t="s">
        <v>13</v>
      </c>
      <c r="E62" s="4" t="s">
        <v>204</v>
      </c>
      <c r="F62" s="4" t="s">
        <v>204</v>
      </c>
      <c r="G62" s="3" t="s">
        <v>233</v>
      </c>
      <c r="H62" s="3" t="s">
        <v>56</v>
      </c>
      <c r="I62" s="13">
        <f>(C62-VLOOKUP(G62,Riders!$A$2:$C$3501,2,FALSE))/365</f>
        <v>27.931506849315067</v>
      </c>
      <c r="J62" s="4">
        <v>22</v>
      </c>
    </row>
    <row r="63" spans="1:10" x14ac:dyDescent="0.3">
      <c r="A63" s="3" t="s">
        <v>102</v>
      </c>
      <c r="B63" s="3">
        <v>2023</v>
      </c>
      <c r="C63" s="5">
        <v>45144</v>
      </c>
      <c r="D63" s="3" t="s">
        <v>13</v>
      </c>
      <c r="E63" s="4" t="s">
        <v>204</v>
      </c>
      <c r="F63" s="4" t="s">
        <v>204</v>
      </c>
      <c r="G63" s="3" t="s">
        <v>444</v>
      </c>
      <c r="H63" s="3" t="s">
        <v>61</v>
      </c>
      <c r="I63" s="13">
        <f>(C63-VLOOKUP(G63,Riders!$A$2:$C$3501,2,FALSE))/365</f>
        <v>24.065753424657533</v>
      </c>
      <c r="J63" s="4">
        <v>23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219</v>
      </c>
      <c r="H64" s="4" t="s">
        <v>220</v>
      </c>
      <c r="I64" s="13">
        <f>(C64-VLOOKUP(G64,Riders!$A$2:$C$3501,2,FALSE))/365</f>
        <v>30.665753424657535</v>
      </c>
      <c r="J64" s="4">
        <v>1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214</v>
      </c>
      <c r="H65" s="4" t="s">
        <v>67</v>
      </c>
      <c r="I65" s="13">
        <f>(C65-VLOOKUP(G65,Riders!$A$2:$C$3501,2,FALSE))/365</f>
        <v>28.342465753424658</v>
      </c>
      <c r="J65" s="4">
        <v>2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218</v>
      </c>
      <c r="H66" s="4" t="s">
        <v>19</v>
      </c>
      <c r="I66" s="13">
        <f>(C66-VLOOKUP(G66,Riders!$A$2:$C$3501,2,FALSE))/365</f>
        <v>21.61917808219178</v>
      </c>
      <c r="J66" s="4">
        <v>3</v>
      </c>
    </row>
    <row r="67" spans="1:10" x14ac:dyDescent="0.3">
      <c r="A67" s="4" t="s">
        <v>93</v>
      </c>
      <c r="B67" s="4">
        <v>2023</v>
      </c>
      <c r="C67" s="5">
        <v>45037</v>
      </c>
      <c r="D67" s="4" t="s">
        <v>72</v>
      </c>
      <c r="E67" s="4" t="s">
        <v>204</v>
      </c>
      <c r="F67" s="4" t="s">
        <v>204</v>
      </c>
      <c r="G67" s="4" t="s">
        <v>531</v>
      </c>
      <c r="H67" s="4" t="s">
        <v>51</v>
      </c>
      <c r="I67" s="13">
        <f>(C67-VLOOKUP(G67,Riders!$A$2:$C$3501,2,FALSE))/365</f>
        <v>22.638356164383563</v>
      </c>
      <c r="J67" s="4">
        <v>4</v>
      </c>
    </row>
    <row r="68" spans="1:10" x14ac:dyDescent="0.3">
      <c r="A68" s="4" t="s">
        <v>93</v>
      </c>
      <c r="B68" s="4">
        <v>2023</v>
      </c>
      <c r="C68" s="5">
        <v>45037</v>
      </c>
      <c r="D68" s="4" t="s">
        <v>72</v>
      </c>
      <c r="E68" s="4" t="s">
        <v>204</v>
      </c>
      <c r="F68" s="4" t="s">
        <v>204</v>
      </c>
      <c r="G68" s="4" t="s">
        <v>217</v>
      </c>
      <c r="H68" s="4" t="s">
        <v>29</v>
      </c>
      <c r="I68" s="13">
        <f>(C68-VLOOKUP(G68,Riders!$A$2:$C$3501,2,FALSE))/365</f>
        <v>25.06027397260274</v>
      </c>
      <c r="J68" s="4">
        <v>5</v>
      </c>
    </row>
    <row r="69" spans="1:10" x14ac:dyDescent="0.3">
      <c r="A69" s="4" t="s">
        <v>93</v>
      </c>
      <c r="B69" s="4">
        <v>2023</v>
      </c>
      <c r="C69" s="5">
        <v>45037</v>
      </c>
      <c r="D69" s="4" t="s">
        <v>72</v>
      </c>
      <c r="E69" s="4" t="s">
        <v>204</v>
      </c>
      <c r="F69" s="4" t="s">
        <v>204</v>
      </c>
      <c r="G69" s="4" t="s">
        <v>504</v>
      </c>
      <c r="H69" s="4" t="s">
        <v>47</v>
      </c>
      <c r="I69" s="13">
        <f>(C69-VLOOKUP(G69,Riders!$A$2:$C$3501,2,FALSE))/365</f>
        <v>24.394520547945206</v>
      </c>
      <c r="J69" s="4">
        <v>6</v>
      </c>
    </row>
    <row r="70" spans="1:10" x14ac:dyDescent="0.3">
      <c r="A70" s="4" t="s">
        <v>93</v>
      </c>
      <c r="B70" s="4">
        <v>2023</v>
      </c>
      <c r="C70" s="5">
        <v>45037</v>
      </c>
      <c r="D70" s="4" t="s">
        <v>72</v>
      </c>
      <c r="E70" s="4" t="s">
        <v>204</v>
      </c>
      <c r="F70" s="4" t="s">
        <v>204</v>
      </c>
      <c r="G70" s="4" t="s">
        <v>228</v>
      </c>
      <c r="H70" s="4" t="s">
        <v>15</v>
      </c>
      <c r="I70" s="13">
        <f>(C70-VLOOKUP(G70,Riders!$A$2:$C$3501,2,FALSE))/365</f>
        <v>23.81917808219178</v>
      </c>
      <c r="J70" s="4">
        <v>7</v>
      </c>
    </row>
    <row r="71" spans="1:10" x14ac:dyDescent="0.3">
      <c r="A71" s="4" t="s">
        <v>93</v>
      </c>
      <c r="B71" s="4">
        <v>2023</v>
      </c>
      <c r="C71" s="5">
        <v>45037</v>
      </c>
      <c r="D71" s="4" t="s">
        <v>72</v>
      </c>
      <c r="E71" s="4" t="s">
        <v>204</v>
      </c>
      <c r="F71" s="4" t="s">
        <v>204</v>
      </c>
      <c r="G71" s="4" t="s">
        <v>446</v>
      </c>
      <c r="H71" s="4" t="s">
        <v>44</v>
      </c>
      <c r="I71" s="13">
        <f>(C71-VLOOKUP(G71,Riders!$A$2:$C$3501,2,FALSE))/365</f>
        <v>21.742465753424657</v>
      </c>
      <c r="J71" s="4">
        <v>8</v>
      </c>
    </row>
    <row r="72" spans="1:10" x14ac:dyDescent="0.3">
      <c r="A72" s="4" t="s">
        <v>93</v>
      </c>
      <c r="B72" s="4">
        <v>2023</v>
      </c>
      <c r="C72" s="5">
        <v>45037</v>
      </c>
      <c r="D72" s="4" t="s">
        <v>72</v>
      </c>
      <c r="E72" s="4" t="s">
        <v>204</v>
      </c>
      <c r="F72" s="4" t="s">
        <v>204</v>
      </c>
      <c r="G72" s="4" t="s">
        <v>290</v>
      </c>
      <c r="H72" s="4" t="s">
        <v>232</v>
      </c>
      <c r="I72" s="13">
        <f>(C72-VLOOKUP(G72,Riders!$A$2:$C$3501,2,FALSE))/365</f>
        <v>24.632876712328766</v>
      </c>
      <c r="J72" s="4">
        <v>9</v>
      </c>
    </row>
    <row r="73" spans="1:10" x14ac:dyDescent="0.3">
      <c r="A73" s="4" t="s">
        <v>93</v>
      </c>
      <c r="B73" s="4">
        <v>2023</v>
      </c>
      <c r="C73" s="5">
        <v>45037</v>
      </c>
      <c r="D73" s="4" t="s">
        <v>72</v>
      </c>
      <c r="E73" s="4" t="s">
        <v>204</v>
      </c>
      <c r="F73" s="4" t="s">
        <v>204</v>
      </c>
      <c r="G73" s="4" t="s">
        <v>463</v>
      </c>
      <c r="H73" s="4" t="s">
        <v>27</v>
      </c>
      <c r="I73" s="13">
        <f>(C73-VLOOKUP(G73,Riders!$A$2:$C$3501,2,FALSE))/365</f>
        <v>21.391780821917809</v>
      </c>
      <c r="J73" s="4">
        <v>10</v>
      </c>
    </row>
    <row r="74" spans="1:10" x14ac:dyDescent="0.3">
      <c r="A74" s="4" t="s">
        <v>93</v>
      </c>
      <c r="B74" s="4">
        <v>2023</v>
      </c>
      <c r="C74" s="5">
        <v>45037</v>
      </c>
      <c r="D74" s="4" t="s">
        <v>72</v>
      </c>
      <c r="E74" s="4" t="s">
        <v>204</v>
      </c>
      <c r="F74" s="4" t="s">
        <v>204</v>
      </c>
      <c r="G74" s="4" t="s">
        <v>272</v>
      </c>
      <c r="H74" s="4" t="s">
        <v>53</v>
      </c>
      <c r="I74" s="13">
        <f>(C74-VLOOKUP(G74,Riders!$A$2:$C$3501,2,FALSE))/365</f>
        <v>26.17808219178082</v>
      </c>
      <c r="J74" s="4">
        <v>11</v>
      </c>
    </row>
    <row r="75" spans="1:10" x14ac:dyDescent="0.3">
      <c r="A75" s="4" t="s">
        <v>93</v>
      </c>
      <c r="B75" s="4">
        <v>2023</v>
      </c>
      <c r="C75" s="5">
        <v>45037</v>
      </c>
      <c r="D75" s="4" t="s">
        <v>72</v>
      </c>
      <c r="E75" s="4" t="s">
        <v>204</v>
      </c>
      <c r="F75" s="4" t="s">
        <v>204</v>
      </c>
      <c r="G75" s="4" t="s">
        <v>233</v>
      </c>
      <c r="H75" s="4" t="s">
        <v>56</v>
      </c>
      <c r="I75" s="13">
        <f>(C75-VLOOKUP(G75,Riders!$A$2:$C$3501,2,FALSE))/365</f>
        <v>27.638356164383563</v>
      </c>
      <c r="J75" s="4">
        <v>12</v>
      </c>
    </row>
    <row r="76" spans="1:10" x14ac:dyDescent="0.3">
      <c r="A76" s="4" t="s">
        <v>93</v>
      </c>
      <c r="B76" s="4">
        <v>2023</v>
      </c>
      <c r="C76" s="5">
        <v>45037</v>
      </c>
      <c r="D76" s="4" t="s">
        <v>72</v>
      </c>
      <c r="E76" s="4" t="s">
        <v>204</v>
      </c>
      <c r="F76" s="4" t="s">
        <v>204</v>
      </c>
      <c r="G76" s="4" t="s">
        <v>430</v>
      </c>
      <c r="H76" s="4" t="s">
        <v>97</v>
      </c>
      <c r="I76" s="13">
        <f>(C76-VLOOKUP(G76,Riders!$A$2:$C$3501,2,FALSE))/365</f>
        <v>21.282191780821918</v>
      </c>
      <c r="J76" s="4">
        <v>13</v>
      </c>
    </row>
    <row r="77" spans="1:10" x14ac:dyDescent="0.3">
      <c r="A77" s="4" t="s">
        <v>93</v>
      </c>
      <c r="B77" s="4">
        <v>2023</v>
      </c>
      <c r="C77" s="5">
        <v>45037</v>
      </c>
      <c r="D77" s="4" t="s">
        <v>72</v>
      </c>
      <c r="E77" s="4" t="s">
        <v>204</v>
      </c>
      <c r="F77" s="4" t="s">
        <v>204</v>
      </c>
      <c r="G77" s="4" t="s">
        <v>444</v>
      </c>
      <c r="H77" s="4" t="s">
        <v>61</v>
      </c>
      <c r="I77" s="13">
        <f>(C77-VLOOKUP(G77,Riders!$A$2:$C$3501,2,FALSE))/365</f>
        <v>23.772602739726029</v>
      </c>
      <c r="J77" s="4">
        <v>14</v>
      </c>
    </row>
    <row r="78" spans="1:10" x14ac:dyDescent="0.3">
      <c r="A78" s="4" t="s">
        <v>93</v>
      </c>
      <c r="B78" s="4">
        <v>2023</v>
      </c>
      <c r="C78" s="5">
        <v>45037</v>
      </c>
      <c r="D78" s="4" t="s">
        <v>72</v>
      </c>
      <c r="E78" s="4" t="s">
        <v>204</v>
      </c>
      <c r="F78" s="4" t="s">
        <v>204</v>
      </c>
      <c r="G78" s="4" t="s">
        <v>597</v>
      </c>
      <c r="H78" s="4" t="s">
        <v>243</v>
      </c>
      <c r="I78" s="13">
        <f>(C78-VLOOKUP(G78,Riders!$A$2:$C$3501,2,FALSE))/365</f>
        <v>19.506849315068493</v>
      </c>
      <c r="J78" s="4">
        <v>15</v>
      </c>
    </row>
    <row r="79" spans="1:10" x14ac:dyDescent="0.3">
      <c r="A79" s="4" t="s">
        <v>93</v>
      </c>
      <c r="B79" s="4">
        <v>2023</v>
      </c>
      <c r="C79" s="5">
        <v>45037</v>
      </c>
      <c r="D79" s="4" t="s">
        <v>72</v>
      </c>
      <c r="E79" s="4" t="s">
        <v>204</v>
      </c>
      <c r="F79" s="4" t="s">
        <v>204</v>
      </c>
      <c r="G79" s="4" t="s">
        <v>552</v>
      </c>
      <c r="H79" s="4" t="s">
        <v>38</v>
      </c>
      <c r="I79" s="13">
        <f>(C79-VLOOKUP(G79,Riders!$A$2:$C$3501,2,FALSE))/365</f>
        <v>26.230136986301371</v>
      </c>
      <c r="J79" s="4">
        <v>16</v>
      </c>
    </row>
    <row r="80" spans="1:10" x14ac:dyDescent="0.3">
      <c r="A80" s="4" t="s">
        <v>93</v>
      </c>
      <c r="B80" s="4">
        <v>2023</v>
      </c>
      <c r="C80" s="5">
        <v>45037</v>
      </c>
      <c r="D80" s="4" t="s">
        <v>72</v>
      </c>
      <c r="E80" s="4" t="s">
        <v>204</v>
      </c>
      <c r="F80" s="4" t="s">
        <v>204</v>
      </c>
      <c r="G80" s="4" t="s">
        <v>1415</v>
      </c>
      <c r="H80" s="4" t="s">
        <v>230</v>
      </c>
      <c r="I80" s="13">
        <f>(C80-VLOOKUP(G80,Riders!$A$2:$C$3501,2,FALSE))/365</f>
        <v>33.224657534246575</v>
      </c>
      <c r="J80" s="4">
        <v>17</v>
      </c>
    </row>
    <row r="81" spans="1:10" x14ac:dyDescent="0.3">
      <c r="A81" s="4" t="s">
        <v>93</v>
      </c>
      <c r="B81" s="4">
        <v>2023</v>
      </c>
      <c r="C81" s="5">
        <v>45037</v>
      </c>
      <c r="D81" s="4" t="s">
        <v>72</v>
      </c>
      <c r="E81" s="4" t="s">
        <v>204</v>
      </c>
      <c r="F81" s="4" t="s">
        <v>204</v>
      </c>
      <c r="G81" s="4" t="s">
        <v>486</v>
      </c>
      <c r="H81" s="4" t="s">
        <v>36</v>
      </c>
      <c r="I81" s="13">
        <f>(C81-VLOOKUP(G81,Riders!$A$2:$C$3501,2,FALSE))/365</f>
        <v>20.227397260273971</v>
      </c>
      <c r="J81" s="4">
        <v>18</v>
      </c>
    </row>
    <row r="82" spans="1:10" x14ac:dyDescent="0.3">
      <c r="A82" s="4" t="s">
        <v>93</v>
      </c>
      <c r="B82" s="4">
        <v>2023</v>
      </c>
      <c r="C82" s="5">
        <v>45037</v>
      </c>
      <c r="D82" s="4" t="s">
        <v>72</v>
      </c>
      <c r="E82" s="4" t="s">
        <v>204</v>
      </c>
      <c r="F82" s="4" t="s">
        <v>204</v>
      </c>
      <c r="G82" s="4" t="s">
        <v>328</v>
      </c>
      <c r="H82" s="4" t="s">
        <v>25</v>
      </c>
      <c r="I82" s="13">
        <f>(C82-VLOOKUP(G82,Riders!$A$2:$C$3501,2,FALSE))/365</f>
        <v>32.742465753424661</v>
      </c>
      <c r="J82" s="4">
        <v>19</v>
      </c>
    </row>
    <row r="83" spans="1:10" x14ac:dyDescent="0.3">
      <c r="A83" s="4" t="s">
        <v>93</v>
      </c>
      <c r="B83" s="4">
        <v>2023</v>
      </c>
      <c r="C83" s="5">
        <v>45037</v>
      </c>
      <c r="D83" s="4" t="s">
        <v>72</v>
      </c>
      <c r="E83" s="4" t="s">
        <v>204</v>
      </c>
      <c r="F83" s="4" t="s">
        <v>204</v>
      </c>
      <c r="G83" s="4" t="s">
        <v>246</v>
      </c>
      <c r="H83" s="4" t="s">
        <v>247</v>
      </c>
      <c r="I83" s="13">
        <f>(C83-VLOOKUP(G83,Riders!$A$2:$C$3501,2,FALSE))/365</f>
        <v>30.81917808219178</v>
      </c>
      <c r="J83" s="4">
        <v>20</v>
      </c>
    </row>
    <row r="84" spans="1:10" x14ac:dyDescent="0.3">
      <c r="A84" s="4" t="s">
        <v>93</v>
      </c>
      <c r="B84" s="4">
        <v>2023</v>
      </c>
      <c r="C84" s="5">
        <v>45037</v>
      </c>
      <c r="D84" s="4" t="s">
        <v>72</v>
      </c>
      <c r="E84" s="4" t="s">
        <v>204</v>
      </c>
      <c r="F84" s="4" t="s">
        <v>204</v>
      </c>
      <c r="G84" s="4" t="s">
        <v>601</v>
      </c>
      <c r="H84" s="4" t="s">
        <v>49</v>
      </c>
      <c r="I84" s="13" t="e">
        <f>(C84-VLOOKUP(G84,Riders!$A$2:$C$3501,2,FALSE))/365</f>
        <v>#N/A</v>
      </c>
      <c r="J84" s="4">
        <v>21</v>
      </c>
    </row>
    <row r="85" spans="1:10" x14ac:dyDescent="0.3">
      <c r="A85" s="4" t="s">
        <v>93</v>
      </c>
      <c r="B85" s="4">
        <v>2023</v>
      </c>
      <c r="C85" s="5">
        <v>45037</v>
      </c>
      <c r="D85" s="4" t="s">
        <v>72</v>
      </c>
      <c r="E85" s="4" t="s">
        <v>204</v>
      </c>
      <c r="F85" s="4" t="s">
        <v>204</v>
      </c>
      <c r="G85" s="4" t="s">
        <v>450</v>
      </c>
      <c r="H85" s="4" t="s">
        <v>264</v>
      </c>
      <c r="I85" s="13">
        <f>(C85-VLOOKUP(G85,Riders!$A$2:$C$3501,2,FALSE))/365</f>
        <v>24.739726027397261</v>
      </c>
      <c r="J85" s="4">
        <v>22</v>
      </c>
    </row>
    <row r="86" spans="1:10" x14ac:dyDescent="0.3">
      <c r="A86" s="4" t="s">
        <v>93</v>
      </c>
      <c r="B86" s="4">
        <v>2023</v>
      </c>
      <c r="C86" s="5">
        <v>45037</v>
      </c>
      <c r="D86" s="4" t="s">
        <v>72</v>
      </c>
      <c r="E86" s="4" t="s">
        <v>204</v>
      </c>
      <c r="F86" s="4" t="s">
        <v>204</v>
      </c>
      <c r="G86" s="4" t="s">
        <v>226</v>
      </c>
      <c r="H86" s="4" t="s">
        <v>120</v>
      </c>
      <c r="I86" s="13">
        <f>(C86-VLOOKUP(G86,Riders!$A$2:$C$3501,2,FALSE))/365</f>
        <v>24.646575342465752</v>
      </c>
      <c r="J86" s="4">
        <v>23</v>
      </c>
    </row>
    <row r="87" spans="1:10" x14ac:dyDescent="0.3">
      <c r="A87" s="4" t="s">
        <v>93</v>
      </c>
      <c r="B87" s="4">
        <v>2023</v>
      </c>
      <c r="C87" s="5">
        <v>45037</v>
      </c>
      <c r="D87" s="4" t="s">
        <v>72</v>
      </c>
      <c r="E87" s="4" t="s">
        <v>204</v>
      </c>
      <c r="F87" s="4" t="s">
        <v>204</v>
      </c>
      <c r="G87" s="4" t="s">
        <v>429</v>
      </c>
      <c r="H87" s="4" t="s">
        <v>40</v>
      </c>
      <c r="I87" s="13">
        <f>(C87-VLOOKUP(G87,Riders!$A$2:$C$3501,2,FALSE))/365</f>
        <v>18.717808219178082</v>
      </c>
      <c r="J87" s="4">
        <v>24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214</v>
      </c>
      <c r="H88" s="4" t="s">
        <v>67</v>
      </c>
      <c r="I88" s="13">
        <f>(C88-VLOOKUP(G88,Riders!$A$2:$C$3501,2,FALSE))/365</f>
        <v>28.241095890410961</v>
      </c>
      <c r="J88" s="4">
        <v>1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421</v>
      </c>
      <c r="H89" s="4" t="s">
        <v>17</v>
      </c>
      <c r="I89" s="13">
        <f>(C89-VLOOKUP(G89,Riders!$A$2:$C$3501,2,FALSE))/365</f>
        <v>22.591780821917808</v>
      </c>
      <c r="J89" s="4">
        <v>2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239</v>
      </c>
      <c r="H90" s="4" t="s">
        <v>25</v>
      </c>
      <c r="I90" s="13">
        <f>(C90-VLOOKUP(G90,Riders!$A$2:$C$3501,2,FALSE))/365</f>
        <v>20.756164383561643</v>
      </c>
      <c r="J90" s="4">
        <v>3</v>
      </c>
    </row>
    <row r="91" spans="1:10" x14ac:dyDescent="0.3">
      <c r="A91" s="4" t="s">
        <v>844</v>
      </c>
      <c r="B91" s="4">
        <v>2023</v>
      </c>
      <c r="C91" s="5">
        <v>45000</v>
      </c>
      <c r="D91" s="4" t="s">
        <v>72</v>
      </c>
      <c r="E91" s="4" t="s">
        <v>204</v>
      </c>
      <c r="F91" s="4" t="s">
        <v>204</v>
      </c>
      <c r="G91" s="4" t="s">
        <v>219</v>
      </c>
      <c r="H91" s="4" t="s">
        <v>220</v>
      </c>
      <c r="I91" s="13">
        <f>(C91-VLOOKUP(G91,Riders!$A$2:$C$3501,2,FALSE))/365</f>
        <v>30.564383561643837</v>
      </c>
      <c r="J91" s="4">
        <v>4</v>
      </c>
    </row>
    <row r="92" spans="1:10" x14ac:dyDescent="0.3">
      <c r="A92" s="4" t="s">
        <v>844</v>
      </c>
      <c r="B92" s="4">
        <v>2023</v>
      </c>
      <c r="C92" s="5">
        <v>45000</v>
      </c>
      <c r="D92" s="4" t="s">
        <v>72</v>
      </c>
      <c r="E92" s="4" t="s">
        <v>204</v>
      </c>
      <c r="F92" s="4" t="s">
        <v>204</v>
      </c>
      <c r="G92" s="4" t="s">
        <v>462</v>
      </c>
      <c r="H92" s="4" t="s">
        <v>19</v>
      </c>
      <c r="I92" s="13">
        <f>(C92-VLOOKUP(G92,Riders!$A$2:$C$3501,2,FALSE))/365</f>
        <v>23.8</v>
      </c>
      <c r="J92" s="4">
        <v>5</v>
      </c>
    </row>
    <row r="93" spans="1:10" x14ac:dyDescent="0.3">
      <c r="A93" s="4" t="s">
        <v>844</v>
      </c>
      <c r="B93" s="4">
        <v>2023</v>
      </c>
      <c r="C93" s="5">
        <v>45000</v>
      </c>
      <c r="D93" s="4" t="s">
        <v>72</v>
      </c>
      <c r="E93" s="4" t="s">
        <v>204</v>
      </c>
      <c r="F93" s="4" t="s">
        <v>204</v>
      </c>
      <c r="G93" s="4" t="s">
        <v>444</v>
      </c>
      <c r="H93" s="4" t="s">
        <v>61</v>
      </c>
      <c r="I93" s="13">
        <f>(C93-VLOOKUP(G93,Riders!$A$2:$C$3501,2,FALSE))/365</f>
        <v>23.671232876712327</v>
      </c>
      <c r="J93" s="4">
        <v>6</v>
      </c>
    </row>
    <row r="94" spans="1:10" x14ac:dyDescent="0.3">
      <c r="A94" s="4" t="s">
        <v>844</v>
      </c>
      <c r="B94" s="4">
        <v>2023</v>
      </c>
      <c r="C94" s="5">
        <v>45000</v>
      </c>
      <c r="D94" s="4" t="s">
        <v>72</v>
      </c>
      <c r="E94" s="4" t="s">
        <v>204</v>
      </c>
      <c r="F94" s="4" t="s">
        <v>204</v>
      </c>
      <c r="G94" s="4" t="s">
        <v>431</v>
      </c>
      <c r="H94" s="4" t="s">
        <v>97</v>
      </c>
      <c r="I94" s="13">
        <f>(C94-VLOOKUP(G94,Riders!$A$2:$C$3501,2,FALSE))/365</f>
        <v>18.260273972602739</v>
      </c>
      <c r="J94" s="4">
        <v>7</v>
      </c>
    </row>
    <row r="95" spans="1:10" x14ac:dyDescent="0.3">
      <c r="A95" s="4" t="s">
        <v>844</v>
      </c>
      <c r="B95" s="4">
        <v>2023</v>
      </c>
      <c r="C95" s="5">
        <v>45000</v>
      </c>
      <c r="D95" s="4" t="s">
        <v>72</v>
      </c>
      <c r="E95" s="4" t="s">
        <v>204</v>
      </c>
      <c r="F95" s="4" t="s">
        <v>204</v>
      </c>
      <c r="G95" s="4" t="s">
        <v>1415</v>
      </c>
      <c r="H95" s="4" t="s">
        <v>230</v>
      </c>
      <c r="I95" s="13">
        <f>(C95-VLOOKUP(G95,Riders!$A$2:$C$3501,2,FALSE))/365</f>
        <v>33.123287671232873</v>
      </c>
      <c r="J95" s="4">
        <v>8</v>
      </c>
    </row>
    <row r="96" spans="1:10" x14ac:dyDescent="0.3">
      <c r="A96" s="4" t="s">
        <v>844</v>
      </c>
      <c r="B96" s="4">
        <v>2023</v>
      </c>
      <c r="C96" s="5">
        <v>45000</v>
      </c>
      <c r="D96" s="4" t="s">
        <v>72</v>
      </c>
      <c r="E96" s="4" t="s">
        <v>204</v>
      </c>
      <c r="F96" s="4" t="s">
        <v>204</v>
      </c>
      <c r="G96" s="4" t="s">
        <v>488</v>
      </c>
      <c r="H96" s="4" t="s">
        <v>232</v>
      </c>
      <c r="I96" s="13">
        <f>(C96-VLOOKUP(G96,Riders!$A$2:$C$3501,2,FALSE))/365</f>
        <v>25.81917808219178</v>
      </c>
      <c r="J96" s="4">
        <v>9</v>
      </c>
    </row>
    <row r="97" spans="1:10" x14ac:dyDescent="0.3">
      <c r="A97" s="4" t="s">
        <v>844</v>
      </c>
      <c r="B97" s="4">
        <v>2023</v>
      </c>
      <c r="C97" s="5">
        <v>45000</v>
      </c>
      <c r="D97" s="4" t="s">
        <v>72</v>
      </c>
      <c r="E97" s="4" t="s">
        <v>204</v>
      </c>
      <c r="F97" s="4" t="s">
        <v>204</v>
      </c>
      <c r="G97" s="4" t="s">
        <v>446</v>
      </c>
      <c r="H97" s="4" t="s">
        <v>44</v>
      </c>
      <c r="I97" s="13">
        <f>(C97-VLOOKUP(G97,Riders!$A$2:$C$3501,2,FALSE))/365</f>
        <v>21.641095890410959</v>
      </c>
      <c r="J97" s="4">
        <v>10</v>
      </c>
    </row>
    <row r="98" spans="1:10" x14ac:dyDescent="0.3">
      <c r="A98" s="4" t="s">
        <v>844</v>
      </c>
      <c r="B98" s="4">
        <v>2023</v>
      </c>
      <c r="C98" s="5">
        <v>45000</v>
      </c>
      <c r="D98" s="4" t="s">
        <v>72</v>
      </c>
      <c r="E98" s="4" t="s">
        <v>204</v>
      </c>
      <c r="F98" s="4" t="s">
        <v>204</v>
      </c>
      <c r="G98" s="4" t="s">
        <v>504</v>
      </c>
      <c r="H98" s="4" t="s">
        <v>47</v>
      </c>
      <c r="I98" s="13">
        <f>(C98-VLOOKUP(G98,Riders!$A$2:$C$3501,2,FALSE))/365</f>
        <v>24.293150684931508</v>
      </c>
      <c r="J98" s="4">
        <v>11</v>
      </c>
    </row>
    <row r="99" spans="1:10" x14ac:dyDescent="0.3">
      <c r="A99" s="4" t="s">
        <v>844</v>
      </c>
      <c r="B99" s="4">
        <v>2023</v>
      </c>
      <c r="C99" s="5">
        <v>45000</v>
      </c>
      <c r="D99" s="4" t="s">
        <v>72</v>
      </c>
      <c r="E99" s="4" t="s">
        <v>204</v>
      </c>
      <c r="F99" s="4" t="s">
        <v>204</v>
      </c>
      <c r="G99" s="4" t="s">
        <v>841</v>
      </c>
      <c r="H99" s="4" t="s">
        <v>49</v>
      </c>
      <c r="I99" s="13">
        <f>(C99-VLOOKUP(G99,Riders!$A$2:$C$3501,2,FALSE))/365</f>
        <v>18.268493150684932</v>
      </c>
      <c r="J99" s="4">
        <v>12</v>
      </c>
    </row>
    <row r="100" spans="1:10" x14ac:dyDescent="0.3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226</v>
      </c>
      <c r="H100" s="4" t="s">
        <v>120</v>
      </c>
      <c r="I100" s="13">
        <f>(C100-VLOOKUP(G100,Riders!$A$2:$C$3501,2,FALSE))/365</f>
        <v>24.545205479452054</v>
      </c>
      <c r="J100" s="4">
        <v>13</v>
      </c>
    </row>
    <row r="101" spans="1:10" x14ac:dyDescent="0.3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277</v>
      </c>
      <c r="H101" s="4" t="s">
        <v>278</v>
      </c>
      <c r="I101" s="13">
        <f>(C101-VLOOKUP(G101,Riders!$A$2:$C$3501,2,FALSE))/365</f>
        <v>25.010958904109589</v>
      </c>
      <c r="J101" s="4">
        <v>14</v>
      </c>
    </row>
    <row r="102" spans="1:10" x14ac:dyDescent="0.3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234</v>
      </c>
      <c r="H102" s="4" t="s">
        <v>235</v>
      </c>
      <c r="I102" s="13">
        <f>(C102-VLOOKUP(G102,Riders!$A$2:$C$3501,2,FALSE))/365</f>
        <v>26.484931506849314</v>
      </c>
      <c r="J102" s="4">
        <v>15</v>
      </c>
    </row>
    <row r="103" spans="1:10" x14ac:dyDescent="0.3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842</v>
      </c>
      <c r="H103" s="4" t="s">
        <v>56</v>
      </c>
      <c r="I103" s="13">
        <f>(C103-VLOOKUP(G103,Riders!$A$2:$C$3501,2,FALSE))/365</f>
        <v>19.035616438356165</v>
      </c>
      <c r="J103" s="4">
        <v>16</v>
      </c>
    </row>
    <row r="104" spans="1:10" x14ac:dyDescent="0.3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843</v>
      </c>
      <c r="H104" s="4" t="s">
        <v>51</v>
      </c>
      <c r="I104" s="13">
        <f>(C104-VLOOKUP(G104,Riders!$A$2:$C$3501,2,FALSE))/365</f>
        <v>18.205479452054796</v>
      </c>
      <c r="J104" s="4">
        <v>17</v>
      </c>
    </row>
    <row r="105" spans="1:10" x14ac:dyDescent="0.3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592</v>
      </c>
      <c r="H105" s="4" t="s">
        <v>53</v>
      </c>
      <c r="I105" s="13">
        <f>(C105-VLOOKUP(G105,Riders!$A$2:$C$3501,2,FALSE))/365</f>
        <v>23.926027397260274</v>
      </c>
      <c r="J105" s="4">
        <v>18</v>
      </c>
    </row>
    <row r="106" spans="1:10" x14ac:dyDescent="0.3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440</v>
      </c>
      <c r="H106" s="4" t="s">
        <v>15</v>
      </c>
      <c r="I106" s="13">
        <f>(C106-VLOOKUP(G106,Riders!$A$2:$C$3501,2,FALSE))/365</f>
        <v>22.345205479452055</v>
      </c>
      <c r="J106" s="4">
        <v>19</v>
      </c>
    </row>
    <row r="107" spans="1:10" x14ac:dyDescent="0.3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476</v>
      </c>
      <c r="H107" s="4" t="s">
        <v>70</v>
      </c>
      <c r="I107" s="13">
        <f>(C107-VLOOKUP(G107,Riders!$A$2:$C$3501,2,FALSE))/365</f>
        <v>21.632876712328766</v>
      </c>
      <c r="J107" s="4">
        <v>20</v>
      </c>
    </row>
    <row r="108" spans="1:10" x14ac:dyDescent="0.3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244</v>
      </c>
      <c r="H108" s="4" t="s">
        <v>38</v>
      </c>
      <c r="I108" s="13">
        <f>(C108-VLOOKUP(G108,Riders!$A$2:$C$3501,2,FALSE))/365</f>
        <v>28.958904109589042</v>
      </c>
      <c r="J108" s="4">
        <v>21</v>
      </c>
    </row>
    <row r="109" spans="1:10" x14ac:dyDescent="0.3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242</v>
      </c>
      <c r="H109" s="4" t="s">
        <v>243</v>
      </c>
      <c r="I109" s="13">
        <f>(C109-VLOOKUP(G109,Riders!$A$2:$C$3501,2,FALSE))/365</f>
        <v>28.290410958904111</v>
      </c>
      <c r="J109" s="4">
        <v>22</v>
      </c>
    </row>
    <row r="110" spans="1:10" x14ac:dyDescent="0.3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246</v>
      </c>
      <c r="H110" s="4" t="s">
        <v>247</v>
      </c>
      <c r="I110" s="13">
        <f>(C110-VLOOKUP(G110,Riders!$A$2:$C$3501,2,FALSE))/365</f>
        <v>30.717808219178082</v>
      </c>
      <c r="J110" s="4">
        <v>23</v>
      </c>
    </row>
    <row r="111" spans="1:10" x14ac:dyDescent="0.3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551</v>
      </c>
      <c r="H111" s="4" t="s">
        <v>29</v>
      </c>
      <c r="I111" s="13">
        <f>(C111-VLOOKUP(G111,Riders!$A$2:$C$3501,2,FALSE))/365</f>
        <v>26.419178082191781</v>
      </c>
      <c r="J111" s="4">
        <v>24</v>
      </c>
    </row>
    <row r="112" spans="1:10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1" t="s">
        <v>204</v>
      </c>
      <c r="F112" s="1" t="s">
        <v>204</v>
      </c>
      <c r="G112" s="1" t="s">
        <v>274</v>
      </c>
      <c r="H112" s="1" t="s">
        <v>29</v>
      </c>
      <c r="I112" s="13">
        <f>(C112-VLOOKUP(G112,Riders!$A$2:$C$3501,2,FALSE))/365</f>
        <v>22.153424657534245</v>
      </c>
      <c r="J112" s="1">
        <v>1</v>
      </c>
    </row>
    <row r="113" spans="1:10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1" t="s">
        <v>204</v>
      </c>
      <c r="F113" s="1" t="s">
        <v>204</v>
      </c>
      <c r="G113" s="1" t="s">
        <v>328</v>
      </c>
      <c r="H113" s="1" t="s">
        <v>25</v>
      </c>
      <c r="I113" s="13">
        <f>(C113-VLOOKUP(G113,Riders!$A$2:$C$3501,2,FALSE))/365</f>
        <v>32.589041095890408</v>
      </c>
      <c r="J113" s="1">
        <v>2</v>
      </c>
    </row>
    <row r="114" spans="1:10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1" t="s">
        <v>204</v>
      </c>
      <c r="F114" s="1" t="s">
        <v>204</v>
      </c>
      <c r="G114" s="1" t="s">
        <v>462</v>
      </c>
      <c r="H114" s="1" t="s">
        <v>19</v>
      </c>
      <c r="I114" s="13">
        <f>(C114-VLOOKUP(G114,Riders!$A$2:$C$3501,2,FALSE))/365</f>
        <v>23.747945205479454</v>
      </c>
      <c r="J114" s="1">
        <v>3</v>
      </c>
    </row>
    <row r="115" spans="1:10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1" t="s">
        <v>204</v>
      </c>
      <c r="F115" s="1" t="s">
        <v>204</v>
      </c>
      <c r="G115" s="1" t="s">
        <v>389</v>
      </c>
      <c r="H115" s="1" t="s">
        <v>53</v>
      </c>
      <c r="I115" s="13">
        <f>(C115-VLOOKUP(G115,Riders!$A$2:$C$3501,2,FALSE))/365</f>
        <v>23.32054794520548</v>
      </c>
      <c r="J115" s="1">
        <v>4</v>
      </c>
    </row>
    <row r="116" spans="1:10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1" t="s">
        <v>204</v>
      </c>
      <c r="F116" s="1" t="s">
        <v>204</v>
      </c>
      <c r="G116" s="1" t="s">
        <v>421</v>
      </c>
      <c r="H116" s="1" t="s">
        <v>17</v>
      </c>
      <c r="I116" s="13">
        <f>(C116-VLOOKUP(G116,Riders!$A$2:$C$3501,2,FALSE))/365</f>
        <v>22.539726027397261</v>
      </c>
      <c r="J116" s="1">
        <v>5</v>
      </c>
    </row>
    <row r="117" spans="1:10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1" t="s">
        <v>204</v>
      </c>
      <c r="F117" s="1" t="s">
        <v>204</v>
      </c>
      <c r="G117" s="1" t="s">
        <v>1415</v>
      </c>
      <c r="H117" s="1" t="s">
        <v>230</v>
      </c>
      <c r="I117" s="13">
        <f>(C117-VLOOKUP(G117,Riders!$A$2:$C$3501,2,FALSE))/365</f>
        <v>33.07123287671233</v>
      </c>
      <c r="J117" s="1">
        <v>6</v>
      </c>
    </row>
    <row r="118" spans="1:10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1" t="s">
        <v>204</v>
      </c>
      <c r="F118" s="1" t="s">
        <v>204</v>
      </c>
      <c r="G118" s="1" t="s">
        <v>440</v>
      </c>
      <c r="H118" s="1" t="s">
        <v>15</v>
      </c>
      <c r="I118" s="13">
        <f>(C118-VLOOKUP(G118,Riders!$A$2:$C$3501,2,FALSE))/365</f>
        <v>22.293150684931508</v>
      </c>
      <c r="J118" s="1">
        <v>7</v>
      </c>
    </row>
    <row r="119" spans="1:10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1" t="s">
        <v>204</v>
      </c>
      <c r="F119" s="1" t="s">
        <v>204</v>
      </c>
      <c r="G119" s="1" t="s">
        <v>431</v>
      </c>
      <c r="H119" s="1" t="s">
        <v>97</v>
      </c>
      <c r="I119" s="13">
        <f>(C119-VLOOKUP(G119,Riders!$A$2:$C$3501,2,FALSE))/365</f>
        <v>18.208219178082192</v>
      </c>
      <c r="J119" s="1">
        <v>8</v>
      </c>
    </row>
    <row r="120" spans="1:10" x14ac:dyDescent="0.3">
      <c r="A120" s="1" t="s">
        <v>415</v>
      </c>
      <c r="B120" s="1">
        <v>2023</v>
      </c>
      <c r="C120" s="2">
        <v>44981</v>
      </c>
      <c r="D120" s="1" t="s">
        <v>72</v>
      </c>
      <c r="E120" s="1" t="s">
        <v>204</v>
      </c>
      <c r="F120" s="1" t="s">
        <v>204</v>
      </c>
      <c r="G120" s="1" t="s">
        <v>430</v>
      </c>
      <c r="H120" s="1" t="s">
        <v>40</v>
      </c>
      <c r="I120" s="13">
        <f>(C120-VLOOKUP(G120,Riders!$A$2:$C$3501,2,FALSE))/365</f>
        <v>21.12876712328767</v>
      </c>
      <c r="J120" s="1">
        <v>9</v>
      </c>
    </row>
    <row r="121" spans="1:10" x14ac:dyDescent="0.3">
      <c r="A121" s="1" t="s">
        <v>415</v>
      </c>
      <c r="B121" s="1">
        <v>2023</v>
      </c>
      <c r="C121" s="2">
        <v>44981</v>
      </c>
      <c r="D121" s="1" t="s">
        <v>72</v>
      </c>
      <c r="E121" s="1" t="s">
        <v>204</v>
      </c>
      <c r="F121" s="1" t="s">
        <v>204</v>
      </c>
      <c r="G121" s="1" t="s">
        <v>290</v>
      </c>
      <c r="H121" s="1" t="s">
        <v>232</v>
      </c>
      <c r="I121" s="13">
        <f>(C121-VLOOKUP(G121,Riders!$A$2:$C$3501,2,FALSE))/365</f>
        <v>24.479452054794521</v>
      </c>
      <c r="J121" s="1">
        <v>10</v>
      </c>
    </row>
    <row r="122" spans="1:10" x14ac:dyDescent="0.3">
      <c r="A122" s="1" t="s">
        <v>415</v>
      </c>
      <c r="B122" s="1">
        <v>2023</v>
      </c>
      <c r="C122" s="2">
        <v>44981</v>
      </c>
      <c r="D122" s="1" t="s">
        <v>72</v>
      </c>
      <c r="E122" s="1" t="s">
        <v>204</v>
      </c>
      <c r="F122" s="1" t="s">
        <v>204</v>
      </c>
      <c r="G122" s="1" t="s">
        <v>277</v>
      </c>
      <c r="H122" s="1" t="s">
        <v>278</v>
      </c>
      <c r="I122" s="13">
        <f>(C122-VLOOKUP(G122,Riders!$A$2:$C$3501,2,FALSE))/365</f>
        <v>24.958904109589042</v>
      </c>
      <c r="J122" s="1">
        <v>11</v>
      </c>
    </row>
    <row r="123" spans="1:10" x14ac:dyDescent="0.3">
      <c r="A123" s="1" t="s">
        <v>415</v>
      </c>
      <c r="B123" s="1">
        <v>2023</v>
      </c>
      <c r="C123" s="2">
        <v>44981</v>
      </c>
      <c r="D123" s="1" t="s">
        <v>72</v>
      </c>
      <c r="E123" s="1" t="s">
        <v>204</v>
      </c>
      <c r="F123" s="1" t="s">
        <v>204</v>
      </c>
      <c r="G123" s="1" t="s">
        <v>234</v>
      </c>
      <c r="H123" s="1" t="s">
        <v>235</v>
      </c>
      <c r="I123" s="13">
        <f>(C123-VLOOKUP(G123,Riders!$A$2:$C$3501,2,FALSE))/365</f>
        <v>26.432876712328767</v>
      </c>
      <c r="J123" s="1">
        <v>12</v>
      </c>
    </row>
    <row r="124" spans="1:10" x14ac:dyDescent="0.3">
      <c r="A124" s="1" t="s">
        <v>415</v>
      </c>
      <c r="B124" s="1">
        <v>2023</v>
      </c>
      <c r="C124" s="2">
        <v>44981</v>
      </c>
      <c r="D124" s="1" t="s">
        <v>72</v>
      </c>
      <c r="E124" s="1" t="s">
        <v>204</v>
      </c>
      <c r="F124" s="1" t="s">
        <v>204</v>
      </c>
      <c r="G124" s="1" t="s">
        <v>446</v>
      </c>
      <c r="H124" s="1" t="s">
        <v>44</v>
      </c>
      <c r="I124" s="13">
        <f>(C124-VLOOKUP(G124,Riders!$A$2:$C$3501,2,FALSE))/365</f>
        <v>21.589041095890412</v>
      </c>
      <c r="J124" s="1">
        <v>13</v>
      </c>
    </row>
    <row r="125" spans="1:10" x14ac:dyDescent="0.3">
      <c r="A125" s="1" t="s">
        <v>415</v>
      </c>
      <c r="B125" s="1">
        <v>2023</v>
      </c>
      <c r="C125" s="2">
        <v>44981</v>
      </c>
      <c r="D125" s="1" t="s">
        <v>72</v>
      </c>
      <c r="E125" s="1" t="s">
        <v>204</v>
      </c>
      <c r="F125" s="1" t="s">
        <v>204</v>
      </c>
      <c r="G125" s="1" t="s">
        <v>437</v>
      </c>
      <c r="H125" s="1" t="s">
        <v>67</v>
      </c>
      <c r="I125" s="13">
        <f>(C125-VLOOKUP(G125,Riders!$A$2:$C$3501,2,FALSE))/365</f>
        <v>31.852054794520548</v>
      </c>
      <c r="J125" s="1">
        <v>14</v>
      </c>
    </row>
    <row r="126" spans="1:10" x14ac:dyDescent="0.3">
      <c r="A126" s="1" t="s">
        <v>415</v>
      </c>
      <c r="B126" s="1">
        <v>2023</v>
      </c>
      <c r="C126" s="2">
        <v>44981</v>
      </c>
      <c r="D126" s="1" t="s">
        <v>72</v>
      </c>
      <c r="E126" s="1" t="s">
        <v>204</v>
      </c>
      <c r="F126" s="1" t="s">
        <v>204</v>
      </c>
      <c r="G126" s="1" t="s">
        <v>267</v>
      </c>
      <c r="H126" s="1" t="s">
        <v>56</v>
      </c>
      <c r="I126" s="13">
        <f>(C126-VLOOKUP(G126,Riders!$A$2:$C$3501,2,FALSE))/365</f>
        <v>24.169863013698631</v>
      </c>
      <c r="J126" s="1">
        <v>15</v>
      </c>
    </row>
    <row r="127" spans="1:10" x14ac:dyDescent="0.3">
      <c r="A127" s="1" t="s">
        <v>415</v>
      </c>
      <c r="B127" s="1">
        <v>2023</v>
      </c>
      <c r="C127" s="2">
        <v>44981</v>
      </c>
      <c r="D127" s="1" t="s">
        <v>72</v>
      </c>
      <c r="E127" s="1" t="s">
        <v>204</v>
      </c>
      <c r="F127" s="1" t="s">
        <v>204</v>
      </c>
      <c r="G127" s="1" t="s">
        <v>444</v>
      </c>
      <c r="H127" s="1" t="s">
        <v>61</v>
      </c>
      <c r="I127" s="13">
        <f>(C127-VLOOKUP(G127,Riders!$A$2:$C$3501,2,FALSE))/365</f>
        <v>23.61917808219178</v>
      </c>
      <c r="J127" s="1">
        <v>16</v>
      </c>
    </row>
    <row r="128" spans="1:10" x14ac:dyDescent="0.3">
      <c r="A128" s="1" t="s">
        <v>415</v>
      </c>
      <c r="B128" s="1">
        <v>2023</v>
      </c>
      <c r="C128" s="2">
        <v>44981</v>
      </c>
      <c r="D128" s="1" t="s">
        <v>72</v>
      </c>
      <c r="E128" s="1" t="s">
        <v>204</v>
      </c>
      <c r="F128" s="1" t="s">
        <v>204</v>
      </c>
      <c r="G128" s="1" t="s">
        <v>222</v>
      </c>
      <c r="H128" s="1" t="s">
        <v>223</v>
      </c>
      <c r="I128" s="13">
        <f>(C128-VLOOKUP(G128,Riders!$A$2:$C$3501,2,FALSE))/365</f>
        <v>23.646575342465752</v>
      </c>
      <c r="J128" s="1">
        <v>17</v>
      </c>
    </row>
    <row r="129" spans="1:12" x14ac:dyDescent="0.3">
      <c r="A129" s="1" t="s">
        <v>415</v>
      </c>
      <c r="B129" s="1">
        <v>2023</v>
      </c>
      <c r="C129" s="2">
        <v>44981</v>
      </c>
      <c r="D129" s="1" t="s">
        <v>72</v>
      </c>
      <c r="E129" s="1" t="s">
        <v>204</v>
      </c>
      <c r="F129" s="1" t="s">
        <v>204</v>
      </c>
      <c r="G129" s="1" t="s">
        <v>616</v>
      </c>
      <c r="H129" s="1" t="s">
        <v>49</v>
      </c>
      <c r="I129" s="13">
        <f>(C129-VLOOKUP(G129,Riders!$A$2:$C$3501,2,FALSE))/365</f>
        <v>24.356164383561644</v>
      </c>
      <c r="J129" s="1" t="s">
        <v>308</v>
      </c>
    </row>
    <row r="130" spans="1:12" x14ac:dyDescent="0.3">
      <c r="A130" s="1" t="s">
        <v>415</v>
      </c>
      <c r="B130" s="1">
        <v>2023</v>
      </c>
      <c r="C130" s="2">
        <v>44981</v>
      </c>
      <c r="D130" s="1" t="s">
        <v>72</v>
      </c>
      <c r="E130" s="1" t="s">
        <v>204</v>
      </c>
      <c r="F130" s="1" t="s">
        <v>204</v>
      </c>
      <c r="G130" s="1" t="s">
        <v>226</v>
      </c>
      <c r="H130" s="1" t="s">
        <v>120</v>
      </c>
      <c r="I130" s="13">
        <f>(C130-VLOOKUP(G130,Riders!$A$2:$C$3501,2,FALSE))/365</f>
        <v>24.493150684931507</v>
      </c>
      <c r="J130" s="1" t="s">
        <v>308</v>
      </c>
    </row>
    <row r="131" spans="1:12" x14ac:dyDescent="0.3">
      <c r="A131" s="1" t="s">
        <v>415</v>
      </c>
      <c r="B131" s="1">
        <v>2023</v>
      </c>
      <c r="C131" s="2">
        <v>44981</v>
      </c>
      <c r="D131" s="1" t="s">
        <v>72</v>
      </c>
      <c r="E131" s="1" t="s">
        <v>204</v>
      </c>
      <c r="F131" s="1" t="s">
        <v>204</v>
      </c>
      <c r="G131" s="1" t="s">
        <v>455</v>
      </c>
      <c r="H131" s="1" t="s">
        <v>36</v>
      </c>
      <c r="I131" s="13">
        <f>(C131-VLOOKUP(G131,Riders!$A$2:$C$3501,2,FALSE))/365</f>
        <v>23.013698630136986</v>
      </c>
      <c r="J131" s="1" t="s">
        <v>308</v>
      </c>
    </row>
    <row r="132" spans="1:12" x14ac:dyDescent="0.3">
      <c r="A132" s="1" t="s">
        <v>415</v>
      </c>
      <c r="B132" s="1">
        <v>2023</v>
      </c>
      <c r="C132" s="2">
        <v>44981</v>
      </c>
      <c r="D132" s="1" t="s">
        <v>72</v>
      </c>
      <c r="E132" s="1" t="s">
        <v>204</v>
      </c>
      <c r="F132" s="1" t="s">
        <v>204</v>
      </c>
      <c r="G132" s="1" t="s">
        <v>219</v>
      </c>
      <c r="H132" s="1" t="s">
        <v>220</v>
      </c>
      <c r="I132" s="13">
        <f>(C132-VLOOKUP(G132,Riders!$A$2:$C$3501,2,FALSE))/365</f>
        <v>30.512328767123286</v>
      </c>
      <c r="J132" s="1" t="s">
        <v>308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236</v>
      </c>
      <c r="H133" s="4" t="s">
        <v>51</v>
      </c>
      <c r="I133" s="13">
        <f>(C133-VLOOKUP(G133,Riders!$A$2:$C$3501,2,FALSE))/365</f>
        <v>26.942465753424656</v>
      </c>
      <c r="J133" s="4">
        <v>1</v>
      </c>
      <c r="K133" s="6">
        <v>0.61041666666666672</v>
      </c>
      <c r="L133">
        <v>48.122999999999998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272</v>
      </c>
      <c r="H134" s="4" t="s">
        <v>53</v>
      </c>
      <c r="I134" s="13">
        <f>(C134-VLOOKUP(G134,Riders!$A$2:$C$3501,2,FALSE))/365</f>
        <v>25.657534246575342</v>
      </c>
      <c r="J134" s="4">
        <v>2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214</v>
      </c>
      <c r="H135" s="4" t="s">
        <v>67</v>
      </c>
      <c r="I135" s="13">
        <f>(C135-VLOOKUP(G135,Riders!$A$2:$C$3501,2,FALSE))/365</f>
        <v>27.82191780821918</v>
      </c>
      <c r="J135" s="4">
        <v>3</v>
      </c>
    </row>
    <row r="136" spans="1:12" x14ac:dyDescent="0.3">
      <c r="A136" s="4" t="s">
        <v>12</v>
      </c>
      <c r="B136" s="4">
        <v>2022</v>
      </c>
      <c r="C136" s="5">
        <v>44847</v>
      </c>
      <c r="D136" s="4" t="s">
        <v>13</v>
      </c>
      <c r="E136" s="4" t="s">
        <v>204</v>
      </c>
      <c r="F136" s="4" t="s">
        <v>204</v>
      </c>
      <c r="G136" s="4" t="s">
        <v>228</v>
      </c>
      <c r="H136" s="4" t="s">
        <v>15</v>
      </c>
      <c r="I136" s="13">
        <f>(C136-VLOOKUP(G136,Riders!$A$2:$C$3501,2,FALSE))/365</f>
        <v>23.298630136986301</v>
      </c>
      <c r="J136" s="4">
        <v>4</v>
      </c>
    </row>
    <row r="137" spans="1:12" x14ac:dyDescent="0.3">
      <c r="A137" s="4" t="s">
        <v>12</v>
      </c>
      <c r="B137" s="4">
        <v>2022</v>
      </c>
      <c r="C137" s="5">
        <v>44847</v>
      </c>
      <c r="D137" s="4" t="s">
        <v>13</v>
      </c>
      <c r="E137" s="4" t="s">
        <v>204</v>
      </c>
      <c r="F137" s="4" t="s">
        <v>204</v>
      </c>
      <c r="G137" s="4" t="s">
        <v>245</v>
      </c>
      <c r="H137" s="4" t="s">
        <v>19</v>
      </c>
      <c r="I137" s="13">
        <f>(C137-VLOOKUP(G137,Riders!$A$2:$C$3501,2,FALSE))/365</f>
        <v>23.791780821917808</v>
      </c>
      <c r="J137" s="4">
        <v>5</v>
      </c>
    </row>
    <row r="138" spans="1:12" x14ac:dyDescent="0.3">
      <c r="A138" s="4" t="s">
        <v>12</v>
      </c>
      <c r="B138" s="4">
        <v>2022</v>
      </c>
      <c r="C138" s="5">
        <v>44847</v>
      </c>
      <c r="D138" s="4" t="s">
        <v>13</v>
      </c>
      <c r="E138" s="4" t="s">
        <v>204</v>
      </c>
      <c r="F138" s="4" t="s">
        <v>204</v>
      </c>
      <c r="G138" s="4" t="s">
        <v>239</v>
      </c>
      <c r="H138" s="4" t="s">
        <v>25</v>
      </c>
      <c r="I138" s="13">
        <f>(C138-VLOOKUP(G138,Riders!$A$2:$C$3501,2,FALSE))/365</f>
        <v>20.336986301369862</v>
      </c>
      <c r="J138" s="4">
        <v>6</v>
      </c>
    </row>
    <row r="139" spans="1:12" x14ac:dyDescent="0.3">
      <c r="A139" s="4" t="s">
        <v>12</v>
      </c>
      <c r="B139" s="4">
        <v>2022</v>
      </c>
      <c r="C139" s="5">
        <v>44847</v>
      </c>
      <c r="D139" s="4" t="s">
        <v>13</v>
      </c>
      <c r="E139" s="4" t="s">
        <v>204</v>
      </c>
      <c r="F139" s="4" t="s">
        <v>204</v>
      </c>
      <c r="G139" s="4" t="s">
        <v>139</v>
      </c>
      <c r="H139" s="4" t="s">
        <v>61</v>
      </c>
      <c r="I139" s="13">
        <f>(C139-VLOOKUP(G139,Riders!$A$2:$C$3501,2,FALSE))/365</f>
        <v>30.345205479452055</v>
      </c>
      <c r="J139" s="4">
        <v>7</v>
      </c>
    </row>
    <row r="140" spans="1:12" x14ac:dyDescent="0.3">
      <c r="A140" s="4" t="s">
        <v>12</v>
      </c>
      <c r="B140" s="4">
        <v>2022</v>
      </c>
      <c r="C140" s="5">
        <v>44847</v>
      </c>
      <c r="D140" s="4" t="s">
        <v>13</v>
      </c>
      <c r="E140" s="4" t="s">
        <v>204</v>
      </c>
      <c r="F140" s="4" t="s">
        <v>204</v>
      </c>
      <c r="G140" s="4" t="s">
        <v>463</v>
      </c>
      <c r="H140" s="4" t="s">
        <v>27</v>
      </c>
      <c r="I140" s="13">
        <f>(C140-VLOOKUP(G140,Riders!$A$2:$C$3501,2,FALSE))/365</f>
        <v>20.87123287671233</v>
      </c>
      <c r="J140" s="4">
        <v>8</v>
      </c>
    </row>
    <row r="141" spans="1:12" x14ac:dyDescent="0.3">
      <c r="A141" s="4" t="s">
        <v>12</v>
      </c>
      <c r="B141" s="4">
        <v>2022</v>
      </c>
      <c r="C141" s="5">
        <v>44847</v>
      </c>
      <c r="D141" s="4" t="s">
        <v>13</v>
      </c>
      <c r="E141" s="4" t="s">
        <v>204</v>
      </c>
      <c r="F141" s="4" t="s">
        <v>204</v>
      </c>
      <c r="G141" s="4" t="s">
        <v>596</v>
      </c>
      <c r="H141" s="4" t="s">
        <v>36</v>
      </c>
      <c r="I141" s="13">
        <f>(C141-VLOOKUP(G141,Riders!$A$2:$C$3501,2,FALSE))/365</f>
        <v>23.945205479452056</v>
      </c>
      <c r="J141" s="4">
        <v>9</v>
      </c>
    </row>
    <row r="142" spans="1:12" x14ac:dyDescent="0.3">
      <c r="A142" s="4" t="s">
        <v>12</v>
      </c>
      <c r="B142" s="4">
        <v>2022</v>
      </c>
      <c r="C142" s="5">
        <v>44847</v>
      </c>
      <c r="D142" s="4" t="s">
        <v>13</v>
      </c>
      <c r="E142" s="4" t="s">
        <v>204</v>
      </c>
      <c r="F142" s="4" t="s">
        <v>204</v>
      </c>
      <c r="G142" s="4" t="s">
        <v>274</v>
      </c>
      <c r="H142" s="4" t="s">
        <v>29</v>
      </c>
      <c r="I142" s="13">
        <f>(C142-VLOOKUP(G142,Riders!$A$2:$C$3501,2,FALSE))/365</f>
        <v>21.786301369863015</v>
      </c>
      <c r="J142" s="4">
        <v>10</v>
      </c>
    </row>
    <row r="143" spans="1:12" x14ac:dyDescent="0.3">
      <c r="A143" s="4" t="s">
        <v>12</v>
      </c>
      <c r="B143" s="4">
        <v>2022</v>
      </c>
      <c r="C143" s="5">
        <v>44847</v>
      </c>
      <c r="D143" s="4" t="s">
        <v>13</v>
      </c>
      <c r="E143" s="4" t="s">
        <v>204</v>
      </c>
      <c r="F143" s="4" t="s">
        <v>204</v>
      </c>
      <c r="G143" s="4" t="s">
        <v>427</v>
      </c>
      <c r="H143" s="4" t="s">
        <v>56</v>
      </c>
      <c r="I143" s="13">
        <f>(C143-VLOOKUP(G143,Riders!$A$2:$C$3501,2,FALSE))/365</f>
        <v>28.465753424657535</v>
      </c>
      <c r="J143" s="4">
        <v>11</v>
      </c>
    </row>
    <row r="144" spans="1:12" x14ac:dyDescent="0.3">
      <c r="A144" s="4" t="s">
        <v>12</v>
      </c>
      <c r="B144" s="4">
        <v>2022</v>
      </c>
      <c r="C144" s="5">
        <v>44847</v>
      </c>
      <c r="D144" s="4" t="s">
        <v>13</v>
      </c>
      <c r="E144" s="4" t="s">
        <v>204</v>
      </c>
      <c r="F144" s="4" t="s">
        <v>204</v>
      </c>
      <c r="G144" s="4" t="s">
        <v>226</v>
      </c>
      <c r="H144" s="4" t="s">
        <v>120</v>
      </c>
      <c r="I144" s="13">
        <f>(C144-VLOOKUP(G144,Riders!$A$2:$C$3501,2,FALSE))/365</f>
        <v>24.126027397260273</v>
      </c>
      <c r="J144" s="4">
        <v>12</v>
      </c>
    </row>
    <row r="145" spans="1:12" x14ac:dyDescent="0.3">
      <c r="A145" s="4" t="s">
        <v>12</v>
      </c>
      <c r="B145" s="4">
        <v>2022</v>
      </c>
      <c r="C145" s="5">
        <v>44847</v>
      </c>
      <c r="D145" s="4" t="s">
        <v>13</v>
      </c>
      <c r="E145" s="4" t="s">
        <v>204</v>
      </c>
      <c r="F145" s="4" t="s">
        <v>204</v>
      </c>
      <c r="G145" s="4" t="s">
        <v>616</v>
      </c>
      <c r="H145" s="4" t="s">
        <v>49</v>
      </c>
      <c r="I145" s="13">
        <f>(C145-VLOOKUP(G145,Riders!$A$2:$C$3501,2,FALSE))/365</f>
        <v>23.989041095890411</v>
      </c>
      <c r="J145" s="4">
        <v>13</v>
      </c>
    </row>
    <row r="146" spans="1:12" x14ac:dyDescent="0.3">
      <c r="A146" s="4" t="s">
        <v>12</v>
      </c>
      <c r="B146" s="4">
        <v>2022</v>
      </c>
      <c r="C146" s="5">
        <v>44847</v>
      </c>
      <c r="D146" s="4" t="s">
        <v>13</v>
      </c>
      <c r="E146" s="4" t="s">
        <v>204</v>
      </c>
      <c r="F146" s="4" t="s">
        <v>204</v>
      </c>
      <c r="G146" s="4" t="s">
        <v>1415</v>
      </c>
      <c r="H146" s="4" t="s">
        <v>230</v>
      </c>
      <c r="I146" s="13">
        <f>(C146-VLOOKUP(G146,Riders!$A$2:$C$3501,2,FALSE))/365</f>
        <v>32.704109589041096</v>
      </c>
      <c r="J146" s="4">
        <v>14</v>
      </c>
    </row>
    <row r="147" spans="1:12" x14ac:dyDescent="0.3">
      <c r="A147" s="4" t="s">
        <v>12</v>
      </c>
      <c r="B147" s="4">
        <v>2022</v>
      </c>
      <c r="C147" s="5">
        <v>44847</v>
      </c>
      <c r="D147" s="4" t="s">
        <v>13</v>
      </c>
      <c r="E147" s="4" t="s">
        <v>204</v>
      </c>
      <c r="F147" s="4" t="s">
        <v>204</v>
      </c>
      <c r="G147" s="4" t="s">
        <v>234</v>
      </c>
      <c r="H147" s="4" t="s">
        <v>235</v>
      </c>
      <c r="I147" s="13">
        <f>(C147-VLOOKUP(G147,Riders!$A$2:$C$3501,2,FALSE))/365</f>
        <v>26.065753424657533</v>
      </c>
      <c r="J147" s="4">
        <v>15</v>
      </c>
    </row>
    <row r="148" spans="1:12" x14ac:dyDescent="0.3">
      <c r="A148" s="4" t="s">
        <v>12</v>
      </c>
      <c r="B148" s="4">
        <v>2022</v>
      </c>
      <c r="C148" s="5">
        <v>44847</v>
      </c>
      <c r="D148" s="4" t="s">
        <v>13</v>
      </c>
      <c r="E148" s="4" t="s">
        <v>204</v>
      </c>
      <c r="F148" s="4" t="s">
        <v>204</v>
      </c>
      <c r="G148" s="4" t="s">
        <v>246</v>
      </c>
      <c r="H148" s="4" t="s">
        <v>247</v>
      </c>
      <c r="I148" s="13">
        <f>(C148-VLOOKUP(G148,Riders!$A$2:$C$3501,2,FALSE))/365</f>
        <v>30.298630136986301</v>
      </c>
      <c r="J148" s="4">
        <v>16</v>
      </c>
    </row>
    <row r="149" spans="1:12" x14ac:dyDescent="0.3">
      <c r="A149" s="4" t="s">
        <v>12</v>
      </c>
      <c r="B149" s="4">
        <v>2022</v>
      </c>
      <c r="C149" s="5">
        <v>44847</v>
      </c>
      <c r="D149" s="4" t="s">
        <v>13</v>
      </c>
      <c r="E149" s="4" t="s">
        <v>204</v>
      </c>
      <c r="F149" s="4" t="s">
        <v>204</v>
      </c>
      <c r="G149" s="4" t="s">
        <v>493</v>
      </c>
      <c r="H149" s="4" t="s">
        <v>17</v>
      </c>
      <c r="I149" s="13">
        <f>(C149-VLOOKUP(G149,Riders!$A$2:$C$3501,2,FALSE))/365</f>
        <v>19.246575342465754</v>
      </c>
      <c r="J149" s="4">
        <v>17</v>
      </c>
    </row>
    <row r="150" spans="1:12" x14ac:dyDescent="0.3">
      <c r="A150" s="4" t="s">
        <v>12</v>
      </c>
      <c r="B150" s="4">
        <v>2022</v>
      </c>
      <c r="C150" s="5">
        <v>44847</v>
      </c>
      <c r="D150" s="4" t="s">
        <v>13</v>
      </c>
      <c r="E150" s="4" t="s">
        <v>204</v>
      </c>
      <c r="F150" s="4" t="s">
        <v>204</v>
      </c>
      <c r="G150" s="4" t="s">
        <v>446</v>
      </c>
      <c r="H150" s="4" t="s">
        <v>44</v>
      </c>
      <c r="I150" s="13">
        <f>(C150-VLOOKUP(G150,Riders!$A$2:$C$3501,2,FALSE))/365</f>
        <v>21.221917808219178</v>
      </c>
      <c r="J150" s="4">
        <v>18</v>
      </c>
    </row>
    <row r="151" spans="1:12" x14ac:dyDescent="0.3">
      <c r="A151" s="4" t="s">
        <v>12</v>
      </c>
      <c r="B151" s="4">
        <v>2022</v>
      </c>
      <c r="C151" s="5">
        <v>44847</v>
      </c>
      <c r="D151" s="4" t="s">
        <v>13</v>
      </c>
      <c r="E151" s="4" t="s">
        <v>204</v>
      </c>
      <c r="F151" s="4" t="s">
        <v>204</v>
      </c>
      <c r="G151" s="4" t="s">
        <v>221</v>
      </c>
      <c r="H151" s="4" t="s">
        <v>40</v>
      </c>
      <c r="I151" s="13">
        <f>(C151-VLOOKUP(G151,Riders!$A$2:$C$3501,2,FALSE))/365</f>
        <v>25.526027397260275</v>
      </c>
      <c r="J151" s="4">
        <v>19</v>
      </c>
    </row>
    <row r="152" spans="1:12" x14ac:dyDescent="0.3">
      <c r="A152" s="4" t="s">
        <v>12</v>
      </c>
      <c r="B152" s="4">
        <v>2022</v>
      </c>
      <c r="C152" s="5">
        <v>44847</v>
      </c>
      <c r="D152" s="4" t="s">
        <v>13</v>
      </c>
      <c r="E152" s="4" t="s">
        <v>204</v>
      </c>
      <c r="F152" s="4" t="s">
        <v>204</v>
      </c>
      <c r="G152" s="4" t="s">
        <v>488</v>
      </c>
      <c r="H152" s="4" t="s">
        <v>232</v>
      </c>
      <c r="I152" s="13">
        <f>(C152-VLOOKUP(G152,Riders!$A$2:$C$3501,2,FALSE))/365</f>
        <v>25.4</v>
      </c>
      <c r="J152" s="4">
        <v>19</v>
      </c>
    </row>
    <row r="153" spans="1:12" x14ac:dyDescent="0.3">
      <c r="A153" s="4" t="s">
        <v>12</v>
      </c>
      <c r="B153" s="4">
        <v>2022</v>
      </c>
      <c r="C153" s="5">
        <v>44847</v>
      </c>
      <c r="D153" s="4" t="s">
        <v>13</v>
      </c>
      <c r="E153" s="4" t="s">
        <v>204</v>
      </c>
      <c r="F153" s="4" t="s">
        <v>204</v>
      </c>
      <c r="G153" s="4" t="s">
        <v>277</v>
      </c>
      <c r="H153" s="4" t="s">
        <v>278</v>
      </c>
      <c r="I153" s="13">
        <f>(C153-VLOOKUP(G153,Riders!$A$2:$C$3501,2,FALSE))/365</f>
        <v>24.591780821917808</v>
      </c>
      <c r="J153" s="4">
        <v>21</v>
      </c>
    </row>
    <row r="154" spans="1:12" x14ac:dyDescent="0.3">
      <c r="A154" s="4" t="s">
        <v>12</v>
      </c>
      <c r="B154" s="4">
        <v>2022</v>
      </c>
      <c r="C154" s="5">
        <v>44847</v>
      </c>
      <c r="D154" s="4" t="s">
        <v>13</v>
      </c>
      <c r="E154" s="4" t="s">
        <v>204</v>
      </c>
      <c r="F154" s="4" t="s">
        <v>204</v>
      </c>
      <c r="G154" s="4" t="s">
        <v>617</v>
      </c>
      <c r="H154" s="4" t="s">
        <v>223</v>
      </c>
      <c r="I154" s="13">
        <f>(C154-VLOOKUP(G154,Riders!$A$2:$C$3501,2,FALSE))/365</f>
        <v>20.550684931506851</v>
      </c>
      <c r="J154" s="4">
        <v>22</v>
      </c>
    </row>
    <row r="155" spans="1:12" x14ac:dyDescent="0.3">
      <c r="A155" s="4" t="s">
        <v>12</v>
      </c>
      <c r="B155" s="4">
        <v>2022</v>
      </c>
      <c r="C155" s="5">
        <v>44847</v>
      </c>
      <c r="D155" s="4" t="s">
        <v>13</v>
      </c>
      <c r="E155" s="4" t="s">
        <v>204</v>
      </c>
      <c r="F155" s="4" t="s">
        <v>204</v>
      </c>
      <c r="G155" s="4" t="s">
        <v>279</v>
      </c>
      <c r="H155" s="4" t="s">
        <v>47</v>
      </c>
      <c r="I155" s="13">
        <f>(C155-VLOOKUP(G155,Riders!$A$2:$C$3501,2,FALSE))/365</f>
        <v>26.410958904109588</v>
      </c>
      <c r="J155" s="4">
        <v>23</v>
      </c>
    </row>
    <row r="156" spans="1:12" x14ac:dyDescent="0.3">
      <c r="A156" s="4" t="s">
        <v>12</v>
      </c>
      <c r="B156" s="4">
        <v>2022</v>
      </c>
      <c r="C156" s="5">
        <v>44847</v>
      </c>
      <c r="D156" s="4" t="s">
        <v>13</v>
      </c>
      <c r="E156" s="4" t="s">
        <v>204</v>
      </c>
      <c r="F156" s="4" t="s">
        <v>204</v>
      </c>
      <c r="G156" s="4" t="s">
        <v>476</v>
      </c>
      <c r="H156" s="4" t="s">
        <v>70</v>
      </c>
      <c r="I156" s="13">
        <f>(C156-VLOOKUP(G156,Riders!$A$2:$C$3501,2,FALSE))/365</f>
        <v>21.213698630136985</v>
      </c>
      <c r="J156" s="4">
        <v>24</v>
      </c>
    </row>
    <row r="157" spans="1:12" x14ac:dyDescent="0.3">
      <c r="A157" s="1" t="s">
        <v>71</v>
      </c>
      <c r="B157" s="1">
        <v>2022</v>
      </c>
      <c r="C157" s="2">
        <v>44750</v>
      </c>
      <c r="D157" s="1" t="s">
        <v>72</v>
      </c>
      <c r="E157" s="1" t="s">
        <v>204</v>
      </c>
      <c r="F157" s="4" t="s">
        <v>204</v>
      </c>
      <c r="G157" s="1" t="s">
        <v>214</v>
      </c>
      <c r="H157" s="1" t="s">
        <v>67</v>
      </c>
      <c r="I157" s="13">
        <f>(C157-VLOOKUP(G157,Riders!$A$2:$C$3501,2,FALSE))/365</f>
        <v>27.556164383561644</v>
      </c>
      <c r="J157" s="1">
        <v>1</v>
      </c>
      <c r="K157" s="6">
        <v>0.4055555555555555</v>
      </c>
      <c r="L157">
        <v>46.232999999999997</v>
      </c>
    </row>
    <row r="158" spans="1:12" x14ac:dyDescent="0.3">
      <c r="A158" s="1" t="s">
        <v>71</v>
      </c>
      <c r="B158" s="1">
        <v>2022</v>
      </c>
      <c r="C158" s="2">
        <v>44750</v>
      </c>
      <c r="D158" s="1" t="s">
        <v>72</v>
      </c>
      <c r="E158" s="1" t="s">
        <v>204</v>
      </c>
      <c r="F158" s="4" t="s">
        <v>204</v>
      </c>
      <c r="G158" s="1" t="s">
        <v>298</v>
      </c>
      <c r="H158" s="1" t="s">
        <v>53</v>
      </c>
      <c r="I158" s="13">
        <f>(C158-VLOOKUP(G158,Riders!$A$2:$C$3501,2,FALSE))/365</f>
        <v>22.978082191780821</v>
      </c>
      <c r="J158" s="1">
        <v>2</v>
      </c>
    </row>
    <row r="159" spans="1:12" x14ac:dyDescent="0.3">
      <c r="A159" s="1" t="s">
        <v>71</v>
      </c>
      <c r="B159" s="1">
        <v>2022</v>
      </c>
      <c r="C159" s="2">
        <v>44750</v>
      </c>
      <c r="D159" s="1" t="s">
        <v>72</v>
      </c>
      <c r="E159" s="1" t="s">
        <v>204</v>
      </c>
      <c r="F159" s="4" t="s">
        <v>204</v>
      </c>
      <c r="G159" s="1" t="s">
        <v>446</v>
      </c>
      <c r="H159" s="1" t="s">
        <v>44</v>
      </c>
      <c r="I159" s="13">
        <f>(C159-VLOOKUP(G159,Riders!$A$2:$C$3501,2,FALSE))/365</f>
        <v>20.956164383561642</v>
      </c>
      <c r="J159" s="1">
        <v>3</v>
      </c>
    </row>
    <row r="160" spans="1:12" x14ac:dyDescent="0.3">
      <c r="A160" s="1" t="s">
        <v>71</v>
      </c>
      <c r="B160" s="1">
        <v>2022</v>
      </c>
      <c r="C160" s="2">
        <v>44750</v>
      </c>
      <c r="D160" s="1" t="s">
        <v>72</v>
      </c>
      <c r="E160" s="1" t="s">
        <v>204</v>
      </c>
      <c r="F160" s="4" t="s">
        <v>204</v>
      </c>
      <c r="G160" s="1" t="s">
        <v>245</v>
      </c>
      <c r="H160" s="1" t="s">
        <v>19</v>
      </c>
      <c r="I160" s="13">
        <f>(C160-VLOOKUP(G160,Riders!$A$2:$C$3501,2,FALSE))/365</f>
        <v>23.526027397260275</v>
      </c>
      <c r="J160" s="1">
        <v>4</v>
      </c>
    </row>
    <row r="161" spans="1:12" x14ac:dyDescent="0.3">
      <c r="A161" s="1" t="s">
        <v>71</v>
      </c>
      <c r="B161" s="1">
        <v>2022</v>
      </c>
      <c r="C161" s="2">
        <v>44750</v>
      </c>
      <c r="D161" s="1" t="s">
        <v>72</v>
      </c>
      <c r="E161" s="1" t="s">
        <v>204</v>
      </c>
      <c r="F161" s="4" t="s">
        <v>204</v>
      </c>
      <c r="G161" s="1" t="s">
        <v>250</v>
      </c>
      <c r="H161" s="1" t="s">
        <v>21</v>
      </c>
      <c r="I161" s="13">
        <f>(C161-VLOOKUP(G161,Riders!$A$2:$C$3501,2,FALSE))/365</f>
        <v>21.4986301369863</v>
      </c>
      <c r="J161" s="1">
        <v>5</v>
      </c>
    </row>
    <row r="162" spans="1:12" x14ac:dyDescent="0.3">
      <c r="A162" s="1" t="s">
        <v>71</v>
      </c>
      <c r="B162" s="1">
        <v>2022</v>
      </c>
      <c r="C162" s="2">
        <v>44750</v>
      </c>
      <c r="D162" s="1" t="s">
        <v>72</v>
      </c>
      <c r="E162" s="1" t="s">
        <v>204</v>
      </c>
      <c r="F162" s="4" t="s">
        <v>204</v>
      </c>
      <c r="G162" s="1" t="s">
        <v>246</v>
      </c>
      <c r="H162" s="1" t="s">
        <v>247</v>
      </c>
      <c r="I162" s="13">
        <f>(C162-VLOOKUP(G162,Riders!$A$2:$C$3501,2,FALSE))/365</f>
        <v>30.032876712328768</v>
      </c>
      <c r="J162" s="1">
        <v>6</v>
      </c>
    </row>
    <row r="163" spans="1:12" x14ac:dyDescent="0.3">
      <c r="A163" s="1" t="s">
        <v>71</v>
      </c>
      <c r="B163" s="1">
        <v>2022</v>
      </c>
      <c r="C163" s="2">
        <v>44750</v>
      </c>
      <c r="D163" s="1" t="s">
        <v>72</v>
      </c>
      <c r="E163" s="1" t="s">
        <v>204</v>
      </c>
      <c r="F163" s="4" t="s">
        <v>204</v>
      </c>
      <c r="G163" s="1" t="s">
        <v>139</v>
      </c>
      <c r="H163" s="1" t="s">
        <v>61</v>
      </c>
      <c r="I163" s="13">
        <f>(C163-VLOOKUP(G163,Riders!$A$2:$C$3501,2,FALSE))/365</f>
        <v>30.079452054794519</v>
      </c>
      <c r="J163" s="1">
        <v>7</v>
      </c>
    </row>
    <row r="164" spans="1:12" x14ac:dyDescent="0.3">
      <c r="A164" s="1" t="s">
        <v>71</v>
      </c>
      <c r="B164" s="1">
        <v>2022</v>
      </c>
      <c r="C164" s="2">
        <v>44750</v>
      </c>
      <c r="D164" s="1" t="s">
        <v>72</v>
      </c>
      <c r="E164" s="1" t="s">
        <v>204</v>
      </c>
      <c r="F164" s="4" t="s">
        <v>204</v>
      </c>
      <c r="G164" s="1" t="s">
        <v>234</v>
      </c>
      <c r="H164" s="1" t="s">
        <v>235</v>
      </c>
      <c r="I164" s="13">
        <f>(C164-VLOOKUP(G164,Riders!$A$2:$C$3501,2,FALSE))/365</f>
        <v>25.8</v>
      </c>
      <c r="J164" s="1">
        <v>8</v>
      </c>
    </row>
    <row r="165" spans="1:12" x14ac:dyDescent="0.3">
      <c r="A165" s="1" t="s">
        <v>71</v>
      </c>
      <c r="B165" s="1">
        <v>2022</v>
      </c>
      <c r="C165" s="2">
        <v>44750</v>
      </c>
      <c r="D165" s="1" t="s">
        <v>72</v>
      </c>
      <c r="E165" s="1" t="s">
        <v>204</v>
      </c>
      <c r="F165" s="4" t="s">
        <v>204</v>
      </c>
      <c r="G165" s="1" t="s">
        <v>340</v>
      </c>
      <c r="H165" s="1" t="s">
        <v>65</v>
      </c>
      <c r="I165" s="13">
        <f>(C165-VLOOKUP(G165,Riders!$A$2:$C$3501,2,FALSE))/365</f>
        <v>27.134246575342466</v>
      </c>
      <c r="J165" s="1">
        <v>9</v>
      </c>
    </row>
    <row r="166" spans="1:12" x14ac:dyDescent="0.3">
      <c r="A166" s="1" t="s">
        <v>71</v>
      </c>
      <c r="B166" s="1">
        <v>2022</v>
      </c>
      <c r="C166" s="2">
        <v>44750</v>
      </c>
      <c r="D166" s="1" t="s">
        <v>72</v>
      </c>
      <c r="E166" s="1" t="s">
        <v>204</v>
      </c>
      <c r="F166" s="4" t="s">
        <v>204</v>
      </c>
      <c r="G166" s="1" t="s">
        <v>244</v>
      </c>
      <c r="H166" s="1" t="s">
        <v>38</v>
      </c>
      <c r="I166" s="13">
        <f>(C166-VLOOKUP(G166,Riders!$A$2:$C$3501,2,FALSE))/365</f>
        <v>28.273972602739725</v>
      </c>
      <c r="J166" s="1">
        <v>10</v>
      </c>
    </row>
    <row r="167" spans="1:12" x14ac:dyDescent="0.3">
      <c r="A167" s="1" t="s">
        <v>71</v>
      </c>
      <c r="B167" s="1">
        <v>2022</v>
      </c>
      <c r="C167" s="2">
        <v>44750</v>
      </c>
      <c r="D167" s="1" t="s">
        <v>72</v>
      </c>
      <c r="E167" s="1" t="s">
        <v>204</v>
      </c>
      <c r="F167" s="4" t="s">
        <v>204</v>
      </c>
      <c r="G167" s="1" t="s">
        <v>484</v>
      </c>
      <c r="H167" s="1" t="s">
        <v>29</v>
      </c>
      <c r="I167" s="13">
        <f>(C167-VLOOKUP(G167,Riders!$A$2:$C$3501,2,FALSE))/365</f>
        <v>19.863013698630137</v>
      </c>
      <c r="J167" s="1">
        <v>11</v>
      </c>
    </row>
    <row r="168" spans="1:12" x14ac:dyDescent="0.3">
      <c r="A168" s="1" t="s">
        <v>71</v>
      </c>
      <c r="B168" s="1">
        <v>2022</v>
      </c>
      <c r="C168" s="2">
        <v>44750</v>
      </c>
      <c r="D168" s="1" t="s">
        <v>72</v>
      </c>
      <c r="E168" s="1" t="s">
        <v>204</v>
      </c>
      <c r="F168" s="4" t="s">
        <v>204</v>
      </c>
      <c r="G168" s="1" t="s">
        <v>226</v>
      </c>
      <c r="H168" s="1" t="s">
        <v>120</v>
      </c>
      <c r="I168" s="13">
        <f>(C168-VLOOKUP(G168,Riders!$A$2:$C$3501,2,FALSE))/365</f>
        <v>23.860273972602741</v>
      </c>
      <c r="J168" s="1">
        <v>12</v>
      </c>
    </row>
    <row r="169" spans="1:12" x14ac:dyDescent="0.3">
      <c r="A169" s="1" t="s">
        <v>71</v>
      </c>
      <c r="B169" s="1">
        <v>2022</v>
      </c>
      <c r="C169" s="2">
        <v>44750</v>
      </c>
      <c r="D169" s="1" t="s">
        <v>72</v>
      </c>
      <c r="E169" s="1" t="s">
        <v>204</v>
      </c>
      <c r="F169" s="4" t="s">
        <v>204</v>
      </c>
      <c r="G169" s="1" t="s">
        <v>593</v>
      </c>
      <c r="H169" s="1" t="s">
        <v>254</v>
      </c>
      <c r="I169" s="13">
        <f>(C169-VLOOKUP(G169,Riders!$A$2:$C$3501,2,FALSE))/365</f>
        <v>27.284931506849315</v>
      </c>
      <c r="J169" s="1">
        <v>13</v>
      </c>
    </row>
    <row r="170" spans="1:12" x14ac:dyDescent="0.3">
      <c r="A170" s="4" t="s">
        <v>93</v>
      </c>
      <c r="B170" s="4">
        <v>2022</v>
      </c>
      <c r="C170" s="5">
        <v>44694</v>
      </c>
      <c r="D170" s="4" t="s">
        <v>72</v>
      </c>
      <c r="E170" s="4" t="s">
        <v>204</v>
      </c>
      <c r="F170" s="4" t="s">
        <v>204</v>
      </c>
      <c r="G170" s="4" t="s">
        <v>214</v>
      </c>
      <c r="H170" s="4" t="s">
        <v>67</v>
      </c>
      <c r="I170" s="13">
        <f>(C170-VLOOKUP(G170,Riders!$A$2:$C$3501,2,FALSE))/365</f>
        <v>27.402739726027399</v>
      </c>
      <c r="J170" s="4">
        <v>1</v>
      </c>
      <c r="K170" s="6">
        <v>0.54236111111111118</v>
      </c>
      <c r="L170">
        <v>46.094999999999999</v>
      </c>
    </row>
    <row r="171" spans="1:12" x14ac:dyDescent="0.3">
      <c r="A171" s="4" t="s">
        <v>93</v>
      </c>
      <c r="B171" s="4">
        <v>2022</v>
      </c>
      <c r="C171" s="5">
        <v>44694</v>
      </c>
      <c r="D171" s="4" t="s">
        <v>72</v>
      </c>
      <c r="E171" s="4" t="s">
        <v>204</v>
      </c>
      <c r="F171" s="4" t="s">
        <v>204</v>
      </c>
      <c r="G171" s="4" t="s">
        <v>434</v>
      </c>
      <c r="H171" s="4" t="s">
        <v>53</v>
      </c>
      <c r="I171" s="13">
        <f>(C171-VLOOKUP(G171,Riders!$A$2:$C$3501,2,FALSE))/365</f>
        <v>22.208219178082192</v>
      </c>
      <c r="J171" s="4">
        <v>2</v>
      </c>
    </row>
    <row r="172" spans="1:12" x14ac:dyDescent="0.3">
      <c r="A172" s="4" t="s">
        <v>93</v>
      </c>
      <c r="B172" s="4">
        <v>2022</v>
      </c>
      <c r="C172" s="5">
        <v>44694</v>
      </c>
      <c r="D172" s="4" t="s">
        <v>72</v>
      </c>
      <c r="E172" s="4" t="s">
        <v>204</v>
      </c>
      <c r="F172" s="4" t="s">
        <v>204</v>
      </c>
      <c r="G172" s="4" t="s">
        <v>239</v>
      </c>
      <c r="H172" s="4" t="s">
        <v>25</v>
      </c>
      <c r="I172" s="13">
        <f>(C172-VLOOKUP(G172,Riders!$A$2:$C$3501,2,FALSE))/365</f>
        <v>19.917808219178081</v>
      </c>
      <c r="J172" s="4">
        <v>3</v>
      </c>
    </row>
    <row r="173" spans="1:12" x14ac:dyDescent="0.3">
      <c r="A173" s="4" t="s">
        <v>93</v>
      </c>
      <c r="B173" s="4">
        <v>2022</v>
      </c>
      <c r="C173" s="5">
        <v>44694</v>
      </c>
      <c r="D173" s="4" t="s">
        <v>72</v>
      </c>
      <c r="E173" s="4" t="s">
        <v>204</v>
      </c>
      <c r="F173" s="4" t="s">
        <v>204</v>
      </c>
      <c r="G173" s="4" t="s">
        <v>257</v>
      </c>
      <c r="H173" s="4" t="s">
        <v>19</v>
      </c>
      <c r="I173" s="13">
        <f>(C173-VLOOKUP(G173,Riders!$A$2:$C$3501,2,FALSE))/365</f>
        <v>22.210958904109589</v>
      </c>
      <c r="J173" s="4">
        <v>4</v>
      </c>
    </row>
    <row r="174" spans="1:12" x14ac:dyDescent="0.3">
      <c r="A174" s="4" t="s">
        <v>93</v>
      </c>
      <c r="B174" s="4">
        <v>2022</v>
      </c>
      <c r="C174" s="5">
        <v>44694</v>
      </c>
      <c r="D174" s="4" t="s">
        <v>72</v>
      </c>
      <c r="E174" s="4" t="s">
        <v>204</v>
      </c>
      <c r="F174" s="4" t="s">
        <v>204</v>
      </c>
      <c r="G174" s="4" t="s">
        <v>488</v>
      </c>
      <c r="H174" s="4" t="s">
        <v>232</v>
      </c>
      <c r="I174" s="13">
        <f>(C174-VLOOKUP(G174,Riders!$A$2:$C$3501,2,FALSE))/365</f>
        <v>24.980821917808218</v>
      </c>
      <c r="J174" s="4">
        <v>5</v>
      </c>
    </row>
    <row r="175" spans="1:12" x14ac:dyDescent="0.3">
      <c r="A175" s="4" t="s">
        <v>93</v>
      </c>
      <c r="B175" s="4">
        <v>2022</v>
      </c>
      <c r="C175" s="5">
        <v>44694</v>
      </c>
      <c r="D175" s="4" t="s">
        <v>72</v>
      </c>
      <c r="E175" s="4" t="s">
        <v>204</v>
      </c>
      <c r="F175" s="4" t="s">
        <v>204</v>
      </c>
      <c r="G175" s="4" t="s">
        <v>463</v>
      </c>
      <c r="H175" s="4" t="s">
        <v>27</v>
      </c>
      <c r="I175" s="13">
        <f>(C175-VLOOKUP(G175,Riders!$A$2:$C$3501,2,FALSE))/365</f>
        <v>20.452054794520549</v>
      </c>
      <c r="J175" s="4">
        <v>6</v>
      </c>
    </row>
    <row r="176" spans="1:12" x14ac:dyDescent="0.3">
      <c r="A176" s="4" t="s">
        <v>93</v>
      </c>
      <c r="B176" s="4">
        <v>2022</v>
      </c>
      <c r="C176" s="5">
        <v>44694</v>
      </c>
      <c r="D176" s="4" t="s">
        <v>72</v>
      </c>
      <c r="E176" s="4" t="s">
        <v>204</v>
      </c>
      <c r="F176" s="4" t="s">
        <v>204</v>
      </c>
      <c r="G176" s="4" t="s">
        <v>486</v>
      </c>
      <c r="H176" s="4" t="s">
        <v>36</v>
      </c>
      <c r="I176" s="13">
        <f>(C176-VLOOKUP(G176,Riders!$A$2:$C$3501,2,FALSE))/365</f>
        <v>19.287671232876711</v>
      </c>
      <c r="J176" s="4">
        <v>7</v>
      </c>
    </row>
    <row r="177" spans="1:12" x14ac:dyDescent="0.3">
      <c r="A177" s="4" t="s">
        <v>93</v>
      </c>
      <c r="B177" s="4">
        <v>2022</v>
      </c>
      <c r="C177" s="5">
        <v>44694</v>
      </c>
      <c r="D177" s="4" t="s">
        <v>72</v>
      </c>
      <c r="E177" s="4" t="s">
        <v>204</v>
      </c>
      <c r="F177" s="4" t="s">
        <v>204</v>
      </c>
      <c r="G177" s="4" t="s">
        <v>444</v>
      </c>
      <c r="H177" s="4" t="s">
        <v>61</v>
      </c>
      <c r="I177" s="13">
        <f>(C177-VLOOKUP(G177,Riders!$A$2:$C$3501,2,FALSE))/365</f>
        <v>22.832876712328765</v>
      </c>
      <c r="J177" s="4">
        <v>8</v>
      </c>
    </row>
    <row r="178" spans="1:12" x14ac:dyDescent="0.3">
      <c r="A178" s="4" t="s">
        <v>93</v>
      </c>
      <c r="B178" s="4">
        <v>2022</v>
      </c>
      <c r="C178" s="5">
        <v>44694</v>
      </c>
      <c r="D178" s="4" t="s">
        <v>72</v>
      </c>
      <c r="E178" s="4" t="s">
        <v>204</v>
      </c>
      <c r="F178" s="4" t="s">
        <v>204</v>
      </c>
      <c r="G178" s="4" t="s">
        <v>427</v>
      </c>
      <c r="H178" s="4" t="s">
        <v>56</v>
      </c>
      <c r="I178" s="13">
        <f>(C178-VLOOKUP(G178,Riders!$A$2:$C$3501,2,FALSE))/365</f>
        <v>28.046575342465754</v>
      </c>
      <c r="J178" s="4">
        <v>9</v>
      </c>
    </row>
    <row r="179" spans="1:12" x14ac:dyDescent="0.3">
      <c r="A179" s="4" t="s">
        <v>93</v>
      </c>
      <c r="B179" s="4">
        <v>2022</v>
      </c>
      <c r="C179" s="5">
        <v>44694</v>
      </c>
      <c r="D179" s="4" t="s">
        <v>72</v>
      </c>
      <c r="E179" s="4" t="s">
        <v>204</v>
      </c>
      <c r="F179" s="4" t="s">
        <v>204</v>
      </c>
      <c r="G179" s="4" t="s">
        <v>430</v>
      </c>
      <c r="H179" s="4" t="s">
        <v>40</v>
      </c>
      <c r="I179" s="13">
        <f>(C179-VLOOKUP(G179,Riders!$A$2:$C$3501,2,FALSE))/365</f>
        <v>20.342465753424658</v>
      </c>
      <c r="J179" s="4">
        <v>10</v>
      </c>
    </row>
    <row r="180" spans="1:12" x14ac:dyDescent="0.3">
      <c r="A180" s="4" t="s">
        <v>93</v>
      </c>
      <c r="B180" s="4">
        <v>2022</v>
      </c>
      <c r="C180" s="5">
        <v>44694</v>
      </c>
      <c r="D180" s="4" t="s">
        <v>72</v>
      </c>
      <c r="E180" s="4" t="s">
        <v>204</v>
      </c>
      <c r="F180" s="4" t="s">
        <v>204</v>
      </c>
      <c r="G180" s="4" t="s">
        <v>440</v>
      </c>
      <c r="H180" s="4" t="s">
        <v>15</v>
      </c>
      <c r="I180" s="13">
        <f>(C180-VLOOKUP(G180,Riders!$A$2:$C$3501,2,FALSE))/365</f>
        <v>21.506849315068493</v>
      </c>
      <c r="J180" s="4">
        <v>11</v>
      </c>
    </row>
    <row r="181" spans="1:12" x14ac:dyDescent="0.3">
      <c r="A181" s="4" t="s">
        <v>93</v>
      </c>
      <c r="B181" s="4">
        <v>2022</v>
      </c>
      <c r="C181" s="5">
        <v>44694</v>
      </c>
      <c r="D181" s="4" t="s">
        <v>72</v>
      </c>
      <c r="E181" s="4" t="s">
        <v>204</v>
      </c>
      <c r="F181" s="4" t="s">
        <v>204</v>
      </c>
      <c r="G181" s="4" t="s">
        <v>1415</v>
      </c>
      <c r="H181" s="4" t="s">
        <v>230</v>
      </c>
      <c r="I181" s="13">
        <f>(C181-VLOOKUP(G181,Riders!$A$2:$C$3501,2,FALSE))/365</f>
        <v>32.284931506849318</v>
      </c>
      <c r="J181" s="4">
        <v>12</v>
      </c>
    </row>
    <row r="182" spans="1:12" x14ac:dyDescent="0.3">
      <c r="A182" s="4" t="s">
        <v>93</v>
      </c>
      <c r="B182" s="4">
        <v>2022</v>
      </c>
      <c r="C182" s="5">
        <v>44694</v>
      </c>
      <c r="D182" s="4" t="s">
        <v>72</v>
      </c>
      <c r="E182" s="4" t="s">
        <v>204</v>
      </c>
      <c r="F182" s="4" t="s">
        <v>204</v>
      </c>
      <c r="G182" s="4" t="s">
        <v>552</v>
      </c>
      <c r="H182" s="4" t="s">
        <v>38</v>
      </c>
      <c r="I182" s="13">
        <f>(C182-VLOOKUP(G182,Riders!$A$2:$C$3501,2,FALSE))/365</f>
        <v>25.290410958904111</v>
      </c>
      <c r="J182" s="4">
        <v>13</v>
      </c>
    </row>
    <row r="183" spans="1:12" x14ac:dyDescent="0.3">
      <c r="A183" s="4" t="s">
        <v>93</v>
      </c>
      <c r="B183" s="4">
        <v>2022</v>
      </c>
      <c r="C183" s="5">
        <v>44694</v>
      </c>
      <c r="D183" s="4" t="s">
        <v>72</v>
      </c>
      <c r="E183" s="4" t="s">
        <v>204</v>
      </c>
      <c r="F183" s="4" t="s">
        <v>204</v>
      </c>
      <c r="G183" s="4" t="s">
        <v>595</v>
      </c>
      <c r="H183" s="4" t="s">
        <v>49</v>
      </c>
      <c r="I183" s="13">
        <f>(C183-VLOOKUP(G183,Riders!$A$2:$C$3501,2,FALSE))/365</f>
        <v>20.147945205479452</v>
      </c>
      <c r="J183" s="4">
        <v>14</v>
      </c>
    </row>
    <row r="184" spans="1:12" x14ac:dyDescent="0.3">
      <c r="A184" s="4" t="s">
        <v>93</v>
      </c>
      <c r="B184" s="4">
        <v>2022</v>
      </c>
      <c r="C184" s="5">
        <v>44694</v>
      </c>
      <c r="D184" s="4" t="s">
        <v>72</v>
      </c>
      <c r="E184" s="4" t="s">
        <v>204</v>
      </c>
      <c r="F184" s="4" t="s">
        <v>204</v>
      </c>
      <c r="G184" s="4" t="s">
        <v>258</v>
      </c>
      <c r="H184" s="4" t="s">
        <v>51</v>
      </c>
      <c r="I184" s="13">
        <f>(C184-VLOOKUP(G184,Riders!$A$2:$C$3501,2,FALSE))/365</f>
        <v>20.279452054794522</v>
      </c>
      <c r="J184" s="4">
        <v>15</v>
      </c>
    </row>
    <row r="185" spans="1:12" x14ac:dyDescent="0.3">
      <c r="A185" s="4" t="s">
        <v>93</v>
      </c>
      <c r="B185" s="4">
        <v>2022</v>
      </c>
      <c r="C185" s="5">
        <v>44694</v>
      </c>
      <c r="D185" s="4" t="s">
        <v>72</v>
      </c>
      <c r="E185" s="4" t="s">
        <v>204</v>
      </c>
      <c r="F185" s="4" t="s">
        <v>204</v>
      </c>
      <c r="G185" s="4" t="s">
        <v>260</v>
      </c>
      <c r="H185" s="4" t="s">
        <v>261</v>
      </c>
      <c r="I185" s="13">
        <f>(C185-VLOOKUP(G185,Riders!$A$2:$C$3501,2,FALSE))/365</f>
        <v>28.350684931506848</v>
      </c>
      <c r="J185" s="4">
        <v>16</v>
      </c>
    </row>
    <row r="186" spans="1:12" x14ac:dyDescent="0.3">
      <c r="A186" s="4" t="s">
        <v>93</v>
      </c>
      <c r="B186" s="4">
        <v>2022</v>
      </c>
      <c r="C186" s="5">
        <v>44694</v>
      </c>
      <c r="D186" s="4" t="s">
        <v>72</v>
      </c>
      <c r="E186" s="4" t="s">
        <v>204</v>
      </c>
      <c r="F186" s="4" t="s">
        <v>204</v>
      </c>
      <c r="G186" s="4" t="s">
        <v>446</v>
      </c>
      <c r="H186" s="4" t="s">
        <v>44</v>
      </c>
      <c r="I186" s="13">
        <f>(C186-VLOOKUP(G186,Riders!$A$2:$C$3501,2,FALSE))/365</f>
        <v>20.802739726027397</v>
      </c>
      <c r="J186" s="4">
        <v>17</v>
      </c>
    </row>
    <row r="187" spans="1:12" x14ac:dyDescent="0.3">
      <c r="A187" s="4" t="s">
        <v>93</v>
      </c>
      <c r="B187" s="4">
        <v>2022</v>
      </c>
      <c r="C187" s="5">
        <v>44694</v>
      </c>
      <c r="D187" s="4" t="s">
        <v>72</v>
      </c>
      <c r="E187" s="4" t="s">
        <v>204</v>
      </c>
      <c r="F187" s="4" t="s">
        <v>204</v>
      </c>
      <c r="G187" s="3" t="s">
        <v>450</v>
      </c>
      <c r="H187" s="4" t="s">
        <v>264</v>
      </c>
      <c r="I187" s="13">
        <f>(C187-VLOOKUP(G187,Riders!$A$2:$C$3501,2,FALSE))/365</f>
        <v>23.8</v>
      </c>
      <c r="J187" s="4">
        <v>18</v>
      </c>
    </row>
    <row r="188" spans="1:12" x14ac:dyDescent="0.3">
      <c r="A188" s="1" t="s">
        <v>102</v>
      </c>
      <c r="B188" s="1">
        <v>2022</v>
      </c>
      <c r="C188" s="2">
        <v>44673</v>
      </c>
      <c r="D188" s="1" t="s">
        <v>72</v>
      </c>
      <c r="E188" s="1" t="s">
        <v>379</v>
      </c>
      <c r="F188" s="1">
        <v>1</v>
      </c>
      <c r="G188" s="1" t="s">
        <v>320</v>
      </c>
      <c r="H188" s="1" t="s">
        <v>97</v>
      </c>
      <c r="I188" s="13">
        <f>(C188-VLOOKUP(G188,Riders!$A$2:$C$3501,2,FALSE))/365</f>
        <v>24.769863013698629</v>
      </c>
      <c r="J188" s="1">
        <v>1</v>
      </c>
      <c r="K188" s="6">
        <v>0.26666666666666666</v>
      </c>
      <c r="L188">
        <v>46.875</v>
      </c>
    </row>
    <row r="189" spans="1:12" x14ac:dyDescent="0.3">
      <c r="A189" s="1" t="s">
        <v>102</v>
      </c>
      <c r="B189" s="1">
        <v>2022</v>
      </c>
      <c r="C189" s="2">
        <v>44673</v>
      </c>
      <c r="D189" s="1" t="s">
        <v>72</v>
      </c>
      <c r="E189" s="1" t="s">
        <v>379</v>
      </c>
      <c r="F189" s="1">
        <v>1</v>
      </c>
      <c r="G189" s="1" t="s">
        <v>488</v>
      </c>
      <c r="H189" s="1" t="s">
        <v>232</v>
      </c>
      <c r="I189" s="13">
        <f>(C189-VLOOKUP(G189,Riders!$A$2:$C$3501,2,FALSE))/365</f>
        <v>24.923287671232877</v>
      </c>
      <c r="J189" s="1">
        <v>2</v>
      </c>
    </row>
    <row r="190" spans="1:12" x14ac:dyDescent="0.3">
      <c r="A190" s="1" t="s">
        <v>102</v>
      </c>
      <c r="B190" s="1">
        <v>2022</v>
      </c>
      <c r="C190" s="2">
        <v>44673</v>
      </c>
      <c r="D190" s="1" t="s">
        <v>72</v>
      </c>
      <c r="E190" s="1" t="s">
        <v>379</v>
      </c>
      <c r="F190" s="1">
        <v>1</v>
      </c>
      <c r="G190" s="1" t="s">
        <v>328</v>
      </c>
      <c r="H190" s="1" t="s">
        <v>25</v>
      </c>
      <c r="I190" s="13">
        <f>(C190-VLOOKUP(G190,Riders!$A$2:$C$3501,2,FALSE))/365</f>
        <v>31.745205479452054</v>
      </c>
      <c r="J190" s="1">
        <v>3</v>
      </c>
    </row>
    <row r="191" spans="1:12" x14ac:dyDescent="0.3">
      <c r="A191" s="1" t="s">
        <v>102</v>
      </c>
      <c r="B191" s="1">
        <v>2022</v>
      </c>
      <c r="C191" s="2">
        <v>44673</v>
      </c>
      <c r="D191" s="1" t="s">
        <v>72</v>
      </c>
      <c r="E191" s="1" t="s">
        <v>379</v>
      </c>
      <c r="F191" s="1">
        <v>1</v>
      </c>
      <c r="G191" s="1" t="s">
        <v>422</v>
      </c>
      <c r="H191" s="1" t="s">
        <v>17</v>
      </c>
      <c r="I191" s="13">
        <f>(C191-VLOOKUP(G191,Riders!$A$2:$C$3501,2,FALSE))/365</f>
        <v>23.010958904109589</v>
      </c>
      <c r="J191" s="1">
        <v>4</v>
      </c>
    </row>
    <row r="192" spans="1:12" x14ac:dyDescent="0.3">
      <c r="A192" s="1" t="s">
        <v>102</v>
      </c>
      <c r="B192" s="1">
        <v>2022</v>
      </c>
      <c r="C192" s="2">
        <v>44673</v>
      </c>
      <c r="D192" s="1" t="s">
        <v>72</v>
      </c>
      <c r="E192" s="1" t="s">
        <v>379</v>
      </c>
      <c r="F192" s="1">
        <v>1</v>
      </c>
      <c r="G192" s="1" t="s">
        <v>250</v>
      </c>
      <c r="H192" s="1" t="s">
        <v>21</v>
      </c>
      <c r="I192" s="13">
        <f>(C192-VLOOKUP(G192,Riders!$A$2:$C$3501,2,FALSE))/365</f>
        <v>21.287671232876711</v>
      </c>
      <c r="J192" s="1">
        <v>5</v>
      </c>
    </row>
    <row r="193" spans="1:12" x14ac:dyDescent="0.3">
      <c r="A193" s="1" t="s">
        <v>102</v>
      </c>
      <c r="B193" s="1">
        <v>2022</v>
      </c>
      <c r="C193" s="2">
        <v>44673</v>
      </c>
      <c r="D193" s="1" t="s">
        <v>72</v>
      </c>
      <c r="E193" s="1" t="s">
        <v>379</v>
      </c>
      <c r="F193" s="1">
        <v>1</v>
      </c>
      <c r="G193" s="1" t="s">
        <v>437</v>
      </c>
      <c r="H193" s="1" t="s">
        <v>67</v>
      </c>
      <c r="I193" s="13">
        <f>(C193-VLOOKUP(G193,Riders!$A$2:$C$3501,2,FALSE))/365</f>
        <v>31.008219178082193</v>
      </c>
      <c r="J193" s="1">
        <v>6</v>
      </c>
    </row>
    <row r="194" spans="1:12" x14ac:dyDescent="0.3">
      <c r="A194" s="1" t="s">
        <v>102</v>
      </c>
      <c r="B194" s="1">
        <v>2022</v>
      </c>
      <c r="C194" s="2">
        <v>44673</v>
      </c>
      <c r="D194" s="1" t="s">
        <v>72</v>
      </c>
      <c r="E194" s="1" t="s">
        <v>379</v>
      </c>
      <c r="F194" s="1">
        <v>1</v>
      </c>
      <c r="G194" s="1" t="s">
        <v>274</v>
      </c>
      <c r="H194" s="1" t="s">
        <v>29</v>
      </c>
      <c r="I194" s="13">
        <f>(C194-VLOOKUP(G194,Riders!$A$2:$C$3501,2,FALSE))/365</f>
        <v>21.30958904109589</v>
      </c>
      <c r="J194" s="1">
        <v>7</v>
      </c>
    </row>
    <row r="195" spans="1:12" x14ac:dyDescent="0.3">
      <c r="A195" s="1" t="s">
        <v>102</v>
      </c>
      <c r="B195" s="1">
        <v>2022</v>
      </c>
      <c r="C195" s="2">
        <v>44673</v>
      </c>
      <c r="D195" s="1" t="s">
        <v>72</v>
      </c>
      <c r="E195" s="1" t="s">
        <v>379</v>
      </c>
      <c r="F195" s="1">
        <v>1</v>
      </c>
      <c r="G195" s="1" t="s">
        <v>222</v>
      </c>
      <c r="H195" s="1" t="s">
        <v>223</v>
      </c>
      <c r="I195" s="13">
        <f>(C195-VLOOKUP(G195,Riders!$A$2:$C$3501,2,FALSE))/365</f>
        <v>22.802739726027397</v>
      </c>
      <c r="J195" s="1">
        <v>8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379</v>
      </c>
      <c r="F196" s="1">
        <v>1</v>
      </c>
      <c r="G196" s="1" t="s">
        <v>279</v>
      </c>
      <c r="H196" s="1" t="s">
        <v>47</v>
      </c>
      <c r="I196" s="13">
        <f>(C196-VLOOKUP(G196,Riders!$A$2:$C$3501,2,FALSE))/365</f>
        <v>25.934246575342467</v>
      </c>
      <c r="J196" s="1">
        <v>9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379</v>
      </c>
      <c r="F197" s="1">
        <v>1</v>
      </c>
      <c r="G197" s="1" t="s">
        <v>277</v>
      </c>
      <c r="H197" s="1" t="s">
        <v>278</v>
      </c>
      <c r="I197" s="13">
        <f>(C197-VLOOKUP(G197,Riders!$A$2:$C$3501,2,FALSE))/365</f>
        <v>24.115068493150684</v>
      </c>
      <c r="J197" s="1">
        <v>10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379</v>
      </c>
      <c r="F198" s="1">
        <v>1</v>
      </c>
      <c r="G198" s="1" t="s">
        <v>462</v>
      </c>
      <c r="H198" s="1" t="s">
        <v>19</v>
      </c>
      <c r="I198" s="13">
        <f>(C198-VLOOKUP(G198,Riders!$A$2:$C$3501,2,FALSE))/365</f>
        <v>22.904109589041095</v>
      </c>
      <c r="J198" s="1">
        <v>11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379</v>
      </c>
      <c r="F199" s="1">
        <v>1</v>
      </c>
      <c r="G199" s="1" t="s">
        <v>598</v>
      </c>
      <c r="H199" s="1" t="s">
        <v>49</v>
      </c>
      <c r="I199" s="13">
        <f>(C199-VLOOKUP(G199,Riders!$A$2:$C$3501,2,FALSE))/365</f>
        <v>19.2</v>
      </c>
      <c r="J199" s="1">
        <v>12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379</v>
      </c>
      <c r="F200" s="1">
        <v>1</v>
      </c>
      <c r="G200" s="1" t="s">
        <v>294</v>
      </c>
      <c r="H200" s="1" t="s">
        <v>295</v>
      </c>
      <c r="I200" s="13">
        <f>(C200-VLOOKUP(G200,Riders!$A$2:$C$3501,2,FALSE))/365</f>
        <v>24.523287671232875</v>
      </c>
      <c r="J200" s="1">
        <v>13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379</v>
      </c>
      <c r="F201" s="1">
        <v>1</v>
      </c>
      <c r="G201" s="1" t="s">
        <v>260</v>
      </c>
      <c r="H201" s="1" t="s">
        <v>261</v>
      </c>
      <c r="I201" s="13">
        <f>(C201-VLOOKUP(G201,Riders!$A$2:$C$3501,2,FALSE))/365</f>
        <v>28.293150684931508</v>
      </c>
      <c r="J201" s="1">
        <v>14</v>
      </c>
    </row>
    <row r="202" spans="1:12" x14ac:dyDescent="0.3">
      <c r="A202" s="4" t="s">
        <v>102</v>
      </c>
      <c r="B202" s="4">
        <v>2022</v>
      </c>
      <c r="C202" s="5">
        <v>44673</v>
      </c>
      <c r="D202" s="4" t="s">
        <v>72</v>
      </c>
      <c r="E202" s="4" t="s">
        <v>379</v>
      </c>
      <c r="F202" s="4">
        <v>2</v>
      </c>
      <c r="G202" s="4" t="s">
        <v>221</v>
      </c>
      <c r="H202" s="4" t="s">
        <v>40</v>
      </c>
      <c r="I202" s="13">
        <f>(C202-VLOOKUP(G202,Riders!$A$2:$C$3501,2,FALSE))/365</f>
        <v>25.049315068493151</v>
      </c>
      <c r="J202" s="4">
        <v>1</v>
      </c>
      <c r="K202" s="6">
        <v>0.27152777777777776</v>
      </c>
      <c r="L202">
        <v>46.036000000000001</v>
      </c>
    </row>
    <row r="203" spans="1:12" x14ac:dyDescent="0.3">
      <c r="A203" s="4" t="s">
        <v>102</v>
      </c>
      <c r="B203" s="4">
        <v>2022</v>
      </c>
      <c r="C203" s="5">
        <v>44673</v>
      </c>
      <c r="D203" s="4" t="s">
        <v>72</v>
      </c>
      <c r="E203" s="4" t="s">
        <v>379</v>
      </c>
      <c r="F203" s="4">
        <v>2</v>
      </c>
      <c r="G203" s="4" t="s">
        <v>272</v>
      </c>
      <c r="H203" s="4" t="s">
        <v>53</v>
      </c>
      <c r="I203" s="13">
        <f>(C203-VLOOKUP(G203,Riders!$A$2:$C$3501,2,FALSE))/365</f>
        <v>25.18082191780822</v>
      </c>
      <c r="J203" s="4">
        <v>2</v>
      </c>
    </row>
    <row r="204" spans="1:12" x14ac:dyDescent="0.3">
      <c r="A204" s="4" t="s">
        <v>102</v>
      </c>
      <c r="B204" s="4">
        <v>2022</v>
      </c>
      <c r="C204" s="5">
        <v>44673</v>
      </c>
      <c r="D204" s="4" t="s">
        <v>72</v>
      </c>
      <c r="E204" s="4" t="s">
        <v>379</v>
      </c>
      <c r="F204" s="4">
        <v>2</v>
      </c>
      <c r="G204" s="4" t="s">
        <v>233</v>
      </c>
      <c r="H204" s="4" t="s">
        <v>56</v>
      </c>
      <c r="I204" s="13">
        <f>(C204-VLOOKUP(G204,Riders!$A$2:$C$3501,2,FALSE))/365</f>
        <v>26.641095890410959</v>
      </c>
      <c r="J204" s="4">
        <v>3</v>
      </c>
    </row>
    <row r="205" spans="1:12" x14ac:dyDescent="0.3">
      <c r="A205" s="4" t="s">
        <v>102</v>
      </c>
      <c r="B205" s="4">
        <v>2022</v>
      </c>
      <c r="C205" s="5">
        <v>44673</v>
      </c>
      <c r="D205" s="4" t="s">
        <v>72</v>
      </c>
      <c r="E205" s="4" t="s">
        <v>379</v>
      </c>
      <c r="F205" s="4">
        <v>2</v>
      </c>
      <c r="G205" s="4" t="s">
        <v>139</v>
      </c>
      <c r="H205" s="4" t="s">
        <v>61</v>
      </c>
      <c r="I205" s="13">
        <f>(C205-VLOOKUP(G205,Riders!$A$2:$C$3501,2,FALSE))/365</f>
        <v>29.86849315068493</v>
      </c>
      <c r="J205" s="4">
        <v>4</v>
      </c>
    </row>
    <row r="206" spans="1:12" x14ac:dyDescent="0.3">
      <c r="A206" s="4" t="s">
        <v>102</v>
      </c>
      <c r="B206" s="4">
        <v>2022</v>
      </c>
      <c r="C206" s="5">
        <v>44673</v>
      </c>
      <c r="D206" s="4" t="s">
        <v>72</v>
      </c>
      <c r="E206" s="4" t="s">
        <v>379</v>
      </c>
      <c r="F206" s="4">
        <v>2</v>
      </c>
      <c r="G206" s="4" t="s">
        <v>216</v>
      </c>
      <c r="H206" s="4" t="s">
        <v>27</v>
      </c>
      <c r="I206" s="13">
        <f>(C206-VLOOKUP(G206,Riders!$A$2:$C$3501,2,FALSE))/365</f>
        <v>23.205479452054796</v>
      </c>
      <c r="J206" s="4">
        <v>5</v>
      </c>
    </row>
    <row r="207" spans="1:12" x14ac:dyDescent="0.3">
      <c r="A207" s="4" t="s">
        <v>102</v>
      </c>
      <c r="B207" s="4">
        <v>2022</v>
      </c>
      <c r="C207" s="5">
        <v>44673</v>
      </c>
      <c r="D207" s="4" t="s">
        <v>72</v>
      </c>
      <c r="E207" s="4" t="s">
        <v>379</v>
      </c>
      <c r="F207" s="4">
        <v>2</v>
      </c>
      <c r="G207" s="4" t="s">
        <v>1415</v>
      </c>
      <c r="H207" s="4" t="s">
        <v>230</v>
      </c>
      <c r="I207" s="13">
        <f>(C207-VLOOKUP(G207,Riders!$A$2:$C$3501,2,FALSE))/365</f>
        <v>32.227397260273975</v>
      </c>
      <c r="J207" s="4">
        <v>6</v>
      </c>
    </row>
    <row r="208" spans="1:12" x14ac:dyDescent="0.3">
      <c r="A208" s="4" t="s">
        <v>102</v>
      </c>
      <c r="B208" s="4">
        <v>2022</v>
      </c>
      <c r="C208" s="5">
        <v>44673</v>
      </c>
      <c r="D208" s="4" t="s">
        <v>72</v>
      </c>
      <c r="E208" s="4" t="s">
        <v>379</v>
      </c>
      <c r="F208" s="4">
        <v>2</v>
      </c>
      <c r="G208" s="4" t="s">
        <v>259</v>
      </c>
      <c r="H208" s="4" t="s">
        <v>105</v>
      </c>
      <c r="I208" s="13">
        <f>(C208-VLOOKUP(G208,Riders!$A$2:$C$3501,2,FALSE))/365</f>
        <v>21.282191780821918</v>
      </c>
      <c r="J208" s="4">
        <v>7</v>
      </c>
    </row>
    <row r="209" spans="1:12" x14ac:dyDescent="0.3">
      <c r="A209" s="4" t="s">
        <v>102</v>
      </c>
      <c r="B209" s="4">
        <v>2022</v>
      </c>
      <c r="C209" s="5">
        <v>44673</v>
      </c>
      <c r="D209" s="4" t="s">
        <v>72</v>
      </c>
      <c r="E209" s="4" t="s">
        <v>379</v>
      </c>
      <c r="F209" s="4">
        <v>2</v>
      </c>
      <c r="G209" s="4" t="s">
        <v>440</v>
      </c>
      <c r="H209" s="4" t="s">
        <v>15</v>
      </c>
      <c r="I209" s="13">
        <f>(C209-VLOOKUP(G209,Riders!$A$2:$C$3501,2,FALSE))/365</f>
        <v>21.449315068493149</v>
      </c>
      <c r="J209" s="4">
        <v>8</v>
      </c>
    </row>
    <row r="210" spans="1:12" x14ac:dyDescent="0.3">
      <c r="A210" s="4" t="s">
        <v>102</v>
      </c>
      <c r="B210" s="4">
        <v>2022</v>
      </c>
      <c r="C210" s="5">
        <v>44673</v>
      </c>
      <c r="D210" s="4" t="s">
        <v>72</v>
      </c>
      <c r="E210" s="4" t="s">
        <v>379</v>
      </c>
      <c r="F210" s="4">
        <v>2</v>
      </c>
      <c r="G210" s="4" t="s">
        <v>258</v>
      </c>
      <c r="H210" s="4" t="s">
        <v>51</v>
      </c>
      <c r="I210" s="13">
        <f>(C210-VLOOKUP(G210,Riders!$A$2:$C$3501,2,FALSE))/365</f>
        <v>20.221917808219178</v>
      </c>
      <c r="J210" s="4">
        <v>9</v>
      </c>
    </row>
    <row r="211" spans="1:12" x14ac:dyDescent="0.3">
      <c r="A211" s="29" t="s">
        <v>102</v>
      </c>
      <c r="B211" s="29">
        <v>2022</v>
      </c>
      <c r="C211" s="52">
        <v>44673</v>
      </c>
      <c r="D211" s="29" t="s">
        <v>72</v>
      </c>
      <c r="E211" s="29" t="s">
        <v>379</v>
      </c>
      <c r="F211" s="29">
        <v>2</v>
      </c>
      <c r="G211" s="51" t="s">
        <v>219</v>
      </c>
      <c r="H211" s="51" t="s">
        <v>220</v>
      </c>
      <c r="I211" s="13">
        <f>(C211-VLOOKUP(G211,Riders!$A$2:$C$3501,2,FALSE))/365</f>
        <v>29.668493150684931</v>
      </c>
      <c r="J211" s="29">
        <v>10</v>
      </c>
    </row>
    <row r="212" spans="1:12" x14ac:dyDescent="0.3">
      <c r="A212" s="29" t="s">
        <v>102</v>
      </c>
      <c r="B212" s="29">
        <v>2022</v>
      </c>
      <c r="C212" s="52">
        <v>44673</v>
      </c>
      <c r="D212" s="29" t="s">
        <v>72</v>
      </c>
      <c r="E212" s="29" t="s">
        <v>379</v>
      </c>
      <c r="F212" s="29">
        <v>2</v>
      </c>
      <c r="G212" s="51" t="s">
        <v>246</v>
      </c>
      <c r="H212" s="51" t="s">
        <v>247</v>
      </c>
      <c r="I212" s="13">
        <f>(C212-VLOOKUP(G212,Riders!$A$2:$C$3501,2,FALSE))/365</f>
        <v>29.82191780821918</v>
      </c>
      <c r="J212" s="29">
        <v>11</v>
      </c>
    </row>
    <row r="213" spans="1:12" x14ac:dyDescent="0.3">
      <c r="A213" s="29" t="s">
        <v>102</v>
      </c>
      <c r="B213" s="29">
        <v>2022</v>
      </c>
      <c r="C213" s="52">
        <v>44673</v>
      </c>
      <c r="D213" s="29" t="s">
        <v>72</v>
      </c>
      <c r="E213" s="29" t="s">
        <v>379</v>
      </c>
      <c r="F213" s="29">
        <v>2</v>
      </c>
      <c r="G213" s="51" t="s">
        <v>597</v>
      </c>
      <c r="H213" s="51" t="s">
        <v>243</v>
      </c>
      <c r="I213" s="13">
        <f>(C213-VLOOKUP(G213,Riders!$A$2:$C$3501,2,FALSE))/365</f>
        <v>18.509589041095889</v>
      </c>
      <c r="J213" s="29">
        <v>12</v>
      </c>
    </row>
    <row r="214" spans="1:12" x14ac:dyDescent="0.3">
      <c r="A214" s="29" t="s">
        <v>102</v>
      </c>
      <c r="B214" s="29">
        <v>2022</v>
      </c>
      <c r="C214" s="52">
        <v>44673</v>
      </c>
      <c r="D214" s="29" t="s">
        <v>72</v>
      </c>
      <c r="E214" s="29" t="s">
        <v>379</v>
      </c>
      <c r="F214" s="29">
        <v>2</v>
      </c>
      <c r="G214" s="51" t="s">
        <v>475</v>
      </c>
      <c r="H214" s="51" t="s">
        <v>264</v>
      </c>
      <c r="I214" s="13">
        <f>(C214-VLOOKUP(G214,Riders!$A$2:$C$3501,2,FALSE))/365</f>
        <v>18.18904109589041</v>
      </c>
      <c r="J214" s="29">
        <v>13</v>
      </c>
    </row>
    <row r="215" spans="1:12" x14ac:dyDescent="0.3">
      <c r="A215" s="29" t="s">
        <v>102</v>
      </c>
      <c r="B215" s="29">
        <v>2022</v>
      </c>
      <c r="C215" s="52">
        <v>44673</v>
      </c>
      <c r="D215" s="29" t="s">
        <v>72</v>
      </c>
      <c r="E215" s="29" t="s">
        <v>379</v>
      </c>
      <c r="F215" s="29">
        <v>2</v>
      </c>
      <c r="G215" s="51" t="s">
        <v>265</v>
      </c>
      <c r="H215" s="51" t="s">
        <v>266</v>
      </c>
      <c r="I215" s="13" t="e">
        <f>(C215-VLOOKUP(G215,Riders!$A$2:$C$3501,2,FALSE))/365</f>
        <v>#N/A</v>
      </c>
      <c r="J215" s="29">
        <v>14</v>
      </c>
    </row>
    <row r="216" spans="1:12" x14ac:dyDescent="0.3">
      <c r="A216" s="29" t="s">
        <v>102</v>
      </c>
      <c r="B216" s="29">
        <v>2022</v>
      </c>
      <c r="C216" s="52">
        <v>44673</v>
      </c>
      <c r="D216" s="29" t="s">
        <v>72</v>
      </c>
      <c r="E216" s="29" t="s">
        <v>379</v>
      </c>
      <c r="F216" s="29">
        <v>2</v>
      </c>
      <c r="G216" s="51" t="s">
        <v>476</v>
      </c>
      <c r="H216" s="51" t="s">
        <v>70</v>
      </c>
      <c r="I216" s="13">
        <f>(C216-VLOOKUP(G216,Riders!$A$2:$C$3501,2,FALSE))/365</f>
        <v>20.736986301369864</v>
      </c>
      <c r="J216" s="29">
        <v>15</v>
      </c>
    </row>
    <row r="217" spans="1:12" x14ac:dyDescent="0.3">
      <c r="A217" s="30" t="s">
        <v>102</v>
      </c>
      <c r="B217" s="30">
        <v>2022</v>
      </c>
      <c r="C217" s="49">
        <v>44673</v>
      </c>
      <c r="D217" s="30" t="s">
        <v>72</v>
      </c>
      <c r="E217" s="30" t="s">
        <v>204</v>
      </c>
      <c r="F217" s="30" t="s">
        <v>204</v>
      </c>
      <c r="G217" s="47" t="s">
        <v>221</v>
      </c>
      <c r="H217" s="47" t="s">
        <v>40</v>
      </c>
      <c r="I217" s="13">
        <f>(C217-VLOOKUP(G217,Riders!$A$2:$C$3501,2,FALSE))/365</f>
        <v>25.049315068493151</v>
      </c>
      <c r="J217" s="30">
        <v>1</v>
      </c>
      <c r="K217" s="6">
        <v>0.88611111111111107</v>
      </c>
      <c r="L217">
        <v>37.381999999999998</v>
      </c>
    </row>
    <row r="218" spans="1:12" x14ac:dyDescent="0.3">
      <c r="A218" s="30" t="s">
        <v>102</v>
      </c>
      <c r="B218" s="30">
        <v>2022</v>
      </c>
      <c r="C218" s="49">
        <v>44673</v>
      </c>
      <c r="D218" s="30" t="s">
        <v>72</v>
      </c>
      <c r="E218" s="30" t="s">
        <v>204</v>
      </c>
      <c r="F218" s="30" t="s">
        <v>204</v>
      </c>
      <c r="G218" s="47" t="s">
        <v>422</v>
      </c>
      <c r="H218" s="47" t="s">
        <v>17</v>
      </c>
      <c r="I218" s="13">
        <f>(C218-VLOOKUP(G218,Riders!$A$2:$C$3501,2,FALSE))/365</f>
        <v>23.010958904109589</v>
      </c>
      <c r="J218" s="30">
        <v>2</v>
      </c>
    </row>
    <row r="219" spans="1:12" x14ac:dyDescent="0.3">
      <c r="A219" s="30" t="s">
        <v>102</v>
      </c>
      <c r="B219" s="30">
        <v>2022</v>
      </c>
      <c r="C219" s="49">
        <v>44673</v>
      </c>
      <c r="D219" s="30" t="s">
        <v>72</v>
      </c>
      <c r="E219" s="30" t="s">
        <v>204</v>
      </c>
      <c r="F219" s="30" t="s">
        <v>204</v>
      </c>
      <c r="G219" s="47" t="s">
        <v>274</v>
      </c>
      <c r="H219" s="47" t="s">
        <v>29</v>
      </c>
      <c r="I219" s="13">
        <f>(C219-VLOOKUP(G219,Riders!$A$2:$C$3501,2,FALSE))/365</f>
        <v>21.30958904109589</v>
      </c>
      <c r="J219" s="30">
        <v>3</v>
      </c>
    </row>
    <row r="220" spans="1:12" x14ac:dyDescent="0.3">
      <c r="A220" s="30" t="s">
        <v>102</v>
      </c>
      <c r="B220" s="30">
        <v>2022</v>
      </c>
      <c r="C220" s="49">
        <v>44673</v>
      </c>
      <c r="D220" s="30" t="s">
        <v>72</v>
      </c>
      <c r="E220" s="30" t="s">
        <v>204</v>
      </c>
      <c r="F220" s="30" t="s">
        <v>204</v>
      </c>
      <c r="G220" s="47" t="s">
        <v>272</v>
      </c>
      <c r="H220" s="47" t="s">
        <v>53</v>
      </c>
      <c r="I220" s="13">
        <f>(C220-VLOOKUP(G220,Riders!$A$2:$C$3501,2,FALSE))/365</f>
        <v>25.18082191780822</v>
      </c>
      <c r="J220" s="30">
        <v>4</v>
      </c>
    </row>
    <row r="221" spans="1:12" x14ac:dyDescent="0.3">
      <c r="A221" s="30" t="s">
        <v>102</v>
      </c>
      <c r="B221" s="30">
        <v>2022</v>
      </c>
      <c r="C221" s="49">
        <v>44673</v>
      </c>
      <c r="D221" s="30" t="s">
        <v>72</v>
      </c>
      <c r="E221" s="30" t="s">
        <v>204</v>
      </c>
      <c r="F221" s="30" t="s">
        <v>204</v>
      </c>
      <c r="G221" s="47" t="s">
        <v>328</v>
      </c>
      <c r="H221" s="47" t="s">
        <v>25</v>
      </c>
      <c r="I221" s="13">
        <f>(C221-VLOOKUP(G221,Riders!$A$2:$C$3501,2,FALSE))/365</f>
        <v>31.745205479452054</v>
      </c>
      <c r="J221" s="30">
        <v>5</v>
      </c>
    </row>
    <row r="222" spans="1:12" x14ac:dyDescent="0.3">
      <c r="A222" s="30" t="s">
        <v>102</v>
      </c>
      <c r="B222" s="30">
        <v>2022</v>
      </c>
      <c r="C222" s="49">
        <v>44673</v>
      </c>
      <c r="D222" s="30" t="s">
        <v>72</v>
      </c>
      <c r="E222" s="30" t="s">
        <v>204</v>
      </c>
      <c r="F222" s="30" t="s">
        <v>204</v>
      </c>
      <c r="G222" s="47" t="s">
        <v>216</v>
      </c>
      <c r="H222" s="47" t="s">
        <v>27</v>
      </c>
      <c r="I222" s="13">
        <f>(C222-VLOOKUP(G222,Riders!$A$2:$C$3501,2,FALSE))/365</f>
        <v>23.205479452054796</v>
      </c>
      <c r="J222" s="30">
        <v>6</v>
      </c>
    </row>
    <row r="223" spans="1:12" x14ac:dyDescent="0.3">
      <c r="A223" s="30" t="s">
        <v>102</v>
      </c>
      <c r="B223" s="30">
        <v>2022</v>
      </c>
      <c r="C223" s="49">
        <v>44673</v>
      </c>
      <c r="D223" s="30" t="s">
        <v>72</v>
      </c>
      <c r="E223" s="30" t="s">
        <v>204</v>
      </c>
      <c r="F223" s="30" t="s">
        <v>204</v>
      </c>
      <c r="G223" s="47" t="s">
        <v>488</v>
      </c>
      <c r="H223" s="47" t="s">
        <v>232</v>
      </c>
      <c r="I223" s="13">
        <f>(C223-VLOOKUP(G223,Riders!$A$2:$C$3501,2,FALSE))/365</f>
        <v>24.923287671232877</v>
      </c>
      <c r="J223" s="30">
        <v>7</v>
      </c>
    </row>
    <row r="224" spans="1:12" x14ac:dyDescent="0.3">
      <c r="A224" s="30" t="s">
        <v>102</v>
      </c>
      <c r="B224" s="30">
        <v>2022</v>
      </c>
      <c r="C224" s="49">
        <v>44673</v>
      </c>
      <c r="D224" s="30" t="s">
        <v>72</v>
      </c>
      <c r="E224" s="30" t="s">
        <v>204</v>
      </c>
      <c r="F224" s="30" t="s">
        <v>204</v>
      </c>
      <c r="G224" s="47" t="s">
        <v>139</v>
      </c>
      <c r="H224" s="47" t="s">
        <v>61</v>
      </c>
      <c r="I224" s="13">
        <f>(C224-VLOOKUP(G224,Riders!$A$2:$C$3501,2,FALSE))/365</f>
        <v>29.86849315068493</v>
      </c>
      <c r="J224" s="30">
        <v>8</v>
      </c>
    </row>
    <row r="225" spans="1:12" x14ac:dyDescent="0.3">
      <c r="A225" s="30" t="s">
        <v>102</v>
      </c>
      <c r="B225" s="30">
        <v>2022</v>
      </c>
      <c r="C225" s="49">
        <v>44673</v>
      </c>
      <c r="D225" s="30" t="s">
        <v>72</v>
      </c>
      <c r="E225" s="30" t="s">
        <v>204</v>
      </c>
      <c r="F225" s="30" t="s">
        <v>204</v>
      </c>
      <c r="G225" s="47" t="s">
        <v>222</v>
      </c>
      <c r="H225" s="47" t="s">
        <v>223</v>
      </c>
      <c r="I225" s="13">
        <f>(C225-VLOOKUP(G225,Riders!$A$2:$C$3501,2,FALSE))/365</f>
        <v>22.802739726027397</v>
      </c>
      <c r="J225" s="30">
        <v>9</v>
      </c>
    </row>
    <row r="226" spans="1:12" x14ac:dyDescent="0.3">
      <c r="A226" s="30" t="s">
        <v>102</v>
      </c>
      <c r="B226" s="30">
        <v>2022</v>
      </c>
      <c r="C226" s="49">
        <v>44673</v>
      </c>
      <c r="D226" s="30" t="s">
        <v>72</v>
      </c>
      <c r="E226" s="30" t="s">
        <v>204</v>
      </c>
      <c r="F226" s="30" t="s">
        <v>204</v>
      </c>
      <c r="G226" s="47" t="s">
        <v>320</v>
      </c>
      <c r="H226" s="47" t="s">
        <v>97</v>
      </c>
      <c r="I226" s="13">
        <f>(C226-VLOOKUP(G226,Riders!$A$2:$C$3501,2,FALSE))/365</f>
        <v>24.769863013698629</v>
      </c>
      <c r="J226" s="30">
        <v>10</v>
      </c>
    </row>
    <row r="227" spans="1:12" x14ac:dyDescent="0.3">
      <c r="A227" s="30" t="s">
        <v>102</v>
      </c>
      <c r="B227" s="30">
        <v>2022</v>
      </c>
      <c r="C227" s="49">
        <v>44673</v>
      </c>
      <c r="D227" s="30" t="s">
        <v>72</v>
      </c>
      <c r="E227" s="30" t="s">
        <v>204</v>
      </c>
      <c r="F227" s="30" t="s">
        <v>204</v>
      </c>
      <c r="G227" s="47" t="s">
        <v>440</v>
      </c>
      <c r="H227" s="47" t="s">
        <v>15</v>
      </c>
      <c r="I227" s="13">
        <f>(C227-VLOOKUP(G227,Riders!$A$2:$C$3501,2,FALSE))/365</f>
        <v>21.449315068493149</v>
      </c>
      <c r="J227" s="30">
        <v>11</v>
      </c>
    </row>
    <row r="228" spans="1:12" x14ac:dyDescent="0.3">
      <c r="A228" s="30" t="s">
        <v>102</v>
      </c>
      <c r="B228" s="30">
        <v>2022</v>
      </c>
      <c r="C228" s="49">
        <v>44673</v>
      </c>
      <c r="D228" s="30" t="s">
        <v>72</v>
      </c>
      <c r="E228" s="30" t="s">
        <v>204</v>
      </c>
      <c r="F228" s="30" t="s">
        <v>204</v>
      </c>
      <c r="G228" s="47" t="s">
        <v>233</v>
      </c>
      <c r="H228" s="47" t="s">
        <v>56</v>
      </c>
      <c r="I228" s="13">
        <f>(C228-VLOOKUP(G228,Riders!$A$2:$C$3501,2,FALSE))/365</f>
        <v>26.641095890410959</v>
      </c>
      <c r="J228" s="30">
        <v>12</v>
      </c>
    </row>
    <row r="229" spans="1:12" x14ac:dyDescent="0.3">
      <c r="A229" s="30" t="s">
        <v>102</v>
      </c>
      <c r="B229" s="30">
        <v>2022</v>
      </c>
      <c r="C229" s="49">
        <v>44673</v>
      </c>
      <c r="D229" s="30" t="s">
        <v>72</v>
      </c>
      <c r="E229" s="30" t="s">
        <v>204</v>
      </c>
      <c r="F229" s="30" t="s">
        <v>204</v>
      </c>
      <c r="G229" s="47" t="s">
        <v>1415</v>
      </c>
      <c r="H229" s="47" t="s">
        <v>230</v>
      </c>
      <c r="I229" s="13">
        <f>(C229-VLOOKUP(G229,Riders!$A$2:$C$3501,2,FALSE))/365</f>
        <v>32.227397260273975</v>
      </c>
      <c r="J229" s="30">
        <v>13</v>
      </c>
    </row>
    <row r="230" spans="1:12" x14ac:dyDescent="0.3">
      <c r="A230" s="30" t="s">
        <v>102</v>
      </c>
      <c r="B230" s="30">
        <v>2022</v>
      </c>
      <c r="C230" s="49">
        <v>44673</v>
      </c>
      <c r="D230" s="30" t="s">
        <v>72</v>
      </c>
      <c r="E230" s="30" t="s">
        <v>204</v>
      </c>
      <c r="F230" s="30" t="s">
        <v>204</v>
      </c>
      <c r="G230" s="47" t="s">
        <v>258</v>
      </c>
      <c r="H230" s="47" t="s">
        <v>51</v>
      </c>
      <c r="I230" s="13">
        <f>(C230-VLOOKUP(G230,Riders!$A$2:$C$3501,2,FALSE))/365</f>
        <v>20.221917808219178</v>
      </c>
      <c r="J230" s="30">
        <v>14</v>
      </c>
    </row>
    <row r="231" spans="1:12" x14ac:dyDescent="0.3">
      <c r="A231" s="30" t="s">
        <v>102</v>
      </c>
      <c r="B231" s="30">
        <v>2022</v>
      </c>
      <c r="C231" s="49">
        <v>44673</v>
      </c>
      <c r="D231" s="30" t="s">
        <v>72</v>
      </c>
      <c r="E231" s="30" t="s">
        <v>204</v>
      </c>
      <c r="F231" s="30" t="s">
        <v>204</v>
      </c>
      <c r="G231" s="47" t="s">
        <v>277</v>
      </c>
      <c r="H231" s="47" t="s">
        <v>278</v>
      </c>
      <c r="I231" s="13">
        <f>(C231-VLOOKUP(G231,Riders!$A$2:$C$3501,2,FALSE))/365</f>
        <v>24.115068493150684</v>
      </c>
      <c r="J231" s="30">
        <v>15</v>
      </c>
    </row>
    <row r="232" spans="1:12" x14ac:dyDescent="0.3">
      <c r="A232" s="30" t="s">
        <v>102</v>
      </c>
      <c r="B232" s="30">
        <v>2022</v>
      </c>
      <c r="C232" s="49">
        <v>44673</v>
      </c>
      <c r="D232" s="30" t="s">
        <v>72</v>
      </c>
      <c r="E232" s="30" t="s">
        <v>204</v>
      </c>
      <c r="F232" s="30" t="s">
        <v>204</v>
      </c>
      <c r="G232" s="47" t="s">
        <v>279</v>
      </c>
      <c r="H232" s="47" t="s">
        <v>47</v>
      </c>
      <c r="I232" s="13">
        <f>(C232-VLOOKUP(G232,Riders!$A$2:$C$3501,2,FALSE))/365</f>
        <v>25.934246575342467</v>
      </c>
      <c r="J232" s="30">
        <v>16</v>
      </c>
    </row>
    <row r="233" spans="1:12" x14ac:dyDescent="0.3">
      <c r="A233" s="30" t="s">
        <v>102</v>
      </c>
      <c r="B233" s="30">
        <v>2022</v>
      </c>
      <c r="C233" s="49">
        <v>44673</v>
      </c>
      <c r="D233" s="30" t="s">
        <v>72</v>
      </c>
      <c r="E233" s="30" t="s">
        <v>204</v>
      </c>
      <c r="F233" s="30" t="s">
        <v>204</v>
      </c>
      <c r="G233" s="47" t="s">
        <v>437</v>
      </c>
      <c r="H233" s="47" t="s">
        <v>67</v>
      </c>
      <c r="I233" s="13">
        <f>(C233-VLOOKUP(G233,Riders!$A$2:$C$3501,2,FALSE))/365</f>
        <v>31.008219178082193</v>
      </c>
      <c r="J233" s="30">
        <v>17</v>
      </c>
    </row>
    <row r="234" spans="1:12" x14ac:dyDescent="0.3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204</v>
      </c>
      <c r="F234" s="30" t="s">
        <v>204</v>
      </c>
      <c r="G234" s="47" t="s">
        <v>259</v>
      </c>
      <c r="H234" s="47" t="s">
        <v>105</v>
      </c>
      <c r="I234" s="13">
        <f>(C234-VLOOKUP(G234,Riders!$A$2:$C$3501,2,FALSE))/365</f>
        <v>21.282191780821918</v>
      </c>
      <c r="J234" s="30">
        <v>18</v>
      </c>
    </row>
    <row r="235" spans="1:12" x14ac:dyDescent="0.3">
      <c r="A235" s="47" t="s">
        <v>102</v>
      </c>
      <c r="B235" s="47">
        <v>2022</v>
      </c>
      <c r="C235" s="49">
        <v>44673</v>
      </c>
      <c r="D235" s="47" t="s">
        <v>72</v>
      </c>
      <c r="E235" s="30" t="s">
        <v>204</v>
      </c>
      <c r="F235" s="30" t="s">
        <v>204</v>
      </c>
      <c r="G235" s="47" t="s">
        <v>246</v>
      </c>
      <c r="H235" s="47" t="s">
        <v>247</v>
      </c>
      <c r="I235" s="13">
        <f>(C235-VLOOKUP(G235,Riders!$A$2:$C$3501,2,FALSE))/365</f>
        <v>29.82191780821918</v>
      </c>
      <c r="J235" s="30">
        <v>19</v>
      </c>
    </row>
    <row r="236" spans="1:12" x14ac:dyDescent="0.3">
      <c r="A236" s="47" t="s">
        <v>102</v>
      </c>
      <c r="B236" s="47">
        <v>2022</v>
      </c>
      <c r="C236" s="49">
        <v>44673</v>
      </c>
      <c r="D236" s="47" t="s">
        <v>72</v>
      </c>
      <c r="E236" s="30" t="s">
        <v>204</v>
      </c>
      <c r="F236" s="30" t="s">
        <v>204</v>
      </c>
      <c r="G236" s="47" t="s">
        <v>250</v>
      </c>
      <c r="H236" s="47" t="s">
        <v>21</v>
      </c>
      <c r="I236" s="13">
        <f>(C236-VLOOKUP(G236,Riders!$A$2:$C$3501,2,FALSE))/365</f>
        <v>21.287671232876711</v>
      </c>
      <c r="J236" s="30">
        <v>20</v>
      </c>
    </row>
    <row r="237" spans="1:12" x14ac:dyDescent="0.3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204</v>
      </c>
      <c r="F237" s="30" t="s">
        <v>204</v>
      </c>
      <c r="G237" s="47" t="s">
        <v>219</v>
      </c>
      <c r="H237" s="47" t="s">
        <v>220</v>
      </c>
      <c r="I237" s="13">
        <f>(C237-VLOOKUP(G237,Riders!$A$2:$C$3501,2,FALSE))/365</f>
        <v>29.668493150684931</v>
      </c>
      <c r="J237" s="30">
        <v>21</v>
      </c>
    </row>
    <row r="238" spans="1:12" x14ac:dyDescent="0.3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204</v>
      </c>
      <c r="F238" s="30" t="s">
        <v>204</v>
      </c>
      <c r="G238" s="47" t="s">
        <v>597</v>
      </c>
      <c r="H238" s="47" t="s">
        <v>243</v>
      </c>
      <c r="I238" s="13">
        <f>(C238-VLOOKUP(G238,Riders!$A$2:$C$3501,2,FALSE))/365</f>
        <v>18.509589041095889</v>
      </c>
      <c r="J238" s="30">
        <v>22</v>
      </c>
    </row>
    <row r="239" spans="1:12" x14ac:dyDescent="0.3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204</v>
      </c>
      <c r="F239" s="30" t="s">
        <v>204</v>
      </c>
      <c r="G239" s="47" t="s">
        <v>462</v>
      </c>
      <c r="H239" s="47" t="s">
        <v>19</v>
      </c>
      <c r="I239" s="13">
        <f>(C239-VLOOKUP(G239,Riders!$A$2:$C$3501,2,FALSE))/365</f>
        <v>22.904109589041095</v>
      </c>
      <c r="J239" s="30">
        <v>23</v>
      </c>
    </row>
    <row r="240" spans="1:12" x14ac:dyDescent="0.3">
      <c r="A240" s="51" t="s">
        <v>108</v>
      </c>
      <c r="B240" s="51">
        <v>2021</v>
      </c>
      <c r="C240" s="52">
        <v>44490</v>
      </c>
      <c r="D240" s="51" t="s">
        <v>13</v>
      </c>
      <c r="E240" s="29" t="s">
        <v>204</v>
      </c>
      <c r="F240" s="29" t="s">
        <v>204</v>
      </c>
      <c r="G240" s="51" t="s">
        <v>298</v>
      </c>
      <c r="H240" s="51" t="s">
        <v>53</v>
      </c>
      <c r="I240" s="13">
        <f>(C240-VLOOKUP(G240,Riders!$A$2:$C$3501,2,FALSE))/365</f>
        <v>22.265753424657536</v>
      </c>
      <c r="J240" s="29">
        <v>1</v>
      </c>
      <c r="K240" s="6">
        <v>0.51666666666666672</v>
      </c>
      <c r="L240">
        <v>47.177</v>
      </c>
    </row>
    <row r="241" spans="1:10" x14ac:dyDescent="0.3">
      <c r="A241" s="51" t="s">
        <v>108</v>
      </c>
      <c r="B241" s="51">
        <v>2021</v>
      </c>
      <c r="C241" s="52">
        <v>44490</v>
      </c>
      <c r="D241" s="51" t="s">
        <v>13</v>
      </c>
      <c r="E241" s="29" t="s">
        <v>204</v>
      </c>
      <c r="F241" s="29" t="s">
        <v>204</v>
      </c>
      <c r="G241" s="51" t="s">
        <v>236</v>
      </c>
      <c r="H241" s="51" t="s">
        <v>51</v>
      </c>
      <c r="I241" s="13">
        <f>(C241-VLOOKUP(G241,Riders!$A$2:$C$3501,2,FALSE))/365</f>
        <v>25.964383561643835</v>
      </c>
      <c r="J241" s="29">
        <v>2</v>
      </c>
    </row>
    <row r="242" spans="1:10" x14ac:dyDescent="0.3">
      <c r="A242" s="51" t="s">
        <v>108</v>
      </c>
      <c r="B242" s="51">
        <v>2021</v>
      </c>
      <c r="C242" s="52">
        <v>44490</v>
      </c>
      <c r="D242" s="51" t="s">
        <v>13</v>
      </c>
      <c r="E242" s="29" t="s">
        <v>204</v>
      </c>
      <c r="F242" s="29" t="s">
        <v>204</v>
      </c>
      <c r="G242" s="51" t="s">
        <v>214</v>
      </c>
      <c r="H242" s="51" t="s">
        <v>67</v>
      </c>
      <c r="I242" s="13">
        <f>(C242-VLOOKUP(G242,Riders!$A$2:$C$3501,2,FALSE))/365</f>
        <v>26.843835616438355</v>
      </c>
      <c r="J242" s="29">
        <v>3</v>
      </c>
    </row>
    <row r="243" spans="1:10" x14ac:dyDescent="0.3">
      <c r="A243" s="51" t="s">
        <v>108</v>
      </c>
      <c r="B243" s="51">
        <v>2021</v>
      </c>
      <c r="C243" s="52">
        <v>44490</v>
      </c>
      <c r="D243" s="51" t="s">
        <v>13</v>
      </c>
      <c r="E243" s="29" t="s">
        <v>204</v>
      </c>
      <c r="F243" s="29" t="s">
        <v>204</v>
      </c>
      <c r="G243" s="51" t="s">
        <v>599</v>
      </c>
      <c r="H243" s="51" t="s">
        <v>110</v>
      </c>
      <c r="I243" s="13" t="e">
        <f>(C243-VLOOKUP(G243,Riders!$A$2:$C$3501,2,FALSE))/365</f>
        <v>#N/A</v>
      </c>
      <c r="J243" s="29">
        <v>4</v>
      </c>
    </row>
    <row r="244" spans="1:10" x14ac:dyDescent="0.3">
      <c r="A244" s="51" t="s">
        <v>108</v>
      </c>
      <c r="B244" s="51">
        <v>2021</v>
      </c>
      <c r="C244" s="52">
        <v>44490</v>
      </c>
      <c r="D244" s="51" t="s">
        <v>13</v>
      </c>
      <c r="E244" s="29" t="s">
        <v>204</v>
      </c>
      <c r="F244" s="29" t="s">
        <v>204</v>
      </c>
      <c r="G244" s="51" t="s">
        <v>276</v>
      </c>
      <c r="H244" s="51" t="s">
        <v>120</v>
      </c>
      <c r="I244" s="13" t="e">
        <f>(C244-VLOOKUP(G244,Riders!$A$2:$C$3501,2,FALSE))/365</f>
        <v>#N/A</v>
      </c>
      <c r="J244" s="29">
        <v>5</v>
      </c>
    </row>
    <row r="245" spans="1:10" x14ac:dyDescent="0.3">
      <c r="A245" s="51" t="s">
        <v>108</v>
      </c>
      <c r="B245" s="51">
        <v>2021</v>
      </c>
      <c r="C245" s="52">
        <v>44490</v>
      </c>
      <c r="D245" s="51" t="s">
        <v>13</v>
      </c>
      <c r="E245" s="29" t="s">
        <v>204</v>
      </c>
      <c r="F245" s="29" t="s">
        <v>204</v>
      </c>
      <c r="G245" s="51" t="s">
        <v>293</v>
      </c>
      <c r="H245" s="51" t="s">
        <v>172</v>
      </c>
      <c r="I245" s="13">
        <f>(C245-VLOOKUP(G245,Riders!$A$2:$C$3501,2,FALSE))/365</f>
        <v>22.32054794520548</v>
      </c>
      <c r="J245" s="29">
        <v>6</v>
      </c>
    </row>
    <row r="246" spans="1:10" x14ac:dyDescent="0.3">
      <c r="A246" s="51" t="s">
        <v>108</v>
      </c>
      <c r="B246" s="51">
        <v>2021</v>
      </c>
      <c r="C246" s="52">
        <v>44490</v>
      </c>
      <c r="D246" s="51" t="s">
        <v>13</v>
      </c>
      <c r="E246" s="29" t="s">
        <v>204</v>
      </c>
      <c r="F246" s="29" t="s">
        <v>204</v>
      </c>
      <c r="G246" s="51" t="s">
        <v>422</v>
      </c>
      <c r="H246" s="51" t="s">
        <v>17</v>
      </c>
      <c r="I246" s="13">
        <f>(C246-VLOOKUP(G246,Riders!$A$2:$C$3501,2,FALSE))/365</f>
        <v>22.509589041095889</v>
      </c>
      <c r="J246" s="29">
        <v>7</v>
      </c>
    </row>
    <row r="247" spans="1:10" x14ac:dyDescent="0.3">
      <c r="A247" s="51" t="s">
        <v>108</v>
      </c>
      <c r="B247" s="51">
        <v>2021</v>
      </c>
      <c r="C247" s="52">
        <v>44490</v>
      </c>
      <c r="D247" s="51" t="s">
        <v>13</v>
      </c>
      <c r="E247" s="29" t="s">
        <v>204</v>
      </c>
      <c r="F247" s="29" t="s">
        <v>204</v>
      </c>
      <c r="G247" s="51" t="s">
        <v>488</v>
      </c>
      <c r="H247" s="51" t="s">
        <v>232</v>
      </c>
      <c r="I247" s="13">
        <f>(C247-VLOOKUP(G247,Riders!$A$2:$C$3501,2,FALSE))/365</f>
        <v>24.421917808219177</v>
      </c>
      <c r="J247" s="29">
        <v>8</v>
      </c>
    </row>
    <row r="248" spans="1:10" x14ac:dyDescent="0.3">
      <c r="A248" s="51" t="s">
        <v>108</v>
      </c>
      <c r="B248" s="51">
        <v>2021</v>
      </c>
      <c r="C248" s="52">
        <v>44490</v>
      </c>
      <c r="D248" s="51" t="s">
        <v>13</v>
      </c>
      <c r="E248" s="29" t="s">
        <v>204</v>
      </c>
      <c r="F248" s="29" t="s">
        <v>204</v>
      </c>
      <c r="G248" s="51" t="s">
        <v>229</v>
      </c>
      <c r="H248" s="51" t="s">
        <v>61</v>
      </c>
      <c r="I248" s="13">
        <f>(C248-VLOOKUP(G248,Riders!$A$2:$C$3501,2,FALSE))/365</f>
        <v>23.12054794520548</v>
      </c>
      <c r="J248" s="29">
        <v>9</v>
      </c>
    </row>
    <row r="249" spans="1:10" x14ac:dyDescent="0.3">
      <c r="A249" s="51" t="s">
        <v>108</v>
      </c>
      <c r="B249" s="51">
        <v>2021</v>
      </c>
      <c r="C249" s="52">
        <v>44490</v>
      </c>
      <c r="D249" s="51" t="s">
        <v>13</v>
      </c>
      <c r="E249" s="29" t="s">
        <v>204</v>
      </c>
      <c r="F249" s="29" t="s">
        <v>204</v>
      </c>
      <c r="G249" s="51" t="s">
        <v>277</v>
      </c>
      <c r="H249" s="51" t="s">
        <v>278</v>
      </c>
      <c r="I249" s="13">
        <f>(C249-VLOOKUP(G249,Riders!$A$2:$C$3501,2,FALSE))/365</f>
        <v>23.613698630136987</v>
      </c>
      <c r="J249" s="29">
        <v>10</v>
      </c>
    </row>
    <row r="250" spans="1:10" x14ac:dyDescent="0.3">
      <c r="A250" s="51" t="s">
        <v>108</v>
      </c>
      <c r="B250" s="51">
        <v>2021</v>
      </c>
      <c r="C250" s="52">
        <v>44490</v>
      </c>
      <c r="D250" s="51" t="s">
        <v>13</v>
      </c>
      <c r="E250" s="29" t="s">
        <v>204</v>
      </c>
      <c r="F250" s="29" t="s">
        <v>204</v>
      </c>
      <c r="G250" s="51" t="s">
        <v>508</v>
      </c>
      <c r="H250" s="51" t="s">
        <v>21</v>
      </c>
      <c r="I250" s="13">
        <f>(C250-VLOOKUP(G250,Riders!$A$2:$C$3501,2,FALSE))/365</f>
        <v>20.989041095890411</v>
      </c>
      <c r="J250" s="29">
        <v>11</v>
      </c>
    </row>
    <row r="251" spans="1:10" x14ac:dyDescent="0.3">
      <c r="A251" s="51" t="s">
        <v>108</v>
      </c>
      <c r="B251" s="51">
        <v>2021</v>
      </c>
      <c r="C251" s="52">
        <v>44490</v>
      </c>
      <c r="D251" s="51" t="s">
        <v>13</v>
      </c>
      <c r="E251" s="29" t="s">
        <v>204</v>
      </c>
      <c r="F251" s="29" t="s">
        <v>204</v>
      </c>
      <c r="G251" s="51" t="s">
        <v>1415</v>
      </c>
      <c r="H251" s="51" t="s">
        <v>230</v>
      </c>
      <c r="I251" s="13">
        <f>(C251-VLOOKUP(G251,Riders!$A$2:$C$3501,2,FALSE))/365</f>
        <v>31.726027397260275</v>
      </c>
      <c r="J251" s="29">
        <v>12</v>
      </c>
    </row>
    <row r="252" spans="1:10" x14ac:dyDescent="0.3">
      <c r="A252" s="51" t="s">
        <v>108</v>
      </c>
      <c r="B252" s="51">
        <v>2021</v>
      </c>
      <c r="C252" s="52">
        <v>44490</v>
      </c>
      <c r="D252" s="51" t="s">
        <v>13</v>
      </c>
      <c r="E252" s="29" t="s">
        <v>204</v>
      </c>
      <c r="F252" s="29" t="s">
        <v>204</v>
      </c>
      <c r="G252" s="51" t="s">
        <v>221</v>
      </c>
      <c r="H252" s="51" t="s">
        <v>40</v>
      </c>
      <c r="I252" s="13">
        <f>(C252-VLOOKUP(G252,Riders!$A$2:$C$3501,2,FALSE))/365</f>
        <v>24.547945205479451</v>
      </c>
      <c r="J252" s="29">
        <v>13</v>
      </c>
    </row>
    <row r="253" spans="1:10" x14ac:dyDescent="0.3">
      <c r="A253" s="51" t="s">
        <v>108</v>
      </c>
      <c r="B253" s="51">
        <v>2021</v>
      </c>
      <c r="C253" s="52">
        <v>44490</v>
      </c>
      <c r="D253" s="51" t="s">
        <v>13</v>
      </c>
      <c r="E253" s="29" t="s">
        <v>204</v>
      </c>
      <c r="F253" s="29" t="s">
        <v>204</v>
      </c>
      <c r="G253" s="51" t="s">
        <v>566</v>
      </c>
      <c r="H253" s="51" t="s">
        <v>31</v>
      </c>
      <c r="I253" s="13">
        <f>(C253-VLOOKUP(G253,Riders!$A$2:$C$3501,2,FALSE))/365</f>
        <v>23.824657534246576</v>
      </c>
      <c r="J253" s="29">
        <v>14</v>
      </c>
    </row>
    <row r="254" spans="1:10" x14ac:dyDescent="0.3">
      <c r="A254" s="51" t="s">
        <v>108</v>
      </c>
      <c r="B254" s="51">
        <v>2021</v>
      </c>
      <c r="C254" s="52">
        <v>44490</v>
      </c>
      <c r="D254" s="51" t="s">
        <v>13</v>
      </c>
      <c r="E254" s="29" t="s">
        <v>204</v>
      </c>
      <c r="F254" s="29" t="s">
        <v>204</v>
      </c>
      <c r="G254" s="51" t="s">
        <v>279</v>
      </c>
      <c r="H254" s="51" t="s">
        <v>47</v>
      </c>
      <c r="I254" s="13">
        <f>(C254-VLOOKUP(G254,Riders!$A$2:$C$3501,2,FALSE))/365</f>
        <v>25.432876712328767</v>
      </c>
      <c r="J254" s="29">
        <v>15</v>
      </c>
    </row>
    <row r="255" spans="1:10" x14ac:dyDescent="0.3">
      <c r="A255" s="51" t="s">
        <v>108</v>
      </c>
      <c r="B255" s="51">
        <v>2021</v>
      </c>
      <c r="C255" s="52">
        <v>44490</v>
      </c>
      <c r="D255" s="51" t="s">
        <v>13</v>
      </c>
      <c r="E255" s="29" t="s">
        <v>204</v>
      </c>
      <c r="F255" s="29" t="s">
        <v>204</v>
      </c>
      <c r="G255" s="51" t="s">
        <v>259</v>
      </c>
      <c r="H255" s="51" t="s">
        <v>25</v>
      </c>
      <c r="I255" s="13">
        <f>(C255-VLOOKUP(G255,Riders!$A$2:$C$3501,2,FALSE))/365</f>
        <v>20.780821917808218</v>
      </c>
      <c r="J255" s="29">
        <v>16</v>
      </c>
    </row>
    <row r="256" spans="1:10" x14ac:dyDescent="0.3">
      <c r="A256" s="51" t="s">
        <v>108</v>
      </c>
      <c r="B256" s="51">
        <v>2021</v>
      </c>
      <c r="C256" s="52">
        <v>44490</v>
      </c>
      <c r="D256" s="51" t="s">
        <v>13</v>
      </c>
      <c r="E256" s="29" t="s">
        <v>204</v>
      </c>
      <c r="F256" s="29" t="s">
        <v>204</v>
      </c>
      <c r="G256" s="51" t="s">
        <v>219</v>
      </c>
      <c r="H256" s="51" t="s">
        <v>220</v>
      </c>
      <c r="I256" s="13">
        <f>(C256-VLOOKUP(G256,Riders!$A$2:$C$3501,2,FALSE))/365</f>
        <v>29.167123287671235</v>
      </c>
      <c r="J256" s="29">
        <v>17</v>
      </c>
    </row>
    <row r="257" spans="1:12" x14ac:dyDescent="0.3">
      <c r="A257" s="51" t="s">
        <v>108</v>
      </c>
      <c r="B257" s="51">
        <v>2021</v>
      </c>
      <c r="C257" s="52">
        <v>44490</v>
      </c>
      <c r="D257" s="51" t="s">
        <v>13</v>
      </c>
      <c r="E257" s="29" t="s">
        <v>204</v>
      </c>
      <c r="F257" s="29" t="s">
        <v>204</v>
      </c>
      <c r="G257" s="51" t="s">
        <v>446</v>
      </c>
      <c r="H257" s="51" t="s">
        <v>44</v>
      </c>
      <c r="I257" s="13">
        <f>(C257-VLOOKUP(G257,Riders!$A$2:$C$3501,2,FALSE))/365</f>
        <v>20.243835616438357</v>
      </c>
      <c r="J257" s="29">
        <v>18</v>
      </c>
    </row>
    <row r="258" spans="1:12" x14ac:dyDescent="0.3">
      <c r="A258" s="51" t="s">
        <v>108</v>
      </c>
      <c r="B258" s="51">
        <v>2021</v>
      </c>
      <c r="C258" s="52">
        <v>44490</v>
      </c>
      <c r="D258" s="51" t="s">
        <v>13</v>
      </c>
      <c r="E258" s="99" t="s">
        <v>204</v>
      </c>
      <c r="F258" s="99" t="s">
        <v>204</v>
      </c>
      <c r="G258" s="51" t="s">
        <v>2329</v>
      </c>
      <c r="H258" s="51" t="s">
        <v>49</v>
      </c>
      <c r="I258" s="13">
        <f>(C258-VLOOKUP(G258,Riders!$A$2:$C$3501,2,FALSE))/365</f>
        <v>21.150684931506849</v>
      </c>
      <c r="J258" s="29">
        <v>19</v>
      </c>
    </row>
    <row r="259" spans="1:12" x14ac:dyDescent="0.3">
      <c r="A259" s="51" t="s">
        <v>108</v>
      </c>
      <c r="B259" s="51">
        <v>2021</v>
      </c>
      <c r="C259" s="52">
        <v>44490</v>
      </c>
      <c r="D259" s="51" t="s">
        <v>13</v>
      </c>
      <c r="E259" s="99" t="s">
        <v>204</v>
      </c>
      <c r="F259" s="99" t="s">
        <v>204</v>
      </c>
      <c r="G259" s="51" t="s">
        <v>463</v>
      </c>
      <c r="H259" s="51" t="s">
        <v>27</v>
      </c>
      <c r="I259" s="13">
        <f>(C259-VLOOKUP(G259,Riders!$A$2:$C$3501,2,FALSE))/365</f>
        <v>19.893150684931506</v>
      </c>
      <c r="J259" s="29">
        <v>20</v>
      </c>
    </row>
    <row r="260" spans="1:12" x14ac:dyDescent="0.3">
      <c r="A260" s="51" t="s">
        <v>108</v>
      </c>
      <c r="B260" s="51">
        <v>2021</v>
      </c>
      <c r="C260" s="52">
        <v>44490</v>
      </c>
      <c r="D260" s="51" t="s">
        <v>13</v>
      </c>
      <c r="E260" s="99" t="s">
        <v>204</v>
      </c>
      <c r="F260" s="99" t="s">
        <v>204</v>
      </c>
      <c r="G260" s="51" t="s">
        <v>476</v>
      </c>
      <c r="H260" s="51" t="s">
        <v>70</v>
      </c>
      <c r="I260" s="13">
        <f>(C260-VLOOKUP(G260,Riders!$A$2:$C$3501,2,FALSE))/365</f>
        <v>20.235616438356164</v>
      </c>
      <c r="J260" s="29">
        <v>21</v>
      </c>
    </row>
    <row r="261" spans="1:12" x14ac:dyDescent="0.3">
      <c r="A261" s="47" t="s">
        <v>71</v>
      </c>
      <c r="B261" s="47">
        <v>2021</v>
      </c>
      <c r="C261" s="49">
        <v>44449</v>
      </c>
      <c r="D261" s="47" t="s">
        <v>72</v>
      </c>
      <c r="E261" s="126" t="s">
        <v>204</v>
      </c>
      <c r="F261" s="126" t="s">
        <v>204</v>
      </c>
      <c r="G261" s="47" t="s">
        <v>446</v>
      </c>
      <c r="H261" s="47" t="s">
        <v>44</v>
      </c>
      <c r="I261" s="13">
        <f>(C261-VLOOKUP(G261,Riders!$A$2:$C$3501,2,FALSE))/365</f>
        <v>20.13150684931507</v>
      </c>
      <c r="J261" s="30">
        <v>1</v>
      </c>
      <c r="K261" s="6">
        <v>0.42638888888888887</v>
      </c>
      <c r="L261">
        <v>43.96</v>
      </c>
    </row>
    <row r="262" spans="1:12" x14ac:dyDescent="0.3">
      <c r="A262" s="47" t="s">
        <v>71</v>
      </c>
      <c r="B262" s="47">
        <v>2021</v>
      </c>
      <c r="C262" s="49">
        <v>44449</v>
      </c>
      <c r="D262" s="47" t="s">
        <v>72</v>
      </c>
      <c r="E262" s="126" t="s">
        <v>204</v>
      </c>
      <c r="F262" s="126" t="s">
        <v>204</v>
      </c>
      <c r="G262" s="47" t="s">
        <v>566</v>
      </c>
      <c r="H262" s="47" t="s">
        <v>31</v>
      </c>
      <c r="I262" s="13">
        <f>(C262-VLOOKUP(G262,Riders!$A$2:$C$3501,2,FALSE))/365</f>
        <v>23.712328767123289</v>
      </c>
      <c r="J262" s="30">
        <v>2</v>
      </c>
    </row>
    <row r="263" spans="1:12" x14ac:dyDescent="0.3">
      <c r="A263" s="47" t="s">
        <v>71</v>
      </c>
      <c r="B263" s="47">
        <v>2021</v>
      </c>
      <c r="C263" s="49">
        <v>44449</v>
      </c>
      <c r="D263" s="47" t="s">
        <v>72</v>
      </c>
      <c r="E263" s="126" t="s">
        <v>204</v>
      </c>
      <c r="F263" s="126" t="s">
        <v>204</v>
      </c>
      <c r="G263" s="47" t="s">
        <v>279</v>
      </c>
      <c r="H263" s="47" t="s">
        <v>47</v>
      </c>
      <c r="I263" s="13">
        <f>(C263-VLOOKUP(G263,Riders!$A$2:$C$3501,2,FALSE))/365</f>
        <v>25.32054794520548</v>
      </c>
      <c r="J263" s="30">
        <v>3</v>
      </c>
    </row>
    <row r="264" spans="1:12" x14ac:dyDescent="0.3">
      <c r="A264" s="47" t="s">
        <v>71</v>
      </c>
      <c r="B264" s="47">
        <v>2021</v>
      </c>
      <c r="C264" s="49">
        <v>44449</v>
      </c>
      <c r="D264" s="47" t="s">
        <v>72</v>
      </c>
      <c r="E264" s="126" t="s">
        <v>204</v>
      </c>
      <c r="F264" s="126" t="s">
        <v>204</v>
      </c>
      <c r="G264" s="47" t="s">
        <v>506</v>
      </c>
      <c r="H264" s="47" t="s">
        <v>27</v>
      </c>
      <c r="I264" s="13">
        <f>(C264-VLOOKUP(G264,Riders!$A$2:$C$3501,2,FALSE))/365</f>
        <v>19.780821917808218</v>
      </c>
      <c r="J264" s="30">
        <v>4</v>
      </c>
    </row>
    <row r="265" spans="1:12" x14ac:dyDescent="0.3">
      <c r="A265" s="47" t="s">
        <v>71</v>
      </c>
      <c r="B265" s="47">
        <v>2021</v>
      </c>
      <c r="C265" s="49">
        <v>44449</v>
      </c>
      <c r="D265" s="47" t="s">
        <v>72</v>
      </c>
      <c r="E265" s="126" t="s">
        <v>204</v>
      </c>
      <c r="F265" s="126" t="s">
        <v>204</v>
      </c>
      <c r="G265" s="47" t="s">
        <v>600</v>
      </c>
      <c r="H265" s="47" t="s">
        <v>254</v>
      </c>
      <c r="I265" s="13">
        <f>(C265-VLOOKUP(G265,Riders!$A$2:$C$3501,2,FALSE))/365</f>
        <v>26.460273972602739</v>
      </c>
      <c r="J265" s="30">
        <v>5</v>
      </c>
    </row>
    <row r="266" spans="1:12" x14ac:dyDescent="0.3">
      <c r="A266" s="47" t="s">
        <v>71</v>
      </c>
      <c r="B266" s="47">
        <v>2021</v>
      </c>
      <c r="C266" s="49">
        <v>44449</v>
      </c>
      <c r="D266" s="47" t="s">
        <v>72</v>
      </c>
      <c r="E266" s="126" t="s">
        <v>204</v>
      </c>
      <c r="F266" s="126" t="s">
        <v>204</v>
      </c>
      <c r="G266" s="47" t="s">
        <v>508</v>
      </c>
      <c r="H266" s="47" t="s">
        <v>21</v>
      </c>
      <c r="I266" s="13">
        <f>(C266-VLOOKUP(G266,Riders!$A$2:$C$3501,2,FALSE))/365</f>
        <v>20.876712328767123</v>
      </c>
      <c r="J266" s="30">
        <v>6</v>
      </c>
    </row>
    <row r="267" spans="1:12" x14ac:dyDescent="0.3">
      <c r="A267" s="47" t="s">
        <v>71</v>
      </c>
      <c r="B267" s="47">
        <v>2021</v>
      </c>
      <c r="C267" s="49">
        <v>44449</v>
      </c>
      <c r="D267" s="47" t="s">
        <v>72</v>
      </c>
      <c r="E267" s="126" t="s">
        <v>204</v>
      </c>
      <c r="F267" s="126" t="s">
        <v>204</v>
      </c>
      <c r="G267" s="47" t="s">
        <v>284</v>
      </c>
      <c r="H267" s="47" t="s">
        <v>51</v>
      </c>
      <c r="I267" s="13">
        <f>(C267-VLOOKUP(G267,Riders!$A$2:$C$3501,2,FALSE))/365</f>
        <v>19.608219178082191</v>
      </c>
      <c r="J267" s="30">
        <v>7</v>
      </c>
    </row>
    <row r="268" spans="1:12" x14ac:dyDescent="0.3">
      <c r="A268" s="47" t="s">
        <v>71</v>
      </c>
      <c r="B268" s="47">
        <v>2021</v>
      </c>
      <c r="C268" s="49">
        <v>44449</v>
      </c>
      <c r="D268" s="47" t="s">
        <v>72</v>
      </c>
      <c r="E268" s="126" t="s">
        <v>204</v>
      </c>
      <c r="F268" s="126" t="s">
        <v>204</v>
      </c>
      <c r="G268" s="47" t="s">
        <v>549</v>
      </c>
      <c r="H268" s="47" t="s">
        <v>67</v>
      </c>
      <c r="I268" s="13">
        <f>(C268-VLOOKUP(G268,Riders!$A$2:$C$3501,2,FALSE))/365</f>
        <v>29.104109589041094</v>
      </c>
      <c r="J268" s="30">
        <v>8</v>
      </c>
    </row>
    <row r="269" spans="1:12" x14ac:dyDescent="0.3">
      <c r="A269" s="47" t="s">
        <v>71</v>
      </c>
      <c r="B269" s="47">
        <v>2021</v>
      </c>
      <c r="C269" s="49">
        <v>44449</v>
      </c>
      <c r="D269" s="47" t="s">
        <v>72</v>
      </c>
      <c r="E269" s="126" t="s">
        <v>204</v>
      </c>
      <c r="F269" s="126" t="s">
        <v>204</v>
      </c>
      <c r="G269" s="47" t="s">
        <v>248</v>
      </c>
      <c r="H269" s="47" t="s">
        <v>91</v>
      </c>
      <c r="I269" s="13">
        <f>(C269-VLOOKUP(G269,Riders!$A$2:$C$3501,2,FALSE))/365</f>
        <v>22.065753424657533</v>
      </c>
      <c r="J269" s="30">
        <v>9</v>
      </c>
    </row>
    <row r="270" spans="1:12" x14ac:dyDescent="0.3">
      <c r="A270" s="47" t="s">
        <v>71</v>
      </c>
      <c r="B270" s="47">
        <v>2021</v>
      </c>
      <c r="C270" s="49">
        <v>44449</v>
      </c>
      <c r="D270" s="47" t="s">
        <v>72</v>
      </c>
      <c r="E270" s="126" t="s">
        <v>204</v>
      </c>
      <c r="F270" s="126" t="s">
        <v>204</v>
      </c>
      <c r="G270" s="47" t="s">
        <v>601</v>
      </c>
      <c r="H270" s="47" t="s">
        <v>49</v>
      </c>
      <c r="I270" s="13" t="e">
        <f>(C270-VLOOKUP(G270,Riders!$A$2:$C$3501,2,FALSE))/365</f>
        <v>#N/A</v>
      </c>
      <c r="J270" s="30">
        <v>10</v>
      </c>
    </row>
    <row r="271" spans="1:12" x14ac:dyDescent="0.3">
      <c r="A271" s="47" t="s">
        <v>71</v>
      </c>
      <c r="B271" s="47">
        <v>2021</v>
      </c>
      <c r="C271" s="49">
        <v>44449</v>
      </c>
      <c r="D271" s="47" t="s">
        <v>72</v>
      </c>
      <c r="E271" s="126" t="s">
        <v>204</v>
      </c>
      <c r="F271" s="126" t="s">
        <v>204</v>
      </c>
      <c r="G271" s="47" t="s">
        <v>285</v>
      </c>
      <c r="H271" s="47" t="s">
        <v>286</v>
      </c>
      <c r="I271" s="13">
        <f>(C271-VLOOKUP(G271,Riders!$A$2:$C$3501,2,FALSE))/365</f>
        <v>21.197260273972603</v>
      </c>
      <c r="J271" s="30">
        <v>11</v>
      </c>
    </row>
    <row r="272" spans="1:12" x14ac:dyDescent="0.3">
      <c r="A272" s="47" t="s">
        <v>71</v>
      </c>
      <c r="B272" s="47">
        <v>2021</v>
      </c>
      <c r="C272" s="49">
        <v>44449</v>
      </c>
      <c r="D272" s="47" t="s">
        <v>72</v>
      </c>
      <c r="E272" s="126" t="s">
        <v>204</v>
      </c>
      <c r="F272" s="126" t="s">
        <v>204</v>
      </c>
      <c r="G272" s="47" t="s">
        <v>440</v>
      </c>
      <c r="H272" s="47" t="s">
        <v>15</v>
      </c>
      <c r="I272" s="13">
        <f>(C272-VLOOKUP(G272,Riders!$A$2:$C$3501,2,FALSE))/365</f>
        <v>20.835616438356166</v>
      </c>
      <c r="J272" s="30">
        <v>12</v>
      </c>
    </row>
    <row r="273" spans="1:12" x14ac:dyDescent="0.3">
      <c r="A273" s="47" t="s">
        <v>71</v>
      </c>
      <c r="B273" s="47">
        <v>2021</v>
      </c>
      <c r="C273" s="49">
        <v>44449</v>
      </c>
      <c r="D273" s="47" t="s">
        <v>72</v>
      </c>
      <c r="E273" s="126" t="s">
        <v>204</v>
      </c>
      <c r="F273" s="126" t="s">
        <v>204</v>
      </c>
      <c r="G273" s="47" t="s">
        <v>602</v>
      </c>
      <c r="H273" s="47" t="s">
        <v>59</v>
      </c>
      <c r="I273" s="13">
        <f>(C273-VLOOKUP(G273,Riders!$A$2:$C$3501,2,FALSE))/365</f>
        <v>21.561643835616437</v>
      </c>
      <c r="J273" s="30">
        <v>13</v>
      </c>
    </row>
    <row r="274" spans="1:12" x14ac:dyDescent="0.3">
      <c r="A274" s="47" t="s">
        <v>71</v>
      </c>
      <c r="B274" s="47">
        <v>2021</v>
      </c>
      <c r="C274" s="49">
        <v>44449</v>
      </c>
      <c r="D274" s="47" t="s">
        <v>72</v>
      </c>
      <c r="E274" s="126" t="s">
        <v>204</v>
      </c>
      <c r="F274" s="126" t="s">
        <v>204</v>
      </c>
      <c r="G274" s="47" t="s">
        <v>476</v>
      </c>
      <c r="H274" s="47" t="s">
        <v>70</v>
      </c>
      <c r="I274" s="13">
        <f>(C274-VLOOKUP(G274,Riders!$A$2:$C$3501,2,FALSE))/365</f>
        <v>20.123287671232877</v>
      </c>
      <c r="J274" s="30">
        <v>14</v>
      </c>
    </row>
    <row r="275" spans="1:12" x14ac:dyDescent="0.3">
      <c r="A275" s="47" t="s">
        <v>71</v>
      </c>
      <c r="B275" s="47">
        <v>2021</v>
      </c>
      <c r="C275" s="49">
        <v>44449</v>
      </c>
      <c r="D275" s="47" t="s">
        <v>72</v>
      </c>
      <c r="E275" s="126" t="s">
        <v>204</v>
      </c>
      <c r="F275" s="126" t="s">
        <v>204</v>
      </c>
      <c r="G275" s="47" t="s">
        <v>263</v>
      </c>
      <c r="H275" s="47" t="s">
        <v>264</v>
      </c>
      <c r="I275" s="13">
        <f>(C275-VLOOKUP(G275,Riders!$A$2:$C$3501,2,FALSE))/365</f>
        <v>18.416438356164385</v>
      </c>
      <c r="J275" s="30">
        <v>15</v>
      </c>
    </row>
    <row r="276" spans="1:12" x14ac:dyDescent="0.3">
      <c r="A276" s="51" t="s">
        <v>117</v>
      </c>
      <c r="B276" s="51">
        <v>2021</v>
      </c>
      <c r="C276" s="52">
        <v>44386</v>
      </c>
      <c r="D276" s="51" t="s">
        <v>72</v>
      </c>
      <c r="E276" s="51" t="s">
        <v>204</v>
      </c>
      <c r="F276" s="51" t="s">
        <v>204</v>
      </c>
      <c r="G276" s="51" t="s">
        <v>222</v>
      </c>
      <c r="H276" s="51" t="s">
        <v>223</v>
      </c>
      <c r="I276" s="139">
        <f>(C276-VLOOKUP(G276,Riders!$A$2:$C$3501,2,FALSE))/365</f>
        <v>22.016438356164382</v>
      </c>
      <c r="J276" s="51">
        <v>1</v>
      </c>
      <c r="K276" s="6">
        <v>0.48472222222222222</v>
      </c>
      <c r="L276">
        <v>43.820999999999998</v>
      </c>
    </row>
    <row r="277" spans="1:12" x14ac:dyDescent="0.3">
      <c r="A277" s="51" t="s">
        <v>117</v>
      </c>
      <c r="B277" s="51">
        <v>2021</v>
      </c>
      <c r="C277" s="52">
        <v>44386</v>
      </c>
      <c r="D277" s="51" t="s">
        <v>72</v>
      </c>
      <c r="E277" s="51" t="s">
        <v>204</v>
      </c>
      <c r="F277" s="51" t="s">
        <v>204</v>
      </c>
      <c r="G277" s="51" t="s">
        <v>314</v>
      </c>
      <c r="H277" s="51" t="s">
        <v>124</v>
      </c>
      <c r="I277" s="139">
        <f>(C277-VLOOKUP(G277,Riders!$A$2:$C$3501,2,FALSE))/365</f>
        <v>24.767123287671232</v>
      </c>
      <c r="J277" s="51">
        <v>2</v>
      </c>
    </row>
    <row r="278" spans="1:12" x14ac:dyDescent="0.3">
      <c r="A278" s="51" t="s">
        <v>117</v>
      </c>
      <c r="B278" s="51">
        <v>2021</v>
      </c>
      <c r="C278" s="52">
        <v>44386</v>
      </c>
      <c r="D278" s="51" t="s">
        <v>72</v>
      </c>
      <c r="E278" s="51" t="s">
        <v>204</v>
      </c>
      <c r="F278" s="51" t="s">
        <v>204</v>
      </c>
      <c r="G278" s="51" t="s">
        <v>276</v>
      </c>
      <c r="H278" s="51" t="s">
        <v>120</v>
      </c>
      <c r="I278" s="139" t="e">
        <f>(C278-VLOOKUP(G278,Riders!$A$2:$C$3501,2,FALSE))/365</f>
        <v>#N/A</v>
      </c>
      <c r="J278" s="51">
        <v>3</v>
      </c>
    </row>
    <row r="279" spans="1:12" x14ac:dyDescent="0.3">
      <c r="A279" s="51" t="s">
        <v>117</v>
      </c>
      <c r="B279" s="51">
        <v>2021</v>
      </c>
      <c r="C279" s="52">
        <v>44386</v>
      </c>
      <c r="D279" s="51" t="s">
        <v>72</v>
      </c>
      <c r="E279" s="51" t="s">
        <v>204</v>
      </c>
      <c r="F279" s="51" t="s">
        <v>204</v>
      </c>
      <c r="G279" s="51" t="s">
        <v>293</v>
      </c>
      <c r="H279" s="51" t="s">
        <v>172</v>
      </c>
      <c r="I279" s="139">
        <f>(C279-VLOOKUP(G279,Riders!$A$2:$C$3501,2,FALSE))/365</f>
        <v>22.035616438356165</v>
      </c>
      <c r="J279" s="51">
        <v>4</v>
      </c>
    </row>
    <row r="280" spans="1:12" x14ac:dyDescent="0.3">
      <c r="A280" s="51" t="s">
        <v>117</v>
      </c>
      <c r="B280" s="51">
        <v>2021</v>
      </c>
      <c r="C280" s="52">
        <v>44386</v>
      </c>
      <c r="D280" s="51" t="s">
        <v>72</v>
      </c>
      <c r="E280" s="51" t="s">
        <v>204</v>
      </c>
      <c r="F280" s="51" t="s">
        <v>204</v>
      </c>
      <c r="G280" s="51" t="s">
        <v>488</v>
      </c>
      <c r="H280" s="51" t="s">
        <v>232</v>
      </c>
      <c r="I280" s="139">
        <f>(C280-VLOOKUP(G280,Riders!$A$2:$C$3501,2,FALSE))/365</f>
        <v>24.136986301369863</v>
      </c>
      <c r="J280" s="51">
        <v>5</v>
      </c>
    </row>
    <row r="281" spans="1:12" x14ac:dyDescent="0.3">
      <c r="A281" s="51" t="s">
        <v>117</v>
      </c>
      <c r="B281" s="51">
        <v>2021</v>
      </c>
      <c r="C281" s="52">
        <v>44386</v>
      </c>
      <c r="D281" s="51" t="s">
        <v>72</v>
      </c>
      <c r="E281" s="51" t="s">
        <v>204</v>
      </c>
      <c r="F281" s="51" t="s">
        <v>204</v>
      </c>
      <c r="G281" s="51" t="s">
        <v>1415</v>
      </c>
      <c r="H281" s="51" t="s">
        <v>230</v>
      </c>
      <c r="I281" s="139">
        <f>(C281-VLOOKUP(G281,Riders!$A$2:$C$3501,2,FALSE))/365</f>
        <v>31.44109589041096</v>
      </c>
      <c r="J281" s="51">
        <v>6</v>
      </c>
    </row>
    <row r="282" spans="1:12" x14ac:dyDescent="0.3">
      <c r="A282" s="51" t="s">
        <v>117</v>
      </c>
      <c r="B282" s="51">
        <v>2021</v>
      </c>
      <c r="C282" s="52">
        <v>44386</v>
      </c>
      <c r="D282" s="51" t="s">
        <v>72</v>
      </c>
      <c r="E282" s="51" t="s">
        <v>204</v>
      </c>
      <c r="F282" s="51" t="s">
        <v>204</v>
      </c>
      <c r="G282" s="51" t="s">
        <v>277</v>
      </c>
      <c r="H282" s="51" t="s">
        <v>278</v>
      </c>
      <c r="I282" s="139">
        <f>(C282-VLOOKUP(G282,Riders!$A$2:$C$3501,2,FALSE))/365</f>
        <v>23.328767123287673</v>
      </c>
      <c r="J282" s="51">
        <v>7</v>
      </c>
    </row>
    <row r="283" spans="1:12" x14ac:dyDescent="0.3">
      <c r="A283" s="51" t="s">
        <v>117</v>
      </c>
      <c r="B283" s="51">
        <v>2021</v>
      </c>
      <c r="C283" s="52">
        <v>44386</v>
      </c>
      <c r="D283" s="51" t="s">
        <v>72</v>
      </c>
      <c r="E283" s="51" t="s">
        <v>204</v>
      </c>
      <c r="F283" s="51" t="s">
        <v>204</v>
      </c>
      <c r="G283" s="51" t="s">
        <v>427</v>
      </c>
      <c r="H283" s="51" t="s">
        <v>56</v>
      </c>
      <c r="I283" s="139">
        <f>(C283-VLOOKUP(G283,Riders!$A$2:$C$3501,2,FALSE))/365</f>
        <v>27.202739726027396</v>
      </c>
      <c r="J283" s="51">
        <v>8</v>
      </c>
    </row>
    <row r="284" spans="1:12" x14ac:dyDescent="0.3">
      <c r="A284" s="51" t="s">
        <v>117</v>
      </c>
      <c r="B284" s="51">
        <v>2021</v>
      </c>
      <c r="C284" s="52">
        <v>44386</v>
      </c>
      <c r="D284" s="51" t="s">
        <v>72</v>
      </c>
      <c r="E284" s="51" t="s">
        <v>204</v>
      </c>
      <c r="F284" s="51" t="s">
        <v>204</v>
      </c>
      <c r="G284" s="51" t="s">
        <v>601</v>
      </c>
      <c r="H284" s="51" t="s">
        <v>49</v>
      </c>
      <c r="I284" s="139" t="e">
        <f>(C284-VLOOKUP(G284,Riders!$A$2:$C$3501,2,FALSE))/365</f>
        <v>#N/A</v>
      </c>
      <c r="J284" s="51">
        <v>9</v>
      </c>
    </row>
    <row r="285" spans="1:12" x14ac:dyDescent="0.3">
      <c r="A285" s="51" t="s">
        <v>117</v>
      </c>
      <c r="B285" s="51">
        <v>2021</v>
      </c>
      <c r="C285" s="52">
        <v>44386</v>
      </c>
      <c r="D285" s="51" t="s">
        <v>72</v>
      </c>
      <c r="E285" s="51" t="s">
        <v>204</v>
      </c>
      <c r="F285" s="51" t="s">
        <v>204</v>
      </c>
      <c r="G285" s="51" t="s">
        <v>234</v>
      </c>
      <c r="H285" s="51" t="s">
        <v>235</v>
      </c>
      <c r="I285" s="139">
        <f>(C285-VLOOKUP(G285,Riders!$A$2:$C$3501,2,FALSE))/365</f>
        <v>24.802739726027397</v>
      </c>
      <c r="J285" s="51">
        <v>10</v>
      </c>
    </row>
    <row r="286" spans="1:12" x14ac:dyDescent="0.3">
      <c r="A286" s="51" t="s">
        <v>117</v>
      </c>
      <c r="B286" s="51">
        <v>2021</v>
      </c>
      <c r="C286" s="52">
        <v>44386</v>
      </c>
      <c r="D286" s="51" t="s">
        <v>72</v>
      </c>
      <c r="E286" s="51" t="s">
        <v>204</v>
      </c>
      <c r="F286" s="51" t="s">
        <v>204</v>
      </c>
      <c r="G286" s="51" t="s">
        <v>242</v>
      </c>
      <c r="H286" s="51" t="s">
        <v>243</v>
      </c>
      <c r="I286" s="139">
        <f>(C286-VLOOKUP(G286,Riders!$A$2:$C$3501,2,FALSE))/365</f>
        <v>26.608219178082191</v>
      </c>
      <c r="J286" s="51">
        <v>11</v>
      </c>
    </row>
    <row r="287" spans="1:12" x14ac:dyDescent="0.3">
      <c r="A287" s="51" t="s">
        <v>117</v>
      </c>
      <c r="B287" s="51">
        <v>2021</v>
      </c>
      <c r="C287" s="52">
        <v>44386</v>
      </c>
      <c r="D287" s="51" t="s">
        <v>72</v>
      </c>
      <c r="E287" s="51" t="s">
        <v>204</v>
      </c>
      <c r="F287" s="51" t="s">
        <v>204</v>
      </c>
      <c r="G287" s="51" t="s">
        <v>515</v>
      </c>
      <c r="H287" s="51" t="s">
        <v>118</v>
      </c>
      <c r="I287" s="139">
        <f>(C287-VLOOKUP(G287,Riders!$A$2:$C$3501,2,FALSE))/365</f>
        <v>18.378082191780823</v>
      </c>
      <c r="J287" s="51">
        <v>12</v>
      </c>
    </row>
    <row r="288" spans="1:12" x14ac:dyDescent="0.3">
      <c r="A288" s="51" t="s">
        <v>117</v>
      </c>
      <c r="B288" s="51">
        <v>2021</v>
      </c>
      <c r="C288" s="52">
        <v>44386</v>
      </c>
      <c r="D288" s="51" t="s">
        <v>72</v>
      </c>
      <c r="E288" s="51" t="s">
        <v>204</v>
      </c>
      <c r="F288" s="51" t="s">
        <v>204</v>
      </c>
      <c r="G288" s="51" t="s">
        <v>593</v>
      </c>
      <c r="H288" s="51" t="s">
        <v>254</v>
      </c>
      <c r="I288" s="139">
        <f>(C288-VLOOKUP(G288,Riders!$A$2:$C$3501,2,FALSE))/365</f>
        <v>26.287671232876711</v>
      </c>
      <c r="J288" s="51">
        <v>13</v>
      </c>
    </row>
    <row r="289" spans="1:12" x14ac:dyDescent="0.3">
      <c r="A289" s="51" t="s">
        <v>117</v>
      </c>
      <c r="B289" s="51">
        <v>2021</v>
      </c>
      <c r="C289" s="52">
        <v>44386</v>
      </c>
      <c r="D289" s="51" t="s">
        <v>72</v>
      </c>
      <c r="E289" s="51" t="s">
        <v>204</v>
      </c>
      <c r="F289" s="51" t="s">
        <v>204</v>
      </c>
      <c r="G289" s="51" t="s">
        <v>294</v>
      </c>
      <c r="H289" s="51" t="s">
        <v>295</v>
      </c>
      <c r="I289" s="139">
        <f>(C289-VLOOKUP(G289,Riders!$A$2:$C$3501,2,FALSE))/365</f>
        <v>23.736986301369864</v>
      </c>
      <c r="J289" s="51">
        <v>14</v>
      </c>
    </row>
    <row r="290" spans="1:12" x14ac:dyDescent="0.3">
      <c r="A290" s="51" t="s">
        <v>117</v>
      </c>
      <c r="B290" s="51">
        <v>2021</v>
      </c>
      <c r="C290" s="52">
        <v>44386</v>
      </c>
      <c r="D290" s="51" t="s">
        <v>72</v>
      </c>
      <c r="E290" s="51" t="s">
        <v>204</v>
      </c>
      <c r="F290" s="51" t="s">
        <v>204</v>
      </c>
      <c r="G290" s="51" t="s">
        <v>297</v>
      </c>
      <c r="H290" s="51" t="s">
        <v>31</v>
      </c>
      <c r="I290" s="139">
        <f>(C290-VLOOKUP(G290,Riders!$A$2:$C$3501,2,FALSE))/365</f>
        <v>22.008219178082193</v>
      </c>
      <c r="J290" s="51">
        <v>15</v>
      </c>
    </row>
    <row r="291" spans="1:12" x14ac:dyDescent="0.3">
      <c r="A291" s="47" t="s">
        <v>127</v>
      </c>
      <c r="B291" s="47">
        <v>2021</v>
      </c>
      <c r="C291" s="49">
        <v>44330</v>
      </c>
      <c r="D291" s="47" t="s">
        <v>72</v>
      </c>
      <c r="E291" s="47" t="s">
        <v>204</v>
      </c>
      <c r="F291" s="47" t="s">
        <v>204</v>
      </c>
      <c r="G291" s="47" t="s">
        <v>221</v>
      </c>
      <c r="H291" s="47"/>
      <c r="I291" s="139">
        <f>(C291-VLOOKUP(G291,Riders!$A$2:$C$3501,2,FALSE))/365</f>
        <v>24.109589041095891</v>
      </c>
      <c r="J291" s="47">
        <v>1</v>
      </c>
      <c r="K291" s="6">
        <v>0.13472222222222222</v>
      </c>
      <c r="L291">
        <v>41.604999999999997</v>
      </c>
    </row>
    <row r="292" spans="1:12" x14ac:dyDescent="0.3">
      <c r="A292" s="47" t="s">
        <v>127</v>
      </c>
      <c r="B292" s="47">
        <v>2021</v>
      </c>
      <c r="C292" s="49">
        <v>44330</v>
      </c>
      <c r="D292" s="47" t="s">
        <v>72</v>
      </c>
      <c r="E292" s="47" t="s">
        <v>204</v>
      </c>
      <c r="F292" s="47" t="s">
        <v>204</v>
      </c>
      <c r="G292" s="47" t="s">
        <v>242</v>
      </c>
      <c r="H292" s="47"/>
      <c r="I292" s="139">
        <f>(C292-VLOOKUP(G292,Riders!$A$2:$C$3501,2,FALSE))/365</f>
        <v>26.454794520547946</v>
      </c>
      <c r="J292" s="47">
        <v>2</v>
      </c>
    </row>
    <row r="293" spans="1:12" x14ac:dyDescent="0.3">
      <c r="A293" s="47" t="s">
        <v>127</v>
      </c>
      <c r="B293" s="47">
        <v>2021</v>
      </c>
      <c r="C293" s="49">
        <v>44330</v>
      </c>
      <c r="D293" s="47" t="s">
        <v>72</v>
      </c>
      <c r="E293" s="47" t="s">
        <v>204</v>
      </c>
      <c r="F293" s="47" t="s">
        <v>204</v>
      </c>
      <c r="G293" s="47" t="s">
        <v>229</v>
      </c>
      <c r="H293" s="47"/>
      <c r="I293" s="139">
        <f>(C293-VLOOKUP(G293,Riders!$A$2:$C$3501,2,FALSE))/365</f>
        <v>22.682191780821917</v>
      </c>
      <c r="J293" s="47">
        <v>3</v>
      </c>
    </row>
    <row r="294" spans="1:12" x14ac:dyDescent="0.3">
      <c r="A294" s="47" t="s">
        <v>127</v>
      </c>
      <c r="B294" s="47">
        <v>2021</v>
      </c>
      <c r="C294" s="49">
        <v>44330</v>
      </c>
      <c r="D294" s="47" t="s">
        <v>72</v>
      </c>
      <c r="E294" s="47" t="s">
        <v>204</v>
      </c>
      <c r="F294" s="47" t="s">
        <v>204</v>
      </c>
      <c r="G294" s="47" t="s">
        <v>219</v>
      </c>
      <c r="H294" s="47"/>
      <c r="I294" s="139">
        <f>(C294-VLOOKUP(G294,Riders!$A$2:$C$3501,2,FALSE))/365</f>
        <v>28.728767123287671</v>
      </c>
      <c r="J294" s="47">
        <v>4</v>
      </c>
    </row>
    <row r="295" spans="1:12" x14ac:dyDescent="0.3">
      <c r="A295" s="47" t="s">
        <v>127</v>
      </c>
      <c r="B295" s="47">
        <v>2021</v>
      </c>
      <c r="C295" s="49">
        <v>44330</v>
      </c>
      <c r="D295" s="47" t="s">
        <v>72</v>
      </c>
      <c r="E295" s="47" t="s">
        <v>204</v>
      </c>
      <c r="F295" s="47" t="s">
        <v>204</v>
      </c>
      <c r="G295" s="47" t="s">
        <v>320</v>
      </c>
      <c r="H295" s="47"/>
      <c r="I295" s="139">
        <f>(C295-VLOOKUP(G295,Riders!$A$2:$C$3501,2,FALSE))/365</f>
        <v>23.830136986301369</v>
      </c>
      <c r="J295" s="47">
        <v>5</v>
      </c>
    </row>
    <row r="296" spans="1:12" x14ac:dyDescent="0.3">
      <c r="A296" s="47" t="s">
        <v>127</v>
      </c>
      <c r="B296" s="47">
        <v>2021</v>
      </c>
      <c r="C296" s="49">
        <v>44330</v>
      </c>
      <c r="D296" s="47" t="s">
        <v>72</v>
      </c>
      <c r="E296" s="47" t="s">
        <v>204</v>
      </c>
      <c r="F296" s="47" t="s">
        <v>204</v>
      </c>
      <c r="G296" s="47" t="s">
        <v>333</v>
      </c>
      <c r="H296" s="47"/>
      <c r="I296" s="139">
        <f>(C296-VLOOKUP(G296,Riders!$A$2:$C$3501,2,FALSE))/365</f>
        <v>26.791780821917808</v>
      </c>
      <c r="J296" s="47">
        <v>6</v>
      </c>
    </row>
  </sheetData>
  <autoFilter ref="A1:L186" xr:uid="{5012E146-B698-4143-B8F5-51475341D5CC}">
    <sortState xmlns:xlrd2="http://schemas.microsoft.com/office/spreadsheetml/2017/richdata2" ref="A2:L296">
      <sortCondition descending="1" ref="C1:C186"/>
    </sortState>
  </autoFilter>
  <phoneticPr fontId="2" type="noConversion"/>
  <conditionalFormatting sqref="D109:D129">
    <cfRule type="expression" dxfId="120" priority="23">
      <formula>$E109="F"</formula>
    </cfRule>
    <cfRule type="expression" dxfId="119" priority="24">
      <formula>$E109="SF"</formula>
    </cfRule>
    <cfRule type="expression" dxfId="118" priority="25">
      <formula>$E109="QF"</formula>
    </cfRule>
    <cfRule type="expression" dxfId="117" priority="26">
      <formula>$E109="R16"</formula>
    </cfRule>
    <cfRule type="expression" dxfId="116" priority="27">
      <formula>$E109="R8"</formula>
    </cfRule>
  </conditionalFormatting>
  <conditionalFormatting sqref="D166:D234 A166:B234">
    <cfRule type="expression" dxfId="115" priority="21">
      <formula>#REF!="F"</formula>
    </cfRule>
    <cfRule type="expression" dxfId="114" priority="22">
      <formula>#REF!="Q"</formula>
    </cfRule>
  </conditionalFormatting>
  <conditionalFormatting sqref="E258:E275">
    <cfRule type="expression" dxfId="113" priority="19">
      <formula>$E258="F"</formula>
    </cfRule>
    <cfRule type="expression" dxfId="112" priority="20">
      <formula>$E258="Q"</formula>
    </cfRule>
  </conditionalFormatting>
  <conditionalFormatting sqref="A258:D275">
    <cfRule type="expression" dxfId="111" priority="16">
      <formula>$E258="R1"</formula>
    </cfRule>
    <cfRule type="expression" dxfId="110" priority="17">
      <formula>$E258="F"</formula>
    </cfRule>
    <cfRule type="expression" dxfId="109" priority="18">
      <formula>$E258="Q"</formula>
    </cfRule>
  </conditionalFormatting>
  <conditionalFormatting sqref="F258:F275">
    <cfRule type="expression" dxfId="108" priority="14">
      <formula>$E258="F"</formula>
    </cfRule>
    <cfRule type="expression" dxfId="107" priority="15">
      <formula>$E258="Q"</formula>
    </cfRule>
  </conditionalFormatting>
  <conditionalFormatting sqref="A276:B296">
    <cfRule type="expression" dxfId="106" priority="3056">
      <formula>#REF!="R1"</formula>
    </cfRule>
    <cfRule type="expression" dxfId="105" priority="3057">
      <formula>#REF!="F"</formula>
    </cfRule>
    <cfRule type="expression" dxfId="104" priority="3058">
      <formula>#REF!="Q"</formula>
    </cfRule>
  </conditionalFormatting>
  <conditionalFormatting sqref="D276:J296">
    <cfRule type="expression" dxfId="103" priority="4">
      <formula>#REF!="R1"</formula>
    </cfRule>
    <cfRule type="expression" dxfId="102" priority="5">
      <formula>#REF!="F"</formula>
    </cfRule>
    <cfRule type="expression" dxfId="101" priority="6">
      <formula>#REF!="Q"</formula>
    </cfRule>
  </conditionalFormatting>
  <conditionalFormatting sqref="C276:C296">
    <cfRule type="expression" dxfId="100" priority="1">
      <formula>$E276="R1"</formula>
    </cfRule>
    <cfRule type="expression" dxfId="99" priority="2">
      <formula>$E276="F"</formula>
    </cfRule>
    <cfRule type="expression" dxfId="98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3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3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3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3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3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3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3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3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3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3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3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3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3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3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3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3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3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3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3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3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3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3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3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3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3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3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3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3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3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3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3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3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3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3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3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3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3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3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3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3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3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3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3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3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3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3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3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3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3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3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3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3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3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3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3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3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3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3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3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3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3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3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3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3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3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3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3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3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3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3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3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3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3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3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3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3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3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3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3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3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3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3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3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3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3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3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3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3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3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3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3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3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3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3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3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3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3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3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3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3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3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3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3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3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3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3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3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3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3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3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3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3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3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3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3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3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3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3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3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3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3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3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3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3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3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3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3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3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3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3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3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3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3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3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3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3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3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3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3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3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3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3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3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3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3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3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3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3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3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3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3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3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3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3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3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3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3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3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3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3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3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3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3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3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3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3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3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3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3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3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3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3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3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3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3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3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3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3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3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3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3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3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3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3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3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3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3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3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3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3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3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3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3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3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3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3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3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3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3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3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3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3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3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3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3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3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3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3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3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3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3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3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3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3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3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3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3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3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3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3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3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3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3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3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3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3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3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3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3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3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3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3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3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3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3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3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3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3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97" priority="29">
      <formula>$E29="F"</formula>
    </cfRule>
    <cfRule type="expression" dxfId="96" priority="30">
      <formula>$E29="SF"</formula>
    </cfRule>
    <cfRule type="expression" dxfId="95" priority="31">
      <formula>$E29="QF"</formula>
    </cfRule>
    <cfRule type="expression" dxfId="94" priority="32">
      <formula>$E29="R16"</formula>
    </cfRule>
    <cfRule type="expression" dxfId="93" priority="33">
      <formula>$E29="R8"</formula>
    </cfRule>
  </conditionalFormatting>
  <conditionalFormatting sqref="A49:B71 D49:D71">
    <cfRule type="expression" dxfId="92" priority="27">
      <formula>#REF!="F"</formula>
    </cfRule>
    <cfRule type="expression" dxfId="91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90" priority="25">
      <formula>#REF!="F"</formula>
    </cfRule>
    <cfRule type="expression" dxfId="89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88" priority="23">
      <formula>#REF!="F"</formula>
    </cfRule>
    <cfRule type="expression" dxfId="87" priority="24">
      <formula>#REF!="Q"</formula>
    </cfRule>
  </conditionalFormatting>
  <conditionalFormatting sqref="A92:B112 D92:D112">
    <cfRule type="expression" dxfId="86" priority="21">
      <formula>#REF!="F"</formula>
    </cfRule>
    <cfRule type="expression" dxfId="85" priority="22">
      <formula>#REF!="Q"</formula>
    </cfRule>
  </conditionalFormatting>
  <conditionalFormatting sqref="A113:B132 D113:D132">
    <cfRule type="expression" dxfId="84" priority="19">
      <formula>#REF!="F"</formula>
    </cfRule>
    <cfRule type="expression" dxfId="83" priority="20">
      <formula>#REF!="Q"</formula>
    </cfRule>
  </conditionalFormatting>
  <conditionalFormatting sqref="A133:B155 D133:D155">
    <cfRule type="expression" dxfId="82" priority="17">
      <formula>#REF!="F"</formula>
    </cfRule>
    <cfRule type="expression" dxfId="81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80" priority="15">
      <formula>#REF!="F"</formula>
    </cfRule>
    <cfRule type="expression" dxfId="79" priority="16">
      <formula>#REF!="Q"</formula>
    </cfRule>
  </conditionalFormatting>
  <conditionalFormatting sqref="A156:B156 A158:B158 A160:B160 A162:B162 A164:B164 A166:B166 A168:B168 A170:B170 A172:B172 A174:B174 A176:B176">
    <cfRule type="expression" dxfId="78" priority="13">
      <formula>#REF!="F"</formula>
    </cfRule>
    <cfRule type="expression" dxfId="77" priority="14">
      <formula>#REF!="Q"</formula>
    </cfRule>
  </conditionalFormatting>
  <conditionalFormatting sqref="D178:D193">
    <cfRule type="expression" dxfId="76" priority="11">
      <formula>#REF!="F"</formula>
    </cfRule>
    <cfRule type="expression" dxfId="75" priority="12">
      <formula>#REF!="Q"</formula>
    </cfRule>
  </conditionalFormatting>
  <conditionalFormatting sqref="A178:B178 A180:B180 A182:B182 A184:B184 A186:B186 A188:B188 A190:B190 A192:B192">
    <cfRule type="expression" dxfId="74" priority="9">
      <formula>#REF!="F"</formula>
    </cfRule>
    <cfRule type="expression" dxfId="73" priority="10">
      <formula>#REF!="Q"</formula>
    </cfRule>
  </conditionalFormatting>
  <conditionalFormatting sqref="A179:B179 A181:B181 A183:B183 A185:B185 A187:B187 A189:B189 A191:B191 A193:B193">
    <cfRule type="expression" dxfId="72" priority="7">
      <formula>#REF!="F"</formula>
    </cfRule>
    <cfRule type="expression" dxfId="71" priority="8">
      <formula>#REF!="Q"</formula>
    </cfRule>
  </conditionalFormatting>
  <conditionalFormatting sqref="A239:D257">
    <cfRule type="expression" dxfId="70" priority="4">
      <formula>$E239="Q"</formula>
    </cfRule>
    <cfRule type="expression" dxfId="69" priority="5">
      <formula>$E239="G"</formula>
    </cfRule>
    <cfRule type="expression" dxfId="68" priority="6">
      <formula>$E239="B"</formula>
    </cfRule>
  </conditionalFormatting>
  <conditionalFormatting sqref="A258:D276">
    <cfRule type="expression" dxfId="67" priority="1">
      <formula>$E258="Q"</formula>
    </cfRule>
    <cfRule type="expression" dxfId="66" priority="2">
      <formula>$E258="G"</formula>
    </cfRule>
    <cfRule type="expression" dxfId="65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3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56">
        <v>29</v>
      </c>
      <c r="V2" s="12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3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56">
        <v>28</v>
      </c>
      <c r="V3" s="17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3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56">
        <v>26</v>
      </c>
      <c r="V4" s="17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3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56">
        <v>26</v>
      </c>
      <c r="V5" s="17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3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56">
        <v>20</v>
      </c>
      <c r="V6" s="17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3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56">
        <v>14</v>
      </c>
      <c r="V7" s="17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3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56">
        <v>10</v>
      </c>
      <c r="V8" s="17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3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56">
        <v>9</v>
      </c>
      <c r="V9" s="17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3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56">
        <v>9</v>
      </c>
      <c r="V10" s="17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3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56">
        <v>9</v>
      </c>
      <c r="V11" s="17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3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56">
        <v>7</v>
      </c>
      <c r="V12" s="17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3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56">
        <v>4</v>
      </c>
      <c r="V13" s="17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3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56">
        <v>3</v>
      </c>
      <c r="V14" s="17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3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56">
        <v>3</v>
      </c>
      <c r="V15" s="17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3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56">
        <v>1</v>
      </c>
      <c r="V16" s="17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3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56">
        <v>0</v>
      </c>
      <c r="V17" s="17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3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56">
        <v>0</v>
      </c>
      <c r="V18" s="17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3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56">
        <v>0</v>
      </c>
      <c r="V19" s="17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3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56">
        <v>0</v>
      </c>
      <c r="V20" s="17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3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56" t="s">
        <v>308</v>
      </c>
      <c r="V21" s="17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3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56" t="s">
        <v>308</v>
      </c>
      <c r="V22" s="17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3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56" t="s">
        <v>308</v>
      </c>
      <c r="V23" s="17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3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54">
        <v>66</v>
      </c>
      <c r="V24" s="57">
        <v>1.3062500000000001</v>
      </c>
      <c r="W24" s="16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3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54">
        <v>38</v>
      </c>
      <c r="V25" s="58"/>
      <c r="W25" s="16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3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54">
        <v>35</v>
      </c>
      <c r="V26" s="58"/>
      <c r="W26" s="16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3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54">
        <v>32</v>
      </c>
      <c r="V27" s="58"/>
      <c r="W27" s="16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3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54">
        <v>28</v>
      </c>
      <c r="V28" s="58"/>
      <c r="W28" s="16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3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54">
        <v>27</v>
      </c>
      <c r="V29" s="58"/>
      <c r="W29" s="16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3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54">
        <v>22</v>
      </c>
      <c r="V30" s="58"/>
      <c r="W30" s="16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3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54">
        <v>12</v>
      </c>
      <c r="V31" s="58"/>
      <c r="W31" s="16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3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54">
        <v>7</v>
      </c>
      <c r="V32" s="58"/>
      <c r="W32" s="16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3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54">
        <v>4</v>
      </c>
      <c r="V33" s="58"/>
      <c r="W33" s="16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3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54">
        <v>3</v>
      </c>
      <c r="V34" s="58"/>
      <c r="W34" s="16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3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54">
        <v>2</v>
      </c>
      <c r="V35" s="58"/>
      <c r="W35" s="16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3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54">
        <v>0</v>
      </c>
      <c r="V36" s="58"/>
      <c r="W36" s="16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3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54">
        <v>0</v>
      </c>
      <c r="V37" s="58"/>
      <c r="W37" s="16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3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54">
        <v>0</v>
      </c>
      <c r="V38" s="58"/>
      <c r="W38" s="16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3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54">
        <v>0</v>
      </c>
      <c r="V39" s="58"/>
      <c r="W39" s="16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3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54">
        <v>0</v>
      </c>
      <c r="V40" s="58"/>
      <c r="W40" s="16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3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54">
        <v>0</v>
      </c>
      <c r="V41" s="58"/>
      <c r="W41" s="16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3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54">
        <v>0</v>
      </c>
      <c r="V42" s="58"/>
      <c r="W42" s="16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3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54">
        <v>-15</v>
      </c>
      <c r="V43" s="58"/>
      <c r="W43" s="16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3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56">
        <v>76</v>
      </c>
      <c r="V44" s="57">
        <v>1.2847222222222221</v>
      </c>
      <c r="W44" s="16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3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56">
        <v>72</v>
      </c>
      <c r="V45" s="58"/>
      <c r="W45" s="16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3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56">
        <v>60</v>
      </c>
      <c r="V46" s="58"/>
      <c r="W46" s="16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3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56">
        <v>54</v>
      </c>
      <c r="V47" s="58"/>
      <c r="W47" s="16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3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56">
        <v>51</v>
      </c>
      <c r="V48" s="58"/>
      <c r="W48" s="16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3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56">
        <v>41</v>
      </c>
      <c r="V49" s="58"/>
      <c r="W49" s="16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3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56">
        <v>33</v>
      </c>
      <c r="V50" s="58"/>
      <c r="W50" s="16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3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56">
        <v>22</v>
      </c>
      <c r="V51" s="58"/>
      <c r="W51" s="16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3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56">
        <v>22</v>
      </c>
      <c r="V52" s="58"/>
      <c r="W52" s="16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3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56">
        <v>20</v>
      </c>
      <c r="V53" s="58"/>
      <c r="W53" s="16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3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56">
        <v>2</v>
      </c>
      <c r="V54" s="58"/>
      <c r="W54" s="16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3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56">
        <v>2</v>
      </c>
      <c r="V55" s="58"/>
      <c r="W55" s="16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3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56">
        <v>1</v>
      </c>
      <c r="V56" s="58"/>
      <c r="W56" s="16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3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56">
        <v>0</v>
      </c>
      <c r="V57" s="58"/>
      <c r="W57" s="16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3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56">
        <v>0</v>
      </c>
      <c r="V58" s="58"/>
      <c r="W58" s="16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3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56">
        <v>0</v>
      </c>
      <c r="V59" s="58"/>
      <c r="W59" s="16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3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56">
        <v>0</v>
      </c>
      <c r="V60" s="58"/>
      <c r="W60" s="16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3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56">
        <v>-15</v>
      </c>
      <c r="V61" s="58"/>
      <c r="W61" s="16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3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56">
        <v>-40</v>
      </c>
      <c r="V62" s="58"/>
      <c r="W62" s="16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3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56" t="s">
        <v>308</v>
      </c>
      <c r="V63" s="58"/>
      <c r="W63" s="16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3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54">
        <v>60</v>
      </c>
      <c r="V64" s="57">
        <v>1.2944444444444445</v>
      </c>
      <c r="W64" s="16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3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54">
        <v>53</v>
      </c>
      <c r="V65" s="58"/>
      <c r="W65" s="16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3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6"/>
      <c r="W66" s="16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3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6"/>
      <c r="W67" s="16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3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6"/>
      <c r="W68" s="16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3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6"/>
      <c r="W69" s="16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3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6"/>
      <c r="W70" s="16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3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6"/>
      <c r="W71" s="16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3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6"/>
      <c r="W72" s="16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3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6"/>
      <c r="W73" s="16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3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6"/>
      <c r="W74" s="16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3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6"/>
      <c r="W75" s="16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3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6"/>
      <c r="W76" s="16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3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6"/>
      <c r="W77" s="16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3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6"/>
      <c r="W78" s="16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3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6"/>
      <c r="W79" s="16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3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6"/>
      <c r="W80" s="16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3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6"/>
      <c r="W81" s="16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3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6"/>
      <c r="W82" s="16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3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6"/>
      <c r="W83" s="16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3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6"/>
      <c r="W84" s="16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3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6"/>
      <c r="W85" s="16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3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6"/>
      <c r="W86" s="16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3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6"/>
      <c r="W87" s="16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3">
        <f>(C88-VLOOKUP(E88,Riders!$A$2:$C$3501,2,FALSE))/365</f>
        <v>27.761643835616439</v>
      </c>
      <c r="H88" s="30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2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3">
        <f>(C89-VLOOKUP(E89,Riders!$A$2:$C$3501,2,FALSE))/365</f>
        <v>28.898630136986302</v>
      </c>
      <c r="H89" s="30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3">
        <f>(C90-VLOOKUP(E90,Riders!$A$2:$C$3501,2,FALSE))/365</f>
        <v>21.580821917808219</v>
      </c>
      <c r="H90" s="30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3">
        <f>(C91-VLOOKUP(E91,Riders!$A$2:$C$3501,2,FALSE))/365</f>
        <v>29.142465753424659</v>
      </c>
      <c r="H91" s="30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3">
        <f>(C92-VLOOKUP(E92,Riders!$A$2:$C$3501,2,FALSE))/365</f>
        <v>33.041095890410958</v>
      </c>
      <c r="H92" s="30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3">
        <f>(C93-VLOOKUP(E93,Riders!$A$2:$C$3501,2,FALSE))/365</f>
        <v>24.2</v>
      </c>
      <c r="H93" s="30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3">
        <f>(C94-VLOOKUP(E94,Riders!$A$2:$C$3501,2,FALSE))/365</f>
        <v>23.446575342465753</v>
      </c>
      <c r="H94" s="30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3">
        <f>(C95-VLOOKUP(E95,Riders!$A$2:$C$3501,2,FALSE))/365</f>
        <v>21.36986301369863</v>
      </c>
      <c r="H95" s="30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3">
        <f>(C96-VLOOKUP(E96,Riders!$A$2:$C$3501,2,FALSE))/365</f>
        <v>24.117808219178084</v>
      </c>
      <c r="H96" s="30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3">
        <f>(C97-VLOOKUP(E97,Riders!$A$2:$C$3501,2,FALSE))/365</f>
        <v>37.602739726027394</v>
      </c>
      <c r="H97" s="30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3">
        <f>(C98-VLOOKUP(E98,Riders!$A$2:$C$3501,2,FALSE))/365</f>
        <v>25.358904109589041</v>
      </c>
      <c r="H98" s="30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3">
        <f>(C99-VLOOKUP(E99,Riders!$A$2:$C$3501,2,FALSE))/365</f>
        <v>28.36986301369863</v>
      </c>
      <c r="H99" s="30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3">
        <f>(C100-VLOOKUP(E100,Riders!$A$2:$C$3501,2,FALSE))/365</f>
        <v>29.358904109589041</v>
      </c>
      <c r="H100" s="30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3">
        <f>(C101-VLOOKUP(E101,Riders!$A$2:$C$3501,2,FALSE))/365</f>
        <v>25.038356164383561</v>
      </c>
      <c r="H101" s="30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3">
        <f>(C102-VLOOKUP(E102,Riders!$A$2:$C$3501,2,FALSE))/365</f>
        <v>31.063013698630137</v>
      </c>
      <c r="H102" s="30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3">
        <f>(C103-VLOOKUP(E103,Riders!$A$2:$C$3501,2,FALSE))/365</f>
        <v>22.041095890410958</v>
      </c>
      <c r="H103" s="30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3">
        <f>(C104-VLOOKUP(E104,Riders!$A$2:$C$3501,2,FALSE))/365</f>
        <v>23.550684931506851</v>
      </c>
      <c r="H104" s="30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3">
        <f>(C105-VLOOKUP(E105,Riders!$A$2:$C$3501,2,FALSE))/365</f>
        <v>28.027397260273972</v>
      </c>
      <c r="H105" s="30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3">
        <f>(C106-VLOOKUP(E106,Riders!$A$2:$C$3501,2,FALSE))/365</f>
        <v>28.69041095890411</v>
      </c>
      <c r="H106" s="30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3">
        <f>(C107-VLOOKUP(E107,Riders!$A$2:$C$3501,2,FALSE))/365</f>
        <v>26.219178082191782</v>
      </c>
      <c r="H107" s="30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3">
        <f>(C108-VLOOKUP(E108,Riders!$A$2:$C$3501,2,FALSE))/365</f>
        <v>29.731506849315068</v>
      </c>
      <c r="H108" s="30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3">
        <f>(C109-VLOOKUP(E109,Riders!$A$2:$C$3501,2,FALSE))/365</f>
        <v>22.586301369863012</v>
      </c>
      <c r="H109" s="30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29" t="s">
        <v>657</v>
      </c>
      <c r="B110" s="29">
        <v>2024</v>
      </c>
      <c r="C110" s="9">
        <v>45304</v>
      </c>
      <c r="D110" s="29" t="s">
        <v>3826</v>
      </c>
      <c r="E110" t="s">
        <v>236</v>
      </c>
      <c r="F110" t="s">
        <v>51</v>
      </c>
      <c r="G110" s="13">
        <f>(C110-VLOOKUP(E110,Riders!$A$2:$C$3501,2,FALSE))/365</f>
        <v>28.194520547945206</v>
      </c>
      <c r="H110" s="30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28">
        <v>1.3131944444444446</v>
      </c>
      <c r="W110">
        <v>47.594000000000001</v>
      </c>
    </row>
    <row r="111" spans="1:23" x14ac:dyDescent="0.3">
      <c r="A111" s="29" t="s">
        <v>657</v>
      </c>
      <c r="B111" s="29">
        <v>2024</v>
      </c>
      <c r="C111" s="9">
        <v>45304</v>
      </c>
      <c r="D111" s="29" t="s">
        <v>3826</v>
      </c>
      <c r="E111" t="s">
        <v>219</v>
      </c>
      <c r="F111" t="s">
        <v>220</v>
      </c>
      <c r="G111" s="13">
        <f>(C111-VLOOKUP(E111,Riders!$A$2:$C$3501,2,FALSE))/365</f>
        <v>31.397260273972602</v>
      </c>
      <c r="H111" s="30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29" t="s">
        <v>657</v>
      </c>
      <c r="B112" s="29">
        <v>2024</v>
      </c>
      <c r="C112" s="9">
        <v>45304</v>
      </c>
      <c r="D112" s="29" t="s">
        <v>3826</v>
      </c>
      <c r="E112" t="s">
        <v>1788</v>
      </c>
      <c r="F112" t="s">
        <v>49</v>
      </c>
      <c r="G112" s="13">
        <f>(C112-VLOOKUP(E112,Riders!$A$2:$C$3501,2,FALSE))/365</f>
        <v>38.035616438356165</v>
      </c>
      <c r="H112" s="30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29" t="s">
        <v>657</v>
      </c>
      <c r="B113" s="29">
        <v>2024</v>
      </c>
      <c r="C113" s="9">
        <v>45304</v>
      </c>
      <c r="D113" s="29" t="s">
        <v>3826</v>
      </c>
      <c r="E113" t="s">
        <v>426</v>
      </c>
      <c r="F113" t="s">
        <v>56</v>
      </c>
      <c r="G113" s="13">
        <f>(C113-VLOOKUP(E113,Riders!$A$2:$C$3501,2,FALSE))/365</f>
        <v>22.745205479452054</v>
      </c>
      <c r="H113" s="30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29" t="s">
        <v>657</v>
      </c>
      <c r="B114" s="29">
        <v>2024</v>
      </c>
      <c r="C114" s="9">
        <v>45304</v>
      </c>
      <c r="D114" s="29" t="s">
        <v>3826</v>
      </c>
      <c r="E114" t="s">
        <v>470</v>
      </c>
      <c r="F114" t="s">
        <v>47</v>
      </c>
      <c r="G114" s="13">
        <f>(C114-VLOOKUP(E114,Riders!$A$2:$C$3501,2,FALSE))/365</f>
        <v>25.597260273972601</v>
      </c>
      <c r="H114" s="30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29" t="s">
        <v>657</v>
      </c>
      <c r="B115" s="29">
        <v>2024</v>
      </c>
      <c r="C115" s="9">
        <v>45304</v>
      </c>
      <c r="D115" s="29" t="s">
        <v>3826</v>
      </c>
      <c r="E115" t="s">
        <v>462</v>
      </c>
      <c r="F115" t="s">
        <v>19</v>
      </c>
      <c r="G115" s="13">
        <f>(C115-VLOOKUP(E115,Riders!$A$2:$C$3501,2,FALSE))/365</f>
        <v>24.632876712328766</v>
      </c>
      <c r="H115" s="30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29" t="s">
        <v>657</v>
      </c>
      <c r="B116" s="29">
        <v>2024</v>
      </c>
      <c r="C116" s="9">
        <v>45304</v>
      </c>
      <c r="D116" s="29" t="s">
        <v>3826</v>
      </c>
      <c r="E116" t="s">
        <v>215</v>
      </c>
      <c r="F116" t="s">
        <v>17</v>
      </c>
      <c r="G116" s="13">
        <f>(C116-VLOOKUP(E116,Riders!$A$2:$C$3501,2,FALSE))/365</f>
        <v>25.019178082191782</v>
      </c>
      <c r="H116" s="30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29" t="s">
        <v>657</v>
      </c>
      <c r="B117" s="29">
        <v>2024</v>
      </c>
      <c r="C117" s="9">
        <v>45304</v>
      </c>
      <c r="D117" s="29" t="s">
        <v>3826</v>
      </c>
      <c r="E117" t="s">
        <v>3829</v>
      </c>
      <c r="F117" t="s">
        <v>247</v>
      </c>
      <c r="G117" s="13" t="e">
        <f>(C117-VLOOKUP(E117,Riders!$A$2:$C$3501,2,FALSE))/365</f>
        <v>#N/A</v>
      </c>
      <c r="H117" s="30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29" t="s">
        <v>657</v>
      </c>
      <c r="B118" s="29">
        <v>2024</v>
      </c>
      <c r="C118" s="9">
        <v>45304</v>
      </c>
      <c r="D118" s="29" t="s">
        <v>3826</v>
      </c>
      <c r="E118" t="s">
        <v>3832</v>
      </c>
      <c r="F118" t="s">
        <v>238</v>
      </c>
      <c r="G118" s="13" t="e">
        <f>(C118-VLOOKUP(E118,Riders!$A$2:$C$3501,2,FALSE))/365</f>
        <v>#N/A</v>
      </c>
      <c r="H118" s="30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29" t="s">
        <v>657</v>
      </c>
      <c r="B119" s="29">
        <v>2024</v>
      </c>
      <c r="C119" s="9">
        <v>45304</v>
      </c>
      <c r="D119" s="29" t="s">
        <v>3826</v>
      </c>
      <c r="E119" t="s">
        <v>239</v>
      </c>
      <c r="F119" t="s">
        <v>25</v>
      </c>
      <c r="G119" s="13">
        <f>(C119-VLOOKUP(E119,Riders!$A$2:$C$3501,2,FALSE))/365</f>
        <v>21.589041095890412</v>
      </c>
      <c r="H119" s="30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29" t="s">
        <v>657</v>
      </c>
      <c r="B120" s="29">
        <v>2024</v>
      </c>
      <c r="C120" s="9">
        <v>45304</v>
      </c>
      <c r="D120" s="29" t="s">
        <v>3826</v>
      </c>
      <c r="E120" t="s">
        <v>434</v>
      </c>
      <c r="F120" t="s">
        <v>53</v>
      </c>
      <c r="G120" s="13">
        <f>(C120-VLOOKUP(E120,Riders!$A$2:$C$3501,2,FALSE))/365</f>
        <v>23.87945205479452</v>
      </c>
      <c r="H120" s="30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29" t="s">
        <v>657</v>
      </c>
      <c r="B121" s="29">
        <v>2024</v>
      </c>
      <c r="C121" s="9">
        <v>45304</v>
      </c>
      <c r="D121" s="29" t="s">
        <v>3826</v>
      </c>
      <c r="E121" t="s">
        <v>440</v>
      </c>
      <c r="F121" t="s">
        <v>15</v>
      </c>
      <c r="G121" s="13">
        <f>(C121-VLOOKUP(E121,Riders!$A$2:$C$3501,2,FALSE))/365</f>
        <v>23.17808219178082</v>
      </c>
      <c r="H121" s="30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29" t="s">
        <v>657</v>
      </c>
      <c r="B122" s="29">
        <v>2024</v>
      </c>
      <c r="C122" s="9">
        <v>45304</v>
      </c>
      <c r="D122" s="29" t="s">
        <v>3826</v>
      </c>
      <c r="E122" t="s">
        <v>229</v>
      </c>
      <c r="F122" t="s">
        <v>61</v>
      </c>
      <c r="G122" s="13">
        <f>(C122-VLOOKUP(E122,Riders!$A$2:$C$3501,2,FALSE))/365</f>
        <v>25.350684931506848</v>
      </c>
      <c r="H122" s="30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29" t="s">
        <v>657</v>
      </c>
      <c r="B123" s="29">
        <v>2024</v>
      </c>
      <c r="C123" s="9">
        <v>45304</v>
      </c>
      <c r="D123" s="29" t="s">
        <v>3826</v>
      </c>
      <c r="E123" t="s">
        <v>617</v>
      </c>
      <c r="F123" t="s">
        <v>223</v>
      </c>
      <c r="G123" s="13">
        <f>(C123-VLOOKUP(E123,Riders!$A$2:$C$3501,2,FALSE))/365</f>
        <v>21.802739726027397</v>
      </c>
      <c r="H123" s="30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29" t="s">
        <v>657</v>
      </c>
      <c r="B124" s="29">
        <v>2024</v>
      </c>
      <c r="C124" s="9">
        <v>45304</v>
      </c>
      <c r="D124" s="29" t="s">
        <v>3826</v>
      </c>
      <c r="E124" t="s">
        <v>853</v>
      </c>
      <c r="F124" t="s">
        <v>232</v>
      </c>
      <c r="G124" s="13">
        <f>(C124-VLOOKUP(E124,Riders!$A$2:$C$3501,2,FALSE))/365</f>
        <v>21.276712328767122</v>
      </c>
      <c r="H124" s="30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29" t="s">
        <v>657</v>
      </c>
      <c r="B125" s="29">
        <v>2024</v>
      </c>
      <c r="C125" s="9">
        <v>45304</v>
      </c>
      <c r="D125" s="29" t="s">
        <v>3826</v>
      </c>
      <c r="E125" t="s">
        <v>3831</v>
      </c>
      <c r="F125" t="s">
        <v>31</v>
      </c>
      <c r="G125" s="13" t="e">
        <f>(C125-VLOOKUP(E125,Riders!$A$2:$C$3501,2,FALSE))/365</f>
        <v>#N/A</v>
      </c>
      <c r="H125" s="30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29" t="s">
        <v>657</v>
      </c>
      <c r="B126" s="29">
        <v>2024</v>
      </c>
      <c r="C126" s="9">
        <v>45304</v>
      </c>
      <c r="D126" s="29" t="s">
        <v>3826</v>
      </c>
      <c r="E126" t="s">
        <v>3836</v>
      </c>
      <c r="F126" t="s">
        <v>230</v>
      </c>
      <c r="G126" s="13" t="e">
        <f>(C126-VLOOKUP(E126,Riders!$A$2:$C$3501,2,FALSE))/365</f>
        <v>#N/A</v>
      </c>
      <c r="H126" s="30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29" t="s">
        <v>657</v>
      </c>
      <c r="B127" s="29">
        <v>2024</v>
      </c>
      <c r="C127" s="9">
        <v>45304</v>
      </c>
      <c r="D127" s="29" t="s">
        <v>3826</v>
      </c>
      <c r="E127" t="s">
        <v>597</v>
      </c>
      <c r="F127" t="s">
        <v>243</v>
      </c>
      <c r="G127" s="13">
        <f>(C127-VLOOKUP(E127,Riders!$A$2:$C$3501,2,FALSE))/365</f>
        <v>20.238356164383561</v>
      </c>
      <c r="H127" s="30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29" t="s">
        <v>657</v>
      </c>
      <c r="B128" s="29">
        <v>2024</v>
      </c>
      <c r="C128" s="9">
        <v>45304</v>
      </c>
      <c r="D128" s="29" t="s">
        <v>3826</v>
      </c>
      <c r="E128" t="s">
        <v>226</v>
      </c>
      <c r="F128" t="s">
        <v>120</v>
      </c>
      <c r="G128" s="13">
        <f>(C128-VLOOKUP(E128,Riders!$A$2:$C$3501,2,FALSE))/365</f>
        <v>25.378082191780823</v>
      </c>
      <c r="H128" s="30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64" priority="8">
      <formula>$E26="F"</formula>
    </cfRule>
    <cfRule type="expression" dxfId="63" priority="9">
      <formula>$E26="SF"</formula>
    </cfRule>
    <cfRule type="expression" dxfId="62" priority="10">
      <formula>$E26="QF"</formula>
    </cfRule>
    <cfRule type="expression" dxfId="61" priority="11">
      <formula>$E26="R16"</formula>
    </cfRule>
    <cfRule type="expression" dxfId="60" priority="12">
      <formula>$E26="R8"</formula>
    </cfRule>
  </conditionalFormatting>
  <conditionalFormatting sqref="I2:Q2000 S46:S52">
    <cfRule type="cellIs" dxfId="59" priority="21" operator="between">
      <formula>1</formula>
      <formula>1</formula>
    </cfRule>
    <cfRule type="cellIs" dxfId="58" priority="22" operator="between">
      <formula>2</formula>
      <formula>2</formula>
    </cfRule>
    <cfRule type="cellIs" dxfId="57" priority="23" operator="between">
      <formula>3</formula>
      <formula>3</formula>
    </cfRule>
    <cfRule type="cellIs" dxfId="56" priority="24" operator="between">
      <formula>5</formula>
      <formula>5</formula>
    </cfRule>
  </conditionalFormatting>
  <conditionalFormatting sqref="R2:R2000">
    <cfRule type="cellIs" dxfId="55" priority="13" operator="between">
      <formula>10</formula>
      <formula>10</formula>
    </cfRule>
    <cfRule type="cellIs" dxfId="54" priority="14" operator="between">
      <formula>6</formula>
      <formula>6</formula>
    </cfRule>
    <cfRule type="cellIs" dxfId="53" priority="15" operator="between">
      <formula>4</formula>
      <formula>4</formula>
    </cfRule>
    <cfRule type="cellIs" dxfId="52" priority="16" operator="between">
      <formula>2</formula>
      <formula>2</formula>
    </cfRule>
  </conditionalFormatting>
  <conditionalFormatting sqref="A46:B65 D46:D65">
    <cfRule type="expression" dxfId="51" priority="6">
      <formula>#REF!="F"</formula>
    </cfRule>
    <cfRule type="expression" dxfId="50" priority="7">
      <formula>#REF!="Q"</formula>
    </cfRule>
  </conditionalFormatting>
  <conditionalFormatting sqref="D66:D87 A66:B87">
    <cfRule type="expression" dxfId="49" priority="4">
      <formula>#REF!="F"</formula>
    </cfRule>
    <cfRule type="expression" dxfId="48" priority="5">
      <formula>#REF!="Q"</formula>
    </cfRule>
  </conditionalFormatting>
  <conditionalFormatting sqref="A110:D128">
    <cfRule type="expression" dxfId="47" priority="1">
      <formula>$E110="Q"</formula>
    </cfRule>
    <cfRule type="expression" dxfId="46" priority="2">
      <formula>$E110="G"</formula>
    </cfRule>
    <cfRule type="expression" dxfId="45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tabSelected="1" zoomScaleNormal="100" workbookViewId="0">
      <pane ySplit="1" topLeftCell="A2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71" t="s">
        <v>0</v>
      </c>
      <c r="B1" s="72" t="s">
        <v>1</v>
      </c>
      <c r="C1" s="72" t="s">
        <v>2</v>
      </c>
      <c r="D1" s="72" t="s">
        <v>3</v>
      </c>
      <c r="E1" s="72" t="s">
        <v>374</v>
      </c>
      <c r="F1" s="72" t="s">
        <v>4</v>
      </c>
      <c r="G1" s="72" t="s">
        <v>5</v>
      </c>
      <c r="H1" s="72" t="s">
        <v>6</v>
      </c>
      <c r="I1" s="72" t="s">
        <v>7</v>
      </c>
      <c r="J1" s="72" t="s">
        <v>213</v>
      </c>
      <c r="K1" s="72" t="s">
        <v>375</v>
      </c>
      <c r="L1" s="72" t="s">
        <v>376</v>
      </c>
      <c r="M1" s="72" t="s">
        <v>377</v>
      </c>
      <c r="N1" s="72" t="s">
        <v>378</v>
      </c>
      <c r="O1" s="73" t="s">
        <v>11</v>
      </c>
    </row>
    <row r="2" spans="1:15" x14ac:dyDescent="0.3">
      <c r="A2" s="145" t="s">
        <v>657</v>
      </c>
      <c r="B2" s="145">
        <v>2024</v>
      </c>
      <c r="C2" s="88">
        <v>45301</v>
      </c>
      <c r="D2" s="145" t="s">
        <v>3826</v>
      </c>
      <c r="E2" s="81" t="s">
        <v>379</v>
      </c>
      <c r="F2" s="89" t="s">
        <v>133</v>
      </c>
      <c r="G2" s="89" t="s">
        <v>25</v>
      </c>
      <c r="H2" s="76">
        <f>(C2-VLOOKUP(F2,Riders!$A$2:$C$3501,2,FALSE))/365</f>
        <v>30.964383561643835</v>
      </c>
      <c r="I2" s="81">
        <v>1</v>
      </c>
      <c r="J2" s="87">
        <f>SUM(K2:N2)</f>
        <v>33.252000000000002</v>
      </c>
      <c r="K2" s="84">
        <v>11.542999999999999</v>
      </c>
      <c r="L2" s="85">
        <v>7.343</v>
      </c>
      <c r="M2" s="85">
        <v>7.1080000000000005</v>
      </c>
      <c r="N2" s="85">
        <v>7.2580000000000027</v>
      </c>
      <c r="O2" s="80">
        <f>3.6*500/(J2)</f>
        <v>54.132082280765061</v>
      </c>
    </row>
    <row r="3" spans="1:15" x14ac:dyDescent="0.3">
      <c r="A3" s="145" t="s">
        <v>657</v>
      </c>
      <c r="B3" s="145">
        <v>2024</v>
      </c>
      <c r="C3" s="88">
        <v>45301</v>
      </c>
      <c r="D3" s="145" t="s">
        <v>3826</v>
      </c>
      <c r="E3" s="81" t="s">
        <v>379</v>
      </c>
      <c r="F3" s="89" t="s">
        <v>22</v>
      </c>
      <c r="G3" s="89" t="s">
        <v>15</v>
      </c>
      <c r="H3" s="76">
        <f>(C3-VLOOKUP(F3,Riders!$A$2:$C$3501,2,FALSE))/365</f>
        <v>26.005479452054793</v>
      </c>
      <c r="I3" s="81">
        <v>2</v>
      </c>
      <c r="J3" s="87">
        <f>SUM(K3:N3)</f>
        <v>33.372999999999998</v>
      </c>
      <c r="K3" s="84">
        <v>11.62</v>
      </c>
      <c r="L3" s="85">
        <v>7.35</v>
      </c>
      <c r="M3" s="85">
        <v>7.120000000000001</v>
      </c>
      <c r="N3" s="85">
        <v>7.2829999999999977</v>
      </c>
      <c r="O3" s="80">
        <f>3.6*500/(J3)</f>
        <v>53.935816378509578</v>
      </c>
    </row>
    <row r="4" spans="1:15" x14ac:dyDescent="0.3">
      <c r="A4" s="145" t="s">
        <v>657</v>
      </c>
      <c r="B4" s="145">
        <v>2024</v>
      </c>
      <c r="C4" s="88">
        <v>45301</v>
      </c>
      <c r="D4" s="145" t="s">
        <v>3826</v>
      </c>
      <c r="E4" s="81" t="s">
        <v>379</v>
      </c>
      <c r="F4" s="89" t="s">
        <v>52</v>
      </c>
      <c r="G4" s="89" t="s">
        <v>53</v>
      </c>
      <c r="H4" s="76">
        <f>(C4-VLOOKUP(F4,Riders!$A$2:$C$3501,2,FALSE))/365</f>
        <v>26.838356164383562</v>
      </c>
      <c r="I4" s="81">
        <v>3</v>
      </c>
      <c r="J4" s="87">
        <f>SUM(K4:N4)</f>
        <v>33.411000000000001</v>
      </c>
      <c r="K4" s="84">
        <v>11.804</v>
      </c>
      <c r="L4" s="85">
        <v>7.3070000000000004</v>
      </c>
      <c r="M4" s="85">
        <v>7.0470000000000006</v>
      </c>
      <c r="N4" s="85">
        <v>7.2530000000000001</v>
      </c>
      <c r="O4" s="80">
        <f>3.6*500/(J4)</f>
        <v>53.874472479123639</v>
      </c>
    </row>
    <row r="5" spans="1:15" x14ac:dyDescent="0.3">
      <c r="A5" s="145" t="s">
        <v>657</v>
      </c>
      <c r="B5" s="145">
        <v>2024</v>
      </c>
      <c r="C5" s="88">
        <v>45301</v>
      </c>
      <c r="D5" s="145" t="s">
        <v>3826</v>
      </c>
      <c r="E5" s="81" t="s">
        <v>379</v>
      </c>
      <c r="F5" s="89" t="s">
        <v>32</v>
      </c>
      <c r="G5" s="89" t="s">
        <v>17</v>
      </c>
      <c r="H5" s="76">
        <f>(C5-VLOOKUP(F5,Riders!$A$2:$C$3501,2,FALSE))/365</f>
        <v>21.463013698630139</v>
      </c>
      <c r="I5" s="81">
        <v>4</v>
      </c>
      <c r="J5" s="87">
        <f>SUM(K5:N5)</f>
        <v>33.554000000000002</v>
      </c>
      <c r="K5" s="84">
        <v>12.079000000000001</v>
      </c>
      <c r="L5" s="85">
        <v>7.3239999999999981</v>
      </c>
      <c r="M5" s="85">
        <v>6.9879999999999995</v>
      </c>
      <c r="N5" s="85">
        <v>7.1630000000000038</v>
      </c>
      <c r="O5" s="80">
        <f>3.6*500/(J5)</f>
        <v>53.644870954282645</v>
      </c>
    </row>
    <row r="6" spans="1:15" x14ac:dyDescent="0.3">
      <c r="A6" s="145" t="s">
        <v>657</v>
      </c>
      <c r="B6" s="145">
        <v>2024</v>
      </c>
      <c r="C6" s="88">
        <v>45301</v>
      </c>
      <c r="D6" s="145" t="s">
        <v>3826</v>
      </c>
      <c r="E6" s="81" t="s">
        <v>379</v>
      </c>
      <c r="F6" s="89" t="s">
        <v>99</v>
      </c>
      <c r="G6" s="89" t="s">
        <v>47</v>
      </c>
      <c r="H6" s="76">
        <f>(C6-VLOOKUP(F6,Riders!$A$2:$C$3501,2,FALSE))/365</f>
        <v>26.904109589041095</v>
      </c>
      <c r="I6" s="81">
        <v>5</v>
      </c>
      <c r="J6" s="87">
        <f>SUM(K6:N6)</f>
        <v>33.591999999999999</v>
      </c>
      <c r="K6" s="84">
        <v>11.569000000000001</v>
      </c>
      <c r="L6" s="85">
        <v>7.3620000000000001</v>
      </c>
      <c r="M6" s="85">
        <v>7.2019999999999982</v>
      </c>
      <c r="N6" s="85">
        <v>7.4589999999999996</v>
      </c>
      <c r="O6" s="80">
        <f>3.6*500/(J6)</f>
        <v>53.584186711121696</v>
      </c>
    </row>
    <row r="7" spans="1:15" x14ac:dyDescent="0.3">
      <c r="A7" s="145" t="s">
        <v>657</v>
      </c>
      <c r="B7" s="145">
        <v>2024</v>
      </c>
      <c r="C7" s="88">
        <v>45301</v>
      </c>
      <c r="D7" s="145" t="s">
        <v>3826</v>
      </c>
      <c r="E7" s="81" t="s">
        <v>379</v>
      </c>
      <c r="F7" s="89" t="s">
        <v>391</v>
      </c>
      <c r="G7" s="89" t="s">
        <v>25</v>
      </c>
      <c r="H7" s="76">
        <f>(C7-VLOOKUP(F7,Riders!$A$2:$C$3501,2,FALSE))/365</f>
        <v>24.873972602739727</v>
      </c>
      <c r="I7" s="81">
        <v>6</v>
      </c>
      <c r="J7" s="87">
        <f>SUM(K7:N7)</f>
        <v>33.939</v>
      </c>
      <c r="K7" s="84">
        <v>11.532999999999999</v>
      </c>
      <c r="L7" s="85">
        <v>7.4339999999999993</v>
      </c>
      <c r="M7" s="85">
        <v>7.328000000000003</v>
      </c>
      <c r="N7" s="85">
        <v>7.6439999999999984</v>
      </c>
      <c r="O7" s="80">
        <f>3.6*500/(J7)</f>
        <v>53.036329885971888</v>
      </c>
    </row>
    <row r="8" spans="1:15" x14ac:dyDescent="0.3">
      <c r="A8" s="145" t="s">
        <v>657</v>
      </c>
      <c r="B8" s="145">
        <v>2024</v>
      </c>
      <c r="C8" s="88">
        <v>45301</v>
      </c>
      <c r="D8" s="145" t="s">
        <v>3826</v>
      </c>
      <c r="E8" s="81" t="s">
        <v>379</v>
      </c>
      <c r="F8" s="89" t="s">
        <v>928</v>
      </c>
      <c r="G8" s="89" t="s">
        <v>15</v>
      </c>
      <c r="H8" s="76">
        <f>(C8-VLOOKUP(F8,Riders!$A$2:$C$3501,2,FALSE))/365</f>
        <v>19.452054794520549</v>
      </c>
      <c r="I8" s="81">
        <v>7</v>
      </c>
      <c r="J8" s="87">
        <f>SUM(K8:N8)</f>
        <v>34.466000000000001</v>
      </c>
      <c r="K8" s="84">
        <v>12.231999999999999</v>
      </c>
      <c r="L8" s="85">
        <v>7.6329999999999991</v>
      </c>
      <c r="M8" s="85">
        <v>7.2860000000000014</v>
      </c>
      <c r="N8" s="85">
        <v>7.3150000000000013</v>
      </c>
      <c r="O8" s="80">
        <f>3.6*500/(J8)</f>
        <v>52.225381535426216</v>
      </c>
    </row>
    <row r="9" spans="1:15" x14ac:dyDescent="0.3">
      <c r="A9" s="145" t="s">
        <v>657</v>
      </c>
      <c r="B9" s="145">
        <v>2024</v>
      </c>
      <c r="C9" s="88">
        <v>45301</v>
      </c>
      <c r="D9" s="145" t="s">
        <v>3826</v>
      </c>
      <c r="E9" s="81" t="s">
        <v>379</v>
      </c>
      <c r="F9" s="89" t="s">
        <v>57</v>
      </c>
      <c r="G9" s="89" t="s">
        <v>47</v>
      </c>
      <c r="H9" s="76">
        <f>(C9-VLOOKUP(F9,Riders!$A$2:$C$3501,2,FALSE))/365</f>
        <v>23.950684931506849</v>
      </c>
      <c r="I9" s="81">
        <v>8</v>
      </c>
      <c r="J9" s="87">
        <f>SUM(K9:N9)</f>
        <v>34.512999999999998</v>
      </c>
      <c r="K9" s="84">
        <v>12.239000000000001</v>
      </c>
      <c r="L9" s="85">
        <v>7.6020000000000003</v>
      </c>
      <c r="M9" s="85">
        <v>7.3109999999999999</v>
      </c>
      <c r="N9" s="85">
        <v>7.3609999999999971</v>
      </c>
      <c r="O9" s="80">
        <f>3.6*500/(J9)</f>
        <v>52.15426071335439</v>
      </c>
    </row>
    <row r="10" spans="1:15" x14ac:dyDescent="0.3">
      <c r="A10" s="145" t="s">
        <v>657</v>
      </c>
      <c r="B10" s="145">
        <v>2024</v>
      </c>
      <c r="C10" s="88">
        <v>45301</v>
      </c>
      <c r="D10" s="145" t="s">
        <v>3826</v>
      </c>
      <c r="E10" s="81" t="s">
        <v>379</v>
      </c>
      <c r="F10" s="89" t="s">
        <v>380</v>
      </c>
      <c r="G10" s="89" t="s">
        <v>19</v>
      </c>
      <c r="H10" s="76">
        <f>(C10-VLOOKUP(F10,Riders!$A$2:$C$3501,2,FALSE))/365</f>
        <v>27.756164383561643</v>
      </c>
      <c r="I10" s="81">
        <v>9</v>
      </c>
      <c r="J10" s="87">
        <f>SUM(K10:N10)</f>
        <v>34.545000000000002</v>
      </c>
      <c r="K10" s="84">
        <v>11.786</v>
      </c>
      <c r="L10" s="85">
        <v>7.5439999999999987</v>
      </c>
      <c r="M10" s="85">
        <v>7.4390000000000001</v>
      </c>
      <c r="N10" s="85">
        <v>7.7760000000000034</v>
      </c>
      <c r="O10" s="80">
        <f>3.6*500/(J10)</f>
        <v>52.105948762483713</v>
      </c>
    </row>
    <row r="11" spans="1:15" x14ac:dyDescent="0.3">
      <c r="A11" s="145" t="s">
        <v>657</v>
      </c>
      <c r="B11" s="145">
        <v>2024</v>
      </c>
      <c r="C11" s="88">
        <v>45301</v>
      </c>
      <c r="D11" s="145" t="s">
        <v>3826</v>
      </c>
      <c r="E11" s="81" t="s">
        <v>379</v>
      </c>
      <c r="F11" s="89" t="s">
        <v>903</v>
      </c>
      <c r="G11" s="89" t="s">
        <v>51</v>
      </c>
      <c r="H11" s="76">
        <f>(C11-VLOOKUP(F11,Riders!$A$2:$C$3501,2,FALSE))/365</f>
        <v>20.038356164383561</v>
      </c>
      <c r="I11" s="81">
        <v>10</v>
      </c>
      <c r="J11" s="87">
        <f>SUM(K11:N11)</f>
        <v>34.756999999999998</v>
      </c>
      <c r="K11" s="84">
        <v>12.063000000000001</v>
      </c>
      <c r="L11" s="85">
        <v>7.6620000000000008</v>
      </c>
      <c r="M11" s="85">
        <v>7.4489999999999981</v>
      </c>
      <c r="N11" s="85">
        <v>7.5829999999999984</v>
      </c>
      <c r="O11" s="80">
        <f>3.6*500/(J11)</f>
        <v>51.788129009983606</v>
      </c>
    </row>
    <row r="12" spans="1:15" x14ac:dyDescent="0.3">
      <c r="A12" s="145" t="s">
        <v>657</v>
      </c>
      <c r="B12" s="145">
        <v>2024</v>
      </c>
      <c r="C12" s="88">
        <v>45301</v>
      </c>
      <c r="D12" s="145" t="s">
        <v>3826</v>
      </c>
      <c r="E12" s="81" t="s">
        <v>379</v>
      </c>
      <c r="F12" s="89" t="s">
        <v>878</v>
      </c>
      <c r="G12" s="89" t="s">
        <v>19</v>
      </c>
      <c r="H12" s="76">
        <f>(C12-VLOOKUP(F12,Riders!$A$2:$C$3501,2,FALSE))/365</f>
        <v>21.860273972602741</v>
      </c>
      <c r="I12" s="81">
        <v>11</v>
      </c>
      <c r="J12" s="87">
        <f>SUM(K12:N12)</f>
        <v>34.843000000000004</v>
      </c>
      <c r="K12" s="84">
        <v>12.125999999999999</v>
      </c>
      <c r="L12" s="85">
        <v>7.6830000000000016</v>
      </c>
      <c r="M12" s="85">
        <v>7.4309999999999974</v>
      </c>
      <c r="N12" s="85">
        <v>7.6030000000000051</v>
      </c>
      <c r="O12" s="80">
        <f>3.6*500/(J12)</f>
        <v>51.660304795798289</v>
      </c>
    </row>
    <row r="13" spans="1:15" x14ac:dyDescent="0.3">
      <c r="A13" s="145" t="s">
        <v>657</v>
      </c>
      <c r="B13" s="145">
        <v>2024</v>
      </c>
      <c r="C13" s="88">
        <v>45301</v>
      </c>
      <c r="D13" s="145" t="s">
        <v>3826</v>
      </c>
      <c r="E13" s="81" t="s">
        <v>379</v>
      </c>
      <c r="F13" s="89" t="s">
        <v>849</v>
      </c>
      <c r="G13" s="89" t="s">
        <v>51</v>
      </c>
      <c r="H13" s="76">
        <f>(C13-VLOOKUP(F13,Riders!$A$2:$C$3501,2,FALSE))/365</f>
        <v>28.331506849315069</v>
      </c>
      <c r="I13" s="81">
        <v>12</v>
      </c>
      <c r="J13" s="87">
        <f>SUM(K13:N13)</f>
        <v>34.871000000000002</v>
      </c>
      <c r="K13" s="84">
        <v>12.143000000000001</v>
      </c>
      <c r="L13" s="85">
        <v>7.5919999999999987</v>
      </c>
      <c r="M13" s="85">
        <v>7.43</v>
      </c>
      <c r="N13" s="85">
        <v>7.7060000000000031</v>
      </c>
      <c r="O13" s="80">
        <f>3.6*500/(J13)</f>
        <v>51.618823664362935</v>
      </c>
    </row>
    <row r="14" spans="1:15" x14ac:dyDescent="0.3">
      <c r="A14" s="145" t="s">
        <v>657</v>
      </c>
      <c r="B14" s="145">
        <v>2024</v>
      </c>
      <c r="C14" s="88">
        <v>45301</v>
      </c>
      <c r="D14" s="145" t="s">
        <v>3826</v>
      </c>
      <c r="E14" s="81" t="s">
        <v>379</v>
      </c>
      <c r="F14" s="89" t="s">
        <v>632</v>
      </c>
      <c r="G14" s="89" t="s">
        <v>31</v>
      </c>
      <c r="H14" s="76">
        <f>(C14-VLOOKUP(F14,Riders!$A$2:$C$3501,2,FALSE))/365</f>
        <v>22.353424657534248</v>
      </c>
      <c r="I14" s="81">
        <v>13</v>
      </c>
      <c r="J14" s="87">
        <f>SUM(K14:N14)</f>
        <v>34.909999999999997</v>
      </c>
      <c r="K14" s="84">
        <v>12.087999999999999</v>
      </c>
      <c r="L14" s="85">
        <v>7.6330000000000009</v>
      </c>
      <c r="M14" s="85">
        <v>7.4860000000000007</v>
      </c>
      <c r="N14" s="85">
        <v>7.7029999999999959</v>
      </c>
      <c r="O14" s="80">
        <f>3.6*500/(J14)</f>
        <v>51.561157261529651</v>
      </c>
    </row>
    <row r="15" spans="1:15" x14ac:dyDescent="0.3">
      <c r="A15" s="145" t="s">
        <v>657</v>
      </c>
      <c r="B15" s="145">
        <v>2024</v>
      </c>
      <c r="C15" s="88">
        <v>45301</v>
      </c>
      <c r="D15" s="145" t="s">
        <v>3826</v>
      </c>
      <c r="E15" s="81" t="s">
        <v>379</v>
      </c>
      <c r="F15" s="89" t="s">
        <v>860</v>
      </c>
      <c r="G15" s="89" t="s">
        <v>49</v>
      </c>
      <c r="H15" s="76">
        <f>(C15-VLOOKUP(F15,Riders!$A$2:$C$3501,2,FALSE))/365</f>
        <v>19.32054794520548</v>
      </c>
      <c r="I15" s="81">
        <v>14</v>
      </c>
      <c r="J15" s="87">
        <f>SUM(K15:N15)</f>
        <v>34.927999999999997</v>
      </c>
      <c r="K15" s="84">
        <v>12.12</v>
      </c>
      <c r="L15" s="85">
        <v>7.6929999999999996</v>
      </c>
      <c r="M15" s="85">
        <v>7.4690000000000012</v>
      </c>
      <c r="N15" s="85">
        <v>7.6459999999999972</v>
      </c>
      <c r="O15" s="80">
        <f>3.6*500/(J15)</f>
        <v>51.534585432890523</v>
      </c>
    </row>
    <row r="16" spans="1:15" x14ac:dyDescent="0.3">
      <c r="A16" s="145" t="s">
        <v>657</v>
      </c>
      <c r="B16" s="145">
        <v>2024</v>
      </c>
      <c r="C16" s="88">
        <v>45301</v>
      </c>
      <c r="D16" s="145" t="s">
        <v>3826</v>
      </c>
      <c r="E16" s="81" t="s">
        <v>379</v>
      </c>
      <c r="F16" s="89" t="s">
        <v>113</v>
      </c>
      <c r="G16" s="89" t="s">
        <v>31</v>
      </c>
      <c r="H16" s="76">
        <f>(C16-VLOOKUP(F16,Riders!$A$2:$C$3501,2,FALSE))/365</f>
        <v>20.660273972602738</v>
      </c>
      <c r="I16" s="81">
        <v>15</v>
      </c>
      <c r="J16" s="87">
        <f>SUM(K16:N16)</f>
        <v>34.96</v>
      </c>
      <c r="K16" s="84">
        <v>12.606</v>
      </c>
      <c r="L16" s="85">
        <v>7.5409999999999986</v>
      </c>
      <c r="M16" s="85">
        <v>7.2630000000000017</v>
      </c>
      <c r="N16" s="85">
        <v>7.5500000000000007</v>
      </c>
      <c r="O16" s="80">
        <f>3.6*500/(J16)</f>
        <v>51.487414187643019</v>
      </c>
    </row>
    <row r="17" spans="1:15" x14ac:dyDescent="0.3">
      <c r="A17" s="145" t="s">
        <v>657</v>
      </c>
      <c r="B17" s="145">
        <v>2024</v>
      </c>
      <c r="C17" s="88">
        <v>45301</v>
      </c>
      <c r="D17" s="145" t="s">
        <v>3826</v>
      </c>
      <c r="E17" s="81" t="s">
        <v>379</v>
      </c>
      <c r="F17" s="89" t="s">
        <v>80</v>
      </c>
      <c r="G17" s="89" t="s">
        <v>17</v>
      </c>
      <c r="H17" s="76">
        <f>(C17-VLOOKUP(F17,Riders!$A$2:$C$3501,2,FALSE))/365</f>
        <v>21.923287671232877</v>
      </c>
      <c r="I17" s="81">
        <v>16</v>
      </c>
      <c r="J17" s="87">
        <f>SUM(K17:N17)</f>
        <v>35.085999999999999</v>
      </c>
      <c r="K17" s="84">
        <v>12.442</v>
      </c>
      <c r="L17" s="85">
        <v>7.7089999999999996</v>
      </c>
      <c r="M17" s="85">
        <v>7.4520000000000017</v>
      </c>
      <c r="N17" s="85">
        <v>7.482999999999997</v>
      </c>
      <c r="O17" s="80">
        <f>3.6*500/(J17)</f>
        <v>51.302513823177335</v>
      </c>
    </row>
    <row r="18" spans="1:15" x14ac:dyDescent="0.3">
      <c r="A18" s="145" t="s">
        <v>657</v>
      </c>
      <c r="B18" s="145">
        <v>2024</v>
      </c>
      <c r="C18" s="88">
        <v>45301</v>
      </c>
      <c r="D18" s="145" t="s">
        <v>3826</v>
      </c>
      <c r="E18" s="81" t="s">
        <v>379</v>
      </c>
      <c r="F18" s="89" t="s">
        <v>832</v>
      </c>
      <c r="G18" s="89" t="s">
        <v>49</v>
      </c>
      <c r="H18" s="76">
        <f>(C18-VLOOKUP(F18,Riders!$A$2:$C$3501,2,FALSE))/365</f>
        <v>19.852054794520548</v>
      </c>
      <c r="I18" s="81">
        <v>17</v>
      </c>
      <c r="J18" s="87">
        <f>SUM(K18:N18)</f>
        <v>35.539000000000001</v>
      </c>
      <c r="K18" s="84">
        <v>12.595000000000001</v>
      </c>
      <c r="L18" s="85">
        <v>7.7840000000000007</v>
      </c>
      <c r="M18" s="85">
        <v>7.4929999999999986</v>
      </c>
      <c r="N18" s="85">
        <v>7.6670000000000016</v>
      </c>
      <c r="O18" s="80">
        <f>3.6*500/(J18)</f>
        <v>50.648583246574184</v>
      </c>
    </row>
    <row r="19" spans="1:15" x14ac:dyDescent="0.3">
      <c r="A19" s="145" t="s">
        <v>657</v>
      </c>
      <c r="B19" s="145">
        <v>2024</v>
      </c>
      <c r="C19" s="88">
        <v>45301</v>
      </c>
      <c r="D19" s="145" t="s">
        <v>3826</v>
      </c>
      <c r="E19" s="81" t="s">
        <v>379</v>
      </c>
      <c r="F19" s="89" t="s">
        <v>389</v>
      </c>
      <c r="G19" s="89" t="s">
        <v>53</v>
      </c>
      <c r="H19" s="76">
        <f>(C19-VLOOKUP(F19,Riders!$A$2:$C$3501,2,FALSE))/365</f>
        <v>24.197260273972603</v>
      </c>
      <c r="I19" s="81">
        <v>18</v>
      </c>
      <c r="J19" s="87">
        <f>SUM(K19:N19)</f>
        <v>35.661000000000001</v>
      </c>
      <c r="K19" s="84">
        <v>13</v>
      </c>
      <c r="L19" s="85">
        <v>7.8039999999999985</v>
      </c>
      <c r="M19" s="85">
        <v>7.4930000000000021</v>
      </c>
      <c r="N19" s="85">
        <v>7.3640000000000008</v>
      </c>
      <c r="O19" s="80">
        <f>3.6*500/(J19)</f>
        <v>50.475309161268612</v>
      </c>
    </row>
    <row r="20" spans="1:15" x14ac:dyDescent="0.3">
      <c r="A20" s="145" t="s">
        <v>657</v>
      </c>
      <c r="B20" s="145">
        <v>2024</v>
      </c>
      <c r="C20" s="88">
        <v>45301</v>
      </c>
      <c r="D20" s="145" t="s">
        <v>3826</v>
      </c>
      <c r="E20" s="81" t="s">
        <v>204</v>
      </c>
      <c r="F20" s="89" t="s">
        <v>133</v>
      </c>
      <c r="G20" s="89" t="s">
        <v>25</v>
      </c>
      <c r="H20" s="76">
        <f>(C20-VLOOKUP(F20,Riders!$A$2:$C$3501,2,FALSE))/365</f>
        <v>30.964383561643835</v>
      </c>
      <c r="I20" s="89">
        <v>1</v>
      </c>
      <c r="J20" s="87">
        <f>SUM(K20:N20)</f>
        <v>33.319000000000003</v>
      </c>
      <c r="K20" s="84">
        <v>11.523999999999999</v>
      </c>
      <c r="L20" s="85">
        <v>7.3439999999999994</v>
      </c>
      <c r="M20" s="85">
        <v>7.1400000000000006</v>
      </c>
      <c r="N20" s="85">
        <v>7.3110000000000035</v>
      </c>
      <c r="O20" s="80">
        <f>3.6*500/(J20)</f>
        <v>54.023229988895224</v>
      </c>
    </row>
    <row r="21" spans="1:15" x14ac:dyDescent="0.3">
      <c r="A21" s="145" t="s">
        <v>657</v>
      </c>
      <c r="B21" s="145">
        <v>2024</v>
      </c>
      <c r="C21" s="88">
        <v>45301</v>
      </c>
      <c r="D21" s="145" t="s">
        <v>3826</v>
      </c>
      <c r="E21" s="81" t="s">
        <v>204</v>
      </c>
      <c r="F21" s="89" t="s">
        <v>32</v>
      </c>
      <c r="G21" s="89" t="s">
        <v>17</v>
      </c>
      <c r="H21" s="76">
        <f>(C21-VLOOKUP(F21,Riders!$A$2:$C$3501,2,FALSE))/365</f>
        <v>21.463013698630139</v>
      </c>
      <c r="I21" s="89">
        <v>2</v>
      </c>
      <c r="J21" s="87">
        <f>SUM(K21:N21)</f>
        <v>33.356000000000002</v>
      </c>
      <c r="K21" s="84">
        <v>11.888999999999999</v>
      </c>
      <c r="L21" s="85">
        <v>7.3180000000000014</v>
      </c>
      <c r="M21" s="85">
        <v>6.9939999999999998</v>
      </c>
      <c r="N21" s="85">
        <v>7.1550000000000011</v>
      </c>
      <c r="O21" s="80">
        <f>3.6*500/(J21)</f>
        <v>53.963304952632207</v>
      </c>
    </row>
    <row r="22" spans="1:15" x14ac:dyDescent="0.3">
      <c r="A22" s="145" t="s">
        <v>657</v>
      </c>
      <c r="B22" s="145">
        <v>2024</v>
      </c>
      <c r="C22" s="88">
        <v>45301</v>
      </c>
      <c r="D22" s="145" t="s">
        <v>3826</v>
      </c>
      <c r="E22" s="81" t="s">
        <v>204</v>
      </c>
      <c r="F22" s="89" t="s">
        <v>22</v>
      </c>
      <c r="G22" s="89" t="s">
        <v>15</v>
      </c>
      <c r="H22" s="76">
        <f>(C22-VLOOKUP(F22,Riders!$A$2:$C$3501,2,FALSE))/365</f>
        <v>26.005479452054793</v>
      </c>
      <c r="I22" s="89">
        <v>3</v>
      </c>
      <c r="J22" s="87">
        <f>SUM(K22:N22)</f>
        <v>33.444000000000003</v>
      </c>
      <c r="K22" s="84">
        <v>11.696</v>
      </c>
      <c r="L22" s="85">
        <v>7.3409999999999993</v>
      </c>
      <c r="M22" s="85">
        <v>7.1090000000000018</v>
      </c>
      <c r="N22" s="85">
        <v>7.2980000000000018</v>
      </c>
      <c r="O22" s="80">
        <f>3.6*500/(J22)</f>
        <v>53.821313240043054</v>
      </c>
    </row>
    <row r="23" spans="1:15" x14ac:dyDescent="0.3">
      <c r="A23" s="145" t="s">
        <v>657</v>
      </c>
      <c r="B23" s="145">
        <v>2024</v>
      </c>
      <c r="C23" s="88">
        <v>45301</v>
      </c>
      <c r="D23" s="145" t="s">
        <v>3826</v>
      </c>
      <c r="E23" s="81" t="s">
        <v>204</v>
      </c>
      <c r="F23" s="89" t="s">
        <v>52</v>
      </c>
      <c r="G23" s="89" t="s">
        <v>53</v>
      </c>
      <c r="H23" s="76">
        <f>(C23-VLOOKUP(F23,Riders!$A$2:$C$3501,2,FALSE))/365</f>
        <v>26.838356164383562</v>
      </c>
      <c r="I23" s="89">
        <v>4</v>
      </c>
      <c r="J23" s="87">
        <f>SUM(K23:N23)</f>
        <v>33.512999999999998</v>
      </c>
      <c r="K23" s="84">
        <v>11.907999999999999</v>
      </c>
      <c r="L23" s="85">
        <v>7.3170000000000019</v>
      </c>
      <c r="M23" s="85">
        <v>7.0449999999999982</v>
      </c>
      <c r="N23" s="85">
        <v>7.2429999999999986</v>
      </c>
      <c r="O23" s="80">
        <f>3.6*500/(J23)</f>
        <v>53.710500402828757</v>
      </c>
    </row>
    <row r="24" spans="1:15" x14ac:dyDescent="0.3">
      <c r="A24" s="145" t="s">
        <v>657</v>
      </c>
      <c r="B24" s="145">
        <v>2024</v>
      </c>
      <c r="C24" s="88">
        <v>45301</v>
      </c>
      <c r="D24" s="145" t="s">
        <v>3826</v>
      </c>
      <c r="E24" s="81" t="s">
        <v>204</v>
      </c>
      <c r="F24" s="89" t="s">
        <v>99</v>
      </c>
      <c r="G24" s="89" t="s">
        <v>47</v>
      </c>
      <c r="H24" s="76">
        <f>(C24-VLOOKUP(F24,Riders!$A$2:$C$3501,2,FALSE))/365</f>
        <v>26.904109589041095</v>
      </c>
      <c r="I24" s="89">
        <v>5</v>
      </c>
      <c r="J24" s="87">
        <f>SUM(K24:N24)</f>
        <v>33.677999999999997</v>
      </c>
      <c r="K24" s="84">
        <v>11.537000000000001</v>
      </c>
      <c r="L24" s="85">
        <v>7.3609999999999989</v>
      </c>
      <c r="M24" s="85">
        <v>7.2439999999999998</v>
      </c>
      <c r="N24" s="85">
        <v>7.5359999999999978</v>
      </c>
      <c r="O24" s="80">
        <f>3.6*500/(J24)</f>
        <v>53.447354355959384</v>
      </c>
    </row>
    <row r="25" spans="1:15" x14ac:dyDescent="0.3">
      <c r="A25" s="145" t="s">
        <v>657</v>
      </c>
      <c r="B25" s="145">
        <v>2024</v>
      </c>
      <c r="C25" s="88">
        <v>45301</v>
      </c>
      <c r="D25" s="145" t="s">
        <v>3826</v>
      </c>
      <c r="E25" s="81" t="s">
        <v>204</v>
      </c>
      <c r="F25" s="89" t="s">
        <v>391</v>
      </c>
      <c r="G25" s="89" t="s">
        <v>25</v>
      </c>
      <c r="H25" s="76">
        <f>(C25-VLOOKUP(F25,Riders!$A$2:$C$3501,2,FALSE))/365</f>
        <v>24.873972602739727</v>
      </c>
      <c r="I25" s="89">
        <v>6</v>
      </c>
      <c r="J25" s="87">
        <f>SUM(K25:N25)</f>
        <v>34.026000000000003</v>
      </c>
      <c r="K25" s="84">
        <v>11.596</v>
      </c>
      <c r="L25" s="85">
        <v>7.4559999999999995</v>
      </c>
      <c r="M25" s="85">
        <v>7.3389999999999986</v>
      </c>
      <c r="N25" s="85">
        <v>7.6350000000000051</v>
      </c>
      <c r="O25" s="80">
        <f>3.6*500/(J25)</f>
        <v>52.900722976547343</v>
      </c>
    </row>
    <row r="26" spans="1:15" x14ac:dyDescent="0.3">
      <c r="A26" s="145" t="s">
        <v>657</v>
      </c>
      <c r="B26" s="145">
        <v>2024</v>
      </c>
      <c r="C26" s="88">
        <v>45301</v>
      </c>
      <c r="D26" s="145" t="s">
        <v>3826</v>
      </c>
      <c r="E26" s="81" t="s">
        <v>204</v>
      </c>
      <c r="F26" s="89" t="s" cm="1">
        <v>57</v>
      </c>
      <c r="G26" s="89" t="s">
        <v>47</v>
      </c>
      <c r="H26" s="76">
        <f>(C26-VLOOKUP(F26,Riders!$A$2:$C$3501,2,FALSE))/365</f>
        <v>23.950684931506849</v>
      </c>
      <c r="I26" s="89">
        <v>7</v>
      </c>
      <c r="J26" s="87">
        <f>SUM(K26:N26)</f>
        <v>34.396000000000001</v>
      </c>
      <c r="K26" s="84">
        <v>12.151</v>
      </c>
      <c r="L26" s="85">
        <v>7.6009999999999991</v>
      </c>
      <c r="M26" s="85">
        <v>7.2830000000000013</v>
      </c>
      <c r="N26" s="85">
        <v>7.3610000000000007</v>
      </c>
      <c r="O26" s="80">
        <f>3.6*500/(J26)</f>
        <v>52.331666472845676</v>
      </c>
    </row>
    <row r="27" spans="1:15" x14ac:dyDescent="0.3">
      <c r="A27" s="145" t="s">
        <v>657</v>
      </c>
      <c r="B27" s="145">
        <v>2024</v>
      </c>
      <c r="C27" s="88">
        <v>45301</v>
      </c>
      <c r="D27" s="145" t="s">
        <v>3826</v>
      </c>
      <c r="E27" s="81" t="s">
        <v>204</v>
      </c>
      <c r="F27" s="89" t="s">
        <v>928</v>
      </c>
      <c r="G27" s="89" t="s">
        <v>15</v>
      </c>
      <c r="H27" s="76">
        <f>(C27-VLOOKUP(F27,Riders!$A$2:$C$3501,2,FALSE))/365</f>
        <v>19.452054794520549</v>
      </c>
      <c r="I27" s="89">
        <v>8</v>
      </c>
      <c r="J27" s="87">
        <f>SUM(K27:N27)</f>
        <v>34.682000000000002</v>
      </c>
      <c r="K27" s="84">
        <v>12.262</v>
      </c>
      <c r="L27" s="85">
        <v>7.6379999999999981</v>
      </c>
      <c r="M27" s="85">
        <v>7.3590000000000018</v>
      </c>
      <c r="N27" s="85">
        <v>7.4230000000000018</v>
      </c>
      <c r="O27" s="80">
        <f>3.6*500/(J27)</f>
        <v>51.900121100282561</v>
      </c>
    </row>
    <row r="28" spans="1:15" x14ac:dyDescent="0.3">
      <c r="A28" s="89" t="s">
        <v>102</v>
      </c>
      <c r="B28" s="89">
        <v>2023</v>
      </c>
      <c r="C28" s="82">
        <v>45146</v>
      </c>
      <c r="D28" s="89" t="s">
        <v>13</v>
      </c>
      <c r="E28" s="81" t="s">
        <v>379</v>
      </c>
      <c r="F28" s="89" t="s">
        <v>23</v>
      </c>
      <c r="G28" s="89" t="s">
        <v>15</v>
      </c>
      <c r="H28" s="76">
        <f>(C28-VLOOKUP(F28,Riders!$A$2:$C$3501,2,FALSE))/365</f>
        <v>25.906849315068492</v>
      </c>
      <c r="I28" s="81">
        <v>1</v>
      </c>
      <c r="J28" s="85">
        <v>32.85</v>
      </c>
      <c r="K28" s="84">
        <v>11.755000000000001</v>
      </c>
      <c r="L28" s="85">
        <v>7.2810000000000006</v>
      </c>
      <c r="M28" s="85">
        <v>6.8780000000000001</v>
      </c>
      <c r="N28" s="85">
        <v>6.9359999999999999</v>
      </c>
      <c r="O28" s="80">
        <v>54.794520547945204</v>
      </c>
    </row>
    <row r="29" spans="1:15" x14ac:dyDescent="0.3">
      <c r="A29" s="89" t="s">
        <v>102</v>
      </c>
      <c r="B29" s="89">
        <v>2023</v>
      </c>
      <c r="C29" s="82">
        <v>45146</v>
      </c>
      <c r="D29" s="89" t="s">
        <v>13</v>
      </c>
      <c r="E29" s="81" t="s">
        <v>379</v>
      </c>
      <c r="F29" s="89" t="s">
        <v>35</v>
      </c>
      <c r="G29" s="89" t="s">
        <v>36</v>
      </c>
      <c r="H29" s="76">
        <f>(C29-VLOOKUP(F29,Riders!$A$2:$C$3501,2,FALSE))/365</f>
        <v>25.336986301369862</v>
      </c>
      <c r="I29" s="81">
        <v>2</v>
      </c>
      <c r="J29" s="85">
        <v>33.003999999999998</v>
      </c>
      <c r="K29" s="84">
        <v>11.529</v>
      </c>
      <c r="L29" s="85">
        <v>7.2779999999999987</v>
      </c>
      <c r="M29" s="85">
        <v>7.032</v>
      </c>
      <c r="N29" s="85">
        <v>7.1649999999999991</v>
      </c>
      <c r="O29" s="80">
        <v>54.538843776511939</v>
      </c>
    </row>
    <row r="30" spans="1:15" x14ac:dyDescent="0.3">
      <c r="A30" s="89" t="s">
        <v>102</v>
      </c>
      <c r="B30" s="89">
        <v>2023</v>
      </c>
      <c r="C30" s="82">
        <v>45146</v>
      </c>
      <c r="D30" s="89" t="s">
        <v>13</v>
      </c>
      <c r="E30" s="81" t="s">
        <v>379</v>
      </c>
      <c r="F30" s="89" t="s">
        <v>24</v>
      </c>
      <c r="G30" s="89" t="s">
        <v>25</v>
      </c>
      <c r="H30" s="76">
        <f>(C30-VLOOKUP(F30,Riders!$A$2:$C$3501,2,FALSE))/365</f>
        <v>24.942465753424656</v>
      </c>
      <c r="I30" s="81">
        <v>3</v>
      </c>
      <c r="J30" s="85">
        <v>33.042000000000002</v>
      </c>
      <c r="K30" s="84">
        <v>11.836</v>
      </c>
      <c r="L30" s="85">
        <v>7.266</v>
      </c>
      <c r="M30" s="85">
        <v>6.9400000000000013</v>
      </c>
      <c r="N30" s="85">
        <v>7</v>
      </c>
      <c r="O30" s="80">
        <v>54.476121300163427</v>
      </c>
    </row>
    <row r="31" spans="1:15" x14ac:dyDescent="0.3">
      <c r="A31" s="89" t="s">
        <v>102</v>
      </c>
      <c r="B31" s="89">
        <v>2023</v>
      </c>
      <c r="C31" s="82">
        <v>45146</v>
      </c>
      <c r="D31" s="89" t="s">
        <v>13</v>
      </c>
      <c r="E31" s="81" t="s">
        <v>379</v>
      </c>
      <c r="F31" s="89" t="s">
        <v>14</v>
      </c>
      <c r="G31" s="89" t="s">
        <v>15</v>
      </c>
      <c r="H31" s="76">
        <f>(C31-VLOOKUP(F31,Riders!$A$2:$C$3501,2,FALSE))/365</f>
        <v>23.6</v>
      </c>
      <c r="I31" s="81">
        <v>4</v>
      </c>
      <c r="J31" s="85">
        <v>33.335999999999999</v>
      </c>
      <c r="K31" s="84">
        <v>12.029</v>
      </c>
      <c r="L31" s="85">
        <v>7.2910000000000004</v>
      </c>
      <c r="M31" s="85">
        <v>6.9839999999999982</v>
      </c>
      <c r="N31" s="85">
        <v>7.032</v>
      </c>
      <c r="O31" s="80">
        <v>53.995680345572353</v>
      </c>
    </row>
    <row r="32" spans="1:15" x14ac:dyDescent="0.3">
      <c r="A32" s="89" t="s">
        <v>102</v>
      </c>
      <c r="B32" s="89">
        <v>2023</v>
      </c>
      <c r="C32" s="82">
        <v>45146</v>
      </c>
      <c r="D32" s="89" t="s">
        <v>13</v>
      </c>
      <c r="E32" s="81" t="s">
        <v>379</v>
      </c>
      <c r="F32" s="89" t="s">
        <v>22</v>
      </c>
      <c r="G32" s="89" t="s">
        <v>15</v>
      </c>
      <c r="H32" s="76">
        <f>(C32-VLOOKUP(F32,Riders!$A$2:$C$3501,2,FALSE))/365</f>
        <v>25.580821917808219</v>
      </c>
      <c r="I32" s="81">
        <v>5</v>
      </c>
      <c r="J32" s="85">
        <v>33.371000000000002</v>
      </c>
      <c r="K32" s="84">
        <v>11.741</v>
      </c>
      <c r="L32" s="85">
        <v>7.3470000000000013</v>
      </c>
      <c r="M32" s="85">
        <v>7.0509999999999984</v>
      </c>
      <c r="N32" s="85">
        <v>7.2320000000000029</v>
      </c>
      <c r="O32" s="80">
        <v>53.939048874771501</v>
      </c>
    </row>
    <row r="33" spans="1:15" x14ac:dyDescent="0.3">
      <c r="A33" s="89" t="s">
        <v>102</v>
      </c>
      <c r="B33" s="89">
        <v>2023</v>
      </c>
      <c r="C33" s="82">
        <v>45146</v>
      </c>
      <c r="D33" s="89" t="s">
        <v>13</v>
      </c>
      <c r="E33" s="81" t="s">
        <v>379</v>
      </c>
      <c r="F33" s="89" t="s">
        <v>75</v>
      </c>
      <c r="G33" s="89" t="s">
        <v>38</v>
      </c>
      <c r="H33" s="76">
        <f>(C33-VLOOKUP(F33,Riders!$A$2:$C$3501,2,FALSE))/365</f>
        <v>24.416438356164385</v>
      </c>
      <c r="I33" s="81">
        <v>6</v>
      </c>
      <c r="J33" s="85">
        <v>33.375</v>
      </c>
      <c r="K33" s="84">
        <v>11.773</v>
      </c>
      <c r="L33" s="85">
        <v>7.2929999999999993</v>
      </c>
      <c r="M33" s="85">
        <v>7.0080000000000027</v>
      </c>
      <c r="N33" s="85">
        <v>7.3009999999999984</v>
      </c>
      <c r="O33" s="80">
        <v>53.932584269662918</v>
      </c>
    </row>
    <row r="34" spans="1:15" x14ac:dyDescent="0.3">
      <c r="A34" s="89" t="s">
        <v>102</v>
      </c>
      <c r="B34" s="89">
        <v>2023</v>
      </c>
      <c r="C34" s="82">
        <v>45146</v>
      </c>
      <c r="D34" s="89" t="s">
        <v>13</v>
      </c>
      <c r="E34" s="81" t="s">
        <v>379</v>
      </c>
      <c r="F34" s="89" t="s">
        <v>900</v>
      </c>
      <c r="G34" s="89" t="s">
        <v>38</v>
      </c>
      <c r="H34" s="76">
        <f>(C34-VLOOKUP(F34,Riders!$A$2:$C$3501,2,FALSE))/365</f>
        <v>19.542465753424658</v>
      </c>
      <c r="I34" s="81">
        <v>7</v>
      </c>
      <c r="J34" s="85">
        <v>33.384</v>
      </c>
      <c r="K34" s="84">
        <v>11.867000000000001</v>
      </c>
      <c r="L34" s="85">
        <v>7.2979999999999983</v>
      </c>
      <c r="M34" s="85">
        <v>7.0120000000000005</v>
      </c>
      <c r="N34" s="85">
        <v>7.2070000000000007</v>
      </c>
      <c r="O34" s="80">
        <v>53.918044572250182</v>
      </c>
    </row>
    <row r="35" spans="1:15" x14ac:dyDescent="0.3">
      <c r="A35" s="89" t="s">
        <v>102</v>
      </c>
      <c r="B35" s="89">
        <v>2023</v>
      </c>
      <c r="C35" s="82">
        <v>45146</v>
      </c>
      <c r="D35" s="89" t="s">
        <v>13</v>
      </c>
      <c r="E35" s="81" t="s">
        <v>379</v>
      </c>
      <c r="F35" s="89" t="s">
        <v>94</v>
      </c>
      <c r="G35" s="89" t="s">
        <v>38</v>
      </c>
      <c r="H35" s="76">
        <f>(C35-VLOOKUP(F35,Riders!$A$2:$C$3501,2,FALSE))/365</f>
        <v>25.778082191780822</v>
      </c>
      <c r="I35" s="81">
        <v>8</v>
      </c>
      <c r="J35" s="85">
        <v>33.481999999999999</v>
      </c>
      <c r="K35" s="84">
        <v>11.84</v>
      </c>
      <c r="L35" s="85">
        <v>7.3090000000000011</v>
      </c>
      <c r="M35" s="85">
        <v>7.0489999999999995</v>
      </c>
      <c r="N35" s="85">
        <v>7.2839999999999989</v>
      </c>
      <c r="O35" s="80">
        <v>53.760229376978678</v>
      </c>
    </row>
    <row r="36" spans="1:15" x14ac:dyDescent="0.3">
      <c r="A36" s="89" t="s">
        <v>102</v>
      </c>
      <c r="B36" s="89">
        <v>2023</v>
      </c>
      <c r="C36" s="82">
        <v>45146</v>
      </c>
      <c r="D36" s="89" t="s">
        <v>13</v>
      </c>
      <c r="E36" s="81" t="s">
        <v>379</v>
      </c>
      <c r="F36" s="89" t="s">
        <v>20</v>
      </c>
      <c r="G36" s="89" t="s">
        <v>21</v>
      </c>
      <c r="H36" s="76">
        <f>(C36-VLOOKUP(F36,Riders!$A$2:$C$3501,2,FALSE))/365</f>
        <v>28.008219178082193</v>
      </c>
      <c r="I36" s="81">
        <v>9</v>
      </c>
      <c r="J36" s="85">
        <v>33.545999999999999</v>
      </c>
      <c r="K36" s="84">
        <v>11.99</v>
      </c>
      <c r="L36" s="85">
        <v>7.2649999999999988</v>
      </c>
      <c r="M36" s="85">
        <v>7.0300000000000011</v>
      </c>
      <c r="N36" s="85">
        <v>7.2609999999999992</v>
      </c>
      <c r="O36" s="80">
        <v>53.657664103022718</v>
      </c>
    </row>
    <row r="37" spans="1:15" x14ac:dyDescent="0.3">
      <c r="A37" s="89" t="s">
        <v>102</v>
      </c>
      <c r="B37" s="89">
        <v>2023</v>
      </c>
      <c r="C37" s="82">
        <v>45146</v>
      </c>
      <c r="D37" s="89" t="s">
        <v>13</v>
      </c>
      <c r="E37" s="81" t="s">
        <v>379</v>
      </c>
      <c r="F37" s="89" t="s">
        <v>32</v>
      </c>
      <c r="G37" s="89" t="s">
        <v>17</v>
      </c>
      <c r="H37" s="76">
        <f>(C37-VLOOKUP(F37,Riders!$A$2:$C$3501,2,FALSE))/365</f>
        <v>21.038356164383561</v>
      </c>
      <c r="I37" s="81">
        <v>10</v>
      </c>
      <c r="J37" s="85">
        <v>33.676000000000002</v>
      </c>
      <c r="K37" s="84">
        <v>12.111000000000001</v>
      </c>
      <c r="L37" s="85">
        <v>7.3000000000000007</v>
      </c>
      <c r="M37" s="85">
        <v>7.041999999999998</v>
      </c>
      <c r="N37" s="85">
        <v>7.2230000000000025</v>
      </c>
      <c r="O37" s="80">
        <v>53.450528566338043</v>
      </c>
    </row>
    <row r="38" spans="1:15" x14ac:dyDescent="0.3">
      <c r="A38" s="89" t="s">
        <v>102</v>
      </c>
      <c r="B38" s="89">
        <v>2023</v>
      </c>
      <c r="C38" s="82">
        <v>45146</v>
      </c>
      <c r="D38" s="89" t="s">
        <v>13</v>
      </c>
      <c r="E38" s="81" t="s">
        <v>379</v>
      </c>
      <c r="F38" s="89" t="s">
        <v>52</v>
      </c>
      <c r="G38" s="89" t="s">
        <v>53</v>
      </c>
      <c r="H38" s="76">
        <f>(C38-VLOOKUP(F38,Riders!$A$2:$C$3501,2,FALSE))/365</f>
        <v>26.413698630136988</v>
      </c>
      <c r="I38" s="81">
        <v>11</v>
      </c>
      <c r="J38" s="85">
        <v>33.68</v>
      </c>
      <c r="K38" s="84">
        <v>11.895</v>
      </c>
      <c r="L38" s="85">
        <v>7.3390000000000022</v>
      </c>
      <c r="M38" s="85">
        <v>7.1169999999999973</v>
      </c>
      <c r="N38" s="85">
        <v>7.3290000000000006</v>
      </c>
      <c r="O38" s="80">
        <v>53.444180522565318</v>
      </c>
    </row>
    <row r="39" spans="1:15" x14ac:dyDescent="0.3">
      <c r="A39" s="89" t="s">
        <v>102</v>
      </c>
      <c r="B39" s="89">
        <v>2023</v>
      </c>
      <c r="C39" s="82">
        <v>45146</v>
      </c>
      <c r="D39" s="89" t="s">
        <v>13</v>
      </c>
      <c r="E39" s="81" t="s">
        <v>379</v>
      </c>
      <c r="F39" s="89" t="s">
        <v>101</v>
      </c>
      <c r="G39" s="89" t="s">
        <v>25</v>
      </c>
      <c r="H39" s="76">
        <f>(C39-VLOOKUP(F39,Riders!$A$2:$C$3501,2,FALSE))/365</f>
        <v>23.854794520547944</v>
      </c>
      <c r="I39" s="81">
        <v>12</v>
      </c>
      <c r="J39" s="85">
        <v>33.991999999999997</v>
      </c>
      <c r="K39" s="84">
        <v>12.085000000000001</v>
      </c>
      <c r="L39" s="85">
        <v>7.445999999999998</v>
      </c>
      <c r="M39" s="85">
        <v>7.1530000000000022</v>
      </c>
      <c r="N39" s="85">
        <v>7.3079999999999963</v>
      </c>
      <c r="O39" s="80">
        <v>52.953636149682282</v>
      </c>
    </row>
    <row r="40" spans="1:15" x14ac:dyDescent="0.3">
      <c r="A40" s="89" t="s">
        <v>102</v>
      </c>
      <c r="B40" s="89">
        <v>2023</v>
      </c>
      <c r="C40" s="82">
        <v>45146</v>
      </c>
      <c r="D40" s="89" t="s">
        <v>13</v>
      </c>
      <c r="E40" s="81" t="s">
        <v>379</v>
      </c>
      <c r="F40" s="89" t="s">
        <v>380</v>
      </c>
      <c r="G40" s="89" t="s">
        <v>19</v>
      </c>
      <c r="H40" s="76">
        <f>(C40-VLOOKUP(F40,Riders!$A$2:$C$3501,2,FALSE))/365</f>
        <v>27.331506849315069</v>
      </c>
      <c r="I40" s="81">
        <v>13</v>
      </c>
      <c r="J40" s="85">
        <v>34.015000000000001</v>
      </c>
      <c r="K40" s="84">
        <v>11.779</v>
      </c>
      <c r="L40" s="85">
        <v>7.4379999999999988</v>
      </c>
      <c r="M40" s="85">
        <v>7.2600000000000016</v>
      </c>
      <c r="N40" s="85">
        <v>7.5380000000000003</v>
      </c>
      <c r="O40" s="80">
        <v>52.917830368954874</v>
      </c>
    </row>
    <row r="41" spans="1:15" x14ac:dyDescent="0.3">
      <c r="A41" s="89" t="s">
        <v>102</v>
      </c>
      <c r="B41" s="89">
        <v>2023</v>
      </c>
      <c r="C41" s="82">
        <v>45146</v>
      </c>
      <c r="D41" s="89" t="s">
        <v>13</v>
      </c>
      <c r="E41" s="81" t="s">
        <v>379</v>
      </c>
      <c r="F41" s="89" t="s">
        <v>831</v>
      </c>
      <c r="G41" s="89" t="s">
        <v>29</v>
      </c>
      <c r="H41" s="76">
        <f>(C41-VLOOKUP(F41,Riders!$A$2:$C$3501,2,FALSE))/365</f>
        <v>25.098630136986301</v>
      </c>
      <c r="I41" s="81">
        <v>14</v>
      </c>
      <c r="J41" s="85">
        <v>34.061999999999998</v>
      </c>
      <c r="K41" s="84">
        <v>11.675000000000001</v>
      </c>
      <c r="L41" s="85">
        <v>7.3659999999999997</v>
      </c>
      <c r="M41" s="85">
        <v>7.2929999999999993</v>
      </c>
      <c r="N41" s="85">
        <v>7.727999999999998</v>
      </c>
      <c r="O41" s="80">
        <v>52.844812400915977</v>
      </c>
    </row>
    <row r="42" spans="1:15" x14ac:dyDescent="0.3">
      <c r="A42" s="89" t="s">
        <v>102</v>
      </c>
      <c r="B42" s="89">
        <v>2023</v>
      </c>
      <c r="C42" s="82">
        <v>45146</v>
      </c>
      <c r="D42" s="89" t="s">
        <v>13</v>
      </c>
      <c r="E42" s="81" t="s">
        <v>379</v>
      </c>
      <c r="F42" s="89" t="s">
        <v>77</v>
      </c>
      <c r="G42" s="89" t="s">
        <v>19</v>
      </c>
      <c r="H42" s="76">
        <f>(C42-VLOOKUP(F42,Riders!$A$2:$C$3501,2,FALSE))/365</f>
        <v>32.246575342465754</v>
      </c>
      <c r="I42" s="81">
        <v>15</v>
      </c>
      <c r="J42" s="85">
        <v>34.143000000000001</v>
      </c>
      <c r="K42" s="84">
        <v>12.321</v>
      </c>
      <c r="L42" s="85">
        <v>7.4550000000000001</v>
      </c>
      <c r="M42" s="85">
        <v>7.1080000000000005</v>
      </c>
      <c r="N42" s="85">
        <v>7.2590000000000003</v>
      </c>
      <c r="O42" s="80">
        <v>52.719444688515949</v>
      </c>
    </row>
    <row r="43" spans="1:15" x14ac:dyDescent="0.3">
      <c r="A43" s="89" t="s">
        <v>102</v>
      </c>
      <c r="B43" s="89">
        <v>2023</v>
      </c>
      <c r="C43" s="82">
        <v>45146</v>
      </c>
      <c r="D43" s="89" t="s">
        <v>13</v>
      </c>
      <c r="E43" s="81" t="s">
        <v>379</v>
      </c>
      <c r="F43" s="89" t="s">
        <v>98</v>
      </c>
      <c r="G43" s="89" t="s">
        <v>67</v>
      </c>
      <c r="H43" s="76">
        <f>(C43-VLOOKUP(F43,Riders!$A$2:$C$3501,2,FALSE))/365</f>
        <v>32.024657534246572</v>
      </c>
      <c r="I43" s="81">
        <v>16</v>
      </c>
      <c r="J43" s="85">
        <v>34.456000000000003</v>
      </c>
      <c r="K43" s="84">
        <v>12.212</v>
      </c>
      <c r="L43" s="85">
        <v>7.4450000000000003</v>
      </c>
      <c r="M43" s="85">
        <v>7.2839999999999989</v>
      </c>
      <c r="N43" s="85">
        <v>7.5150000000000041</v>
      </c>
      <c r="O43" s="80">
        <v>52.240538657998606</v>
      </c>
    </row>
    <row r="44" spans="1:15" x14ac:dyDescent="0.3">
      <c r="A44" s="89" t="s">
        <v>102</v>
      </c>
      <c r="B44" s="89">
        <v>2023</v>
      </c>
      <c r="C44" s="82">
        <v>45146</v>
      </c>
      <c r="D44" s="89" t="s">
        <v>13</v>
      </c>
      <c r="E44" s="81" t="s">
        <v>379</v>
      </c>
      <c r="F44" s="89" t="s">
        <v>138</v>
      </c>
      <c r="G44" s="89" t="s">
        <v>44</v>
      </c>
      <c r="H44" s="76">
        <f>(C44-VLOOKUP(F44,Riders!$A$2:$C$3501,2,FALSE))/365</f>
        <v>27.898630136986302</v>
      </c>
      <c r="I44" s="81">
        <v>17</v>
      </c>
      <c r="J44" s="85">
        <v>34.469000000000001</v>
      </c>
      <c r="K44" s="84">
        <v>11.912000000000001</v>
      </c>
      <c r="L44" s="85">
        <v>7.5519999999999978</v>
      </c>
      <c r="M44" s="85">
        <v>7.3840000000000003</v>
      </c>
      <c r="N44" s="85">
        <v>7.6210000000000022</v>
      </c>
      <c r="O44" s="80">
        <v>52.22083611360933</v>
      </c>
    </row>
    <row r="45" spans="1:15" x14ac:dyDescent="0.3">
      <c r="A45" s="89" t="s">
        <v>102</v>
      </c>
      <c r="B45" s="89">
        <v>2023</v>
      </c>
      <c r="C45" s="82">
        <v>45146</v>
      </c>
      <c r="D45" s="89" t="s">
        <v>13</v>
      </c>
      <c r="E45" s="81" t="s">
        <v>379</v>
      </c>
      <c r="F45" s="89" t="s">
        <v>48</v>
      </c>
      <c r="G45" s="89" t="s">
        <v>49</v>
      </c>
      <c r="H45" s="76">
        <f>(C45-VLOOKUP(F45,Riders!$A$2:$C$3501,2,FALSE))/365</f>
        <v>22.526027397260275</v>
      </c>
      <c r="I45" s="81">
        <v>18</v>
      </c>
      <c r="J45" s="85">
        <v>34.677999999999997</v>
      </c>
      <c r="K45" s="84">
        <v>12.000999999999999</v>
      </c>
      <c r="L45" s="85">
        <v>7.58</v>
      </c>
      <c r="M45" s="85">
        <v>7.4190000000000005</v>
      </c>
      <c r="N45" s="85">
        <v>7.6779999999999973</v>
      </c>
      <c r="O45" s="80">
        <v>51.906107618663135</v>
      </c>
    </row>
    <row r="46" spans="1:15" x14ac:dyDescent="0.3">
      <c r="A46" s="89" t="s">
        <v>102</v>
      </c>
      <c r="B46" s="89">
        <v>2023</v>
      </c>
      <c r="C46" s="82">
        <v>45146</v>
      </c>
      <c r="D46" s="89" t="s">
        <v>13</v>
      </c>
      <c r="E46" s="81" t="s">
        <v>379</v>
      </c>
      <c r="F46" s="89" t="s">
        <v>107</v>
      </c>
      <c r="G46" s="89" t="s">
        <v>59</v>
      </c>
      <c r="H46" s="76">
        <f>(C46-VLOOKUP(F46,Riders!$A$2:$C$3501,2,FALSE))/365</f>
        <v>19.920547945205481</v>
      </c>
      <c r="I46" s="81">
        <v>19</v>
      </c>
      <c r="J46" s="85">
        <v>34.878999999999998</v>
      </c>
      <c r="K46" s="84">
        <v>12.659000000000001</v>
      </c>
      <c r="L46" s="85">
        <v>7.5729999999999986</v>
      </c>
      <c r="M46" s="85">
        <v>7.2630000000000017</v>
      </c>
      <c r="N46" s="85">
        <v>7.3839999999999968</v>
      </c>
      <c r="O46" s="80">
        <v>51.606984145187653</v>
      </c>
    </row>
    <row r="47" spans="1:15" x14ac:dyDescent="0.3">
      <c r="A47" s="89" t="s">
        <v>102</v>
      </c>
      <c r="B47" s="89">
        <v>2023</v>
      </c>
      <c r="C47" s="82">
        <v>45146</v>
      </c>
      <c r="D47" s="89" t="s">
        <v>13</v>
      </c>
      <c r="E47" s="81" t="s">
        <v>379</v>
      </c>
      <c r="F47" s="89" t="s">
        <v>80</v>
      </c>
      <c r="G47" s="89" t="s">
        <v>17</v>
      </c>
      <c r="H47" s="76">
        <f>(C47-VLOOKUP(F47,Riders!$A$2:$C$3501,2,FALSE))/365</f>
        <v>21.4986301369863</v>
      </c>
      <c r="I47" s="81">
        <v>20</v>
      </c>
      <c r="J47" s="85">
        <v>34.962000000000003</v>
      </c>
      <c r="K47" s="84">
        <v>12.488</v>
      </c>
      <c r="L47" s="85">
        <v>7.6589999999999989</v>
      </c>
      <c r="M47" s="85">
        <v>7.3460000000000001</v>
      </c>
      <c r="N47" s="85">
        <v>7.4690000000000047</v>
      </c>
      <c r="O47" s="80">
        <v>51.484468851896338</v>
      </c>
    </row>
    <row r="48" spans="1:15" x14ac:dyDescent="0.3">
      <c r="A48" s="89" t="s">
        <v>102</v>
      </c>
      <c r="B48" s="89">
        <v>2023</v>
      </c>
      <c r="C48" s="82">
        <v>45146</v>
      </c>
      <c r="D48" s="89" t="s">
        <v>13</v>
      </c>
      <c r="E48" s="81" t="s">
        <v>379</v>
      </c>
      <c r="F48" s="89" t="s">
        <v>3819</v>
      </c>
      <c r="G48" s="89" t="s">
        <v>40</v>
      </c>
      <c r="H48" s="76">
        <f>(C48-VLOOKUP(F48,Riders!$A$2:$C$3501,2,FALSE))/365</f>
        <v>22.564383561643837</v>
      </c>
      <c r="I48" s="81">
        <v>21</v>
      </c>
      <c r="J48" s="85">
        <v>34.966000000000001</v>
      </c>
      <c r="K48" s="84">
        <v>11.631</v>
      </c>
      <c r="L48" s="85">
        <v>7.6469999999999985</v>
      </c>
      <c r="M48" s="85">
        <v>7.6920000000000002</v>
      </c>
      <c r="N48" s="85">
        <v>7.9960000000000022</v>
      </c>
      <c r="O48" s="80">
        <v>51.478579191214322</v>
      </c>
    </row>
    <row r="49" spans="1:15" x14ac:dyDescent="0.3">
      <c r="A49" s="89" t="s">
        <v>102</v>
      </c>
      <c r="B49" s="89">
        <v>2023</v>
      </c>
      <c r="C49" s="82">
        <v>45146</v>
      </c>
      <c r="D49" s="89" t="s">
        <v>13</v>
      </c>
      <c r="E49" s="81" t="s">
        <v>379</v>
      </c>
      <c r="F49" s="89" t="s">
        <v>92</v>
      </c>
      <c r="G49" s="89" t="s">
        <v>89</v>
      </c>
      <c r="H49" s="76">
        <f>(C49-VLOOKUP(F49,Riders!$A$2:$C$3501,2,FALSE))/365</f>
        <v>24.172602739726027</v>
      </c>
      <c r="I49" s="81">
        <v>22</v>
      </c>
      <c r="J49" s="85">
        <v>35.246000000000002</v>
      </c>
      <c r="K49" s="84">
        <v>12.478</v>
      </c>
      <c r="L49" s="85">
        <v>7.6820000000000004</v>
      </c>
      <c r="M49" s="85">
        <v>7.4480000000000004</v>
      </c>
      <c r="N49" s="85">
        <v>7.6380000000000017</v>
      </c>
      <c r="O49" s="80">
        <v>51.06962492197696</v>
      </c>
    </row>
    <row r="50" spans="1:15" x14ac:dyDescent="0.3">
      <c r="A50" s="89" t="s">
        <v>102</v>
      </c>
      <c r="B50" s="89">
        <v>2023</v>
      </c>
      <c r="C50" s="82">
        <v>45146</v>
      </c>
      <c r="D50" s="89" t="s">
        <v>13</v>
      </c>
      <c r="E50" s="81" t="s">
        <v>379</v>
      </c>
      <c r="F50" s="89" t="s">
        <v>64</v>
      </c>
      <c r="G50" s="89" t="s">
        <v>65</v>
      </c>
      <c r="H50" s="76">
        <f>(C50-VLOOKUP(F50,Riders!$A$2:$C$3501,2,FALSE))/365</f>
        <v>22.624657534246577</v>
      </c>
      <c r="I50" s="81">
        <v>23</v>
      </c>
      <c r="J50" s="85">
        <v>35.57</v>
      </c>
      <c r="K50" s="84">
        <v>12.374000000000001</v>
      </c>
      <c r="L50" s="85">
        <v>7.7529999999999983</v>
      </c>
      <c r="M50" s="85">
        <v>7.5960000000000001</v>
      </c>
      <c r="N50" s="85">
        <v>7.8470000000000013</v>
      </c>
      <c r="O50" s="80">
        <v>50.604441945459655</v>
      </c>
    </row>
    <row r="51" spans="1:15" x14ac:dyDescent="0.3">
      <c r="A51" s="89" t="s">
        <v>102</v>
      </c>
      <c r="B51" s="89">
        <v>2023</v>
      </c>
      <c r="C51" s="82">
        <v>45146</v>
      </c>
      <c r="D51" s="89" t="s">
        <v>13</v>
      </c>
      <c r="E51" s="81" t="s">
        <v>379</v>
      </c>
      <c r="F51" s="89" t="s">
        <v>289</v>
      </c>
      <c r="G51" s="89" t="s">
        <v>70</v>
      </c>
      <c r="H51" s="76">
        <f>(C51-VLOOKUP(F51,Riders!$A$2:$C$3501,2,FALSE))/365</f>
        <v>24.4</v>
      </c>
      <c r="I51" s="81">
        <v>24</v>
      </c>
      <c r="J51" s="85">
        <v>38.603999999999999</v>
      </c>
      <c r="K51" s="84">
        <v>13.925000000000001</v>
      </c>
      <c r="L51" s="85">
        <v>8.3490000000000002</v>
      </c>
      <c r="M51" s="85">
        <v>8.0389999999999979</v>
      </c>
      <c r="N51" s="85">
        <v>8.2910000000000004</v>
      </c>
      <c r="O51" s="80">
        <v>46.627292508548337</v>
      </c>
    </row>
    <row r="52" spans="1:15" x14ac:dyDescent="0.3">
      <c r="A52" s="89" t="s">
        <v>102</v>
      </c>
      <c r="B52" s="89">
        <v>2023</v>
      </c>
      <c r="C52" s="82">
        <v>45146</v>
      </c>
      <c r="D52" s="89" t="s">
        <v>13</v>
      </c>
      <c r="E52" s="81" t="s">
        <v>379</v>
      </c>
      <c r="F52" s="89" t="s">
        <v>845</v>
      </c>
      <c r="G52" s="89" t="s">
        <v>235</v>
      </c>
      <c r="H52" s="76">
        <f>(C52-VLOOKUP(F52,Riders!$A$2:$C$3501,2,FALSE))/365</f>
        <v>19.490410958904111</v>
      </c>
      <c r="I52" s="81">
        <v>25</v>
      </c>
      <c r="J52" s="85">
        <v>38.697000000000003</v>
      </c>
      <c r="K52" s="84">
        <v>13.927</v>
      </c>
      <c r="L52" s="85">
        <v>8.4819999999999993</v>
      </c>
      <c r="M52" s="85">
        <v>8.0310000000000024</v>
      </c>
      <c r="N52" s="85">
        <v>8.2570000000000014</v>
      </c>
      <c r="O52" s="80">
        <v>46.515233739049535</v>
      </c>
    </row>
    <row r="53" spans="1:15" x14ac:dyDescent="0.3">
      <c r="A53" s="89" t="s">
        <v>102</v>
      </c>
      <c r="B53" s="89">
        <v>2023</v>
      </c>
      <c r="C53" s="82">
        <v>45146</v>
      </c>
      <c r="D53" s="89" t="s">
        <v>13</v>
      </c>
      <c r="E53" s="81" t="s">
        <v>379</v>
      </c>
      <c r="F53" s="89" t="s">
        <v>69</v>
      </c>
      <c r="G53" s="89" t="s">
        <v>70</v>
      </c>
      <c r="H53" s="76">
        <f>(C53-VLOOKUP(F53,Riders!$A$2:$C$3501,2,FALSE))/365</f>
        <v>29.931506849315067</v>
      </c>
      <c r="I53" s="81">
        <v>26</v>
      </c>
      <c r="J53" s="85">
        <v>39.957999999999998</v>
      </c>
      <c r="K53" s="84">
        <v>14.597</v>
      </c>
      <c r="L53" s="85">
        <v>8.538000000000002</v>
      </c>
      <c r="M53" s="85">
        <v>8.3109999999999999</v>
      </c>
      <c r="N53" s="85">
        <v>8.5119999999999969</v>
      </c>
      <c r="O53" s="80">
        <v>45.04729966464788</v>
      </c>
    </row>
    <row r="54" spans="1:15" x14ac:dyDescent="0.3">
      <c r="A54" s="89" t="s">
        <v>102</v>
      </c>
      <c r="B54" s="89">
        <v>2023</v>
      </c>
      <c r="C54" s="82">
        <v>45146</v>
      </c>
      <c r="D54" s="89" t="s">
        <v>13</v>
      </c>
      <c r="E54" s="81" t="s">
        <v>204</v>
      </c>
      <c r="F54" s="89" t="s">
        <v>23</v>
      </c>
      <c r="G54" s="89" t="s">
        <v>15</v>
      </c>
      <c r="H54" s="76">
        <f>(C54-VLOOKUP(F54,Riders!$A$2:$C$3501,2,FALSE))/365</f>
        <v>25.906849315068492</v>
      </c>
      <c r="I54" s="81">
        <v>1</v>
      </c>
      <c r="J54" s="85">
        <f>SUM(K54:N54)</f>
        <v>32.82</v>
      </c>
      <c r="K54" s="84">
        <v>11.69</v>
      </c>
      <c r="L54" s="85">
        <v>7.2690000000000001</v>
      </c>
      <c r="M54" s="85">
        <v>6.897000000000002</v>
      </c>
      <c r="N54" s="85">
        <v>6.9639999999999986</v>
      </c>
      <c r="O54" s="80">
        <f>3.6*500/(J54)</f>
        <v>54.844606946983546</v>
      </c>
    </row>
    <row r="55" spans="1:15" x14ac:dyDescent="0.3">
      <c r="A55" s="89" t="s">
        <v>102</v>
      </c>
      <c r="B55" s="89">
        <v>2023</v>
      </c>
      <c r="C55" s="82">
        <v>45146</v>
      </c>
      <c r="D55" s="89" t="s">
        <v>13</v>
      </c>
      <c r="E55" s="81" t="s">
        <v>204</v>
      </c>
      <c r="F55" s="89" t="s">
        <v>35</v>
      </c>
      <c r="G55" s="89" t="s">
        <v>36</v>
      </c>
      <c r="H55" s="76">
        <f>(C55-VLOOKUP(F55,Riders!$A$2:$C$3501,2,FALSE))/365</f>
        <v>25.336986301369862</v>
      </c>
      <c r="I55" s="81">
        <v>2</v>
      </c>
      <c r="J55" s="85">
        <f>SUM(K55:N55)</f>
        <v>32.956000000000003</v>
      </c>
      <c r="K55" s="84">
        <v>11.509</v>
      </c>
      <c r="L55" s="85">
        <v>7.2860000000000014</v>
      </c>
      <c r="M55" s="85">
        <v>7.0059999999999967</v>
      </c>
      <c r="N55" s="85">
        <v>7.1550000000000047</v>
      </c>
      <c r="O55" s="80">
        <f>3.6*500/(J55)</f>
        <v>54.618278917344334</v>
      </c>
    </row>
    <row r="56" spans="1:15" x14ac:dyDescent="0.3">
      <c r="A56" s="89" t="s">
        <v>102</v>
      </c>
      <c r="B56" s="89">
        <v>2023</v>
      </c>
      <c r="C56" s="82">
        <v>45146</v>
      </c>
      <c r="D56" s="89" t="s">
        <v>13</v>
      </c>
      <c r="E56" s="81" t="s">
        <v>204</v>
      </c>
      <c r="F56" s="89" t="s">
        <v>14</v>
      </c>
      <c r="G56" s="89" t="s">
        <v>15</v>
      </c>
      <c r="H56" s="76">
        <f>(C56-VLOOKUP(F56,Riders!$A$2:$C$3501,2,FALSE))/365</f>
        <v>23.6</v>
      </c>
      <c r="I56" s="81">
        <v>3</v>
      </c>
      <c r="J56" s="85">
        <f>SUM(K56:N56)</f>
        <v>33.134</v>
      </c>
      <c r="K56" s="84">
        <v>11.765000000000001</v>
      </c>
      <c r="L56" s="85">
        <v>7.2509999999999977</v>
      </c>
      <c r="M56" s="85">
        <v>6.995000000000001</v>
      </c>
      <c r="N56" s="85">
        <v>7.1230000000000011</v>
      </c>
      <c r="O56" s="80">
        <f>3.6*500/(J56)</f>
        <v>54.324862678819336</v>
      </c>
    </row>
    <row r="57" spans="1:15" x14ac:dyDescent="0.3">
      <c r="A57" s="89" t="s">
        <v>102</v>
      </c>
      <c r="B57" s="89">
        <v>2023</v>
      </c>
      <c r="C57" s="82">
        <v>45146</v>
      </c>
      <c r="D57" s="89" t="s">
        <v>13</v>
      </c>
      <c r="E57" s="81" t="s">
        <v>204</v>
      </c>
      <c r="F57" s="89" t="s">
        <v>24</v>
      </c>
      <c r="G57" s="89" t="s">
        <v>25</v>
      </c>
      <c r="H57" s="76">
        <f>(C57-VLOOKUP(F57,Riders!$A$2:$C$3501,2,FALSE))/365</f>
        <v>24.942465753424656</v>
      </c>
      <c r="I57" s="81">
        <v>4</v>
      </c>
      <c r="J57" s="85">
        <f>SUM(K57:N57)</f>
        <v>33.256</v>
      </c>
      <c r="K57" s="84">
        <v>11.795</v>
      </c>
      <c r="L57" s="85">
        <v>7.2949999999999999</v>
      </c>
      <c r="M57" s="85">
        <v>7.0019999999999989</v>
      </c>
      <c r="N57" s="85">
        <v>7.1640000000000015</v>
      </c>
      <c r="O57" s="80">
        <f>3.6*500/(J57)</f>
        <v>54.1255713254751</v>
      </c>
    </row>
    <row r="58" spans="1:15" x14ac:dyDescent="0.3">
      <c r="A58" s="89" t="s">
        <v>102</v>
      </c>
      <c r="B58" s="89">
        <v>2023</v>
      </c>
      <c r="C58" s="82">
        <v>45146</v>
      </c>
      <c r="D58" s="89" t="s">
        <v>13</v>
      </c>
      <c r="E58" s="81" t="s">
        <v>204</v>
      </c>
      <c r="F58" s="89" t="s">
        <v>22</v>
      </c>
      <c r="G58" s="89" t="s">
        <v>15</v>
      </c>
      <c r="H58" s="76">
        <f>(C58-VLOOKUP(F58,Riders!$A$2:$C$3501,2,FALSE))/365</f>
        <v>25.580821917808219</v>
      </c>
      <c r="I58" s="81">
        <v>5</v>
      </c>
      <c r="J58" s="85">
        <f>SUM(K58:N58)</f>
        <v>33.295999999999999</v>
      </c>
      <c r="K58" s="84">
        <v>11.731</v>
      </c>
      <c r="L58" s="85">
        <v>7.3349999999999991</v>
      </c>
      <c r="M58" s="85">
        <v>7.0310000000000024</v>
      </c>
      <c r="N58" s="85">
        <v>7.1989999999999981</v>
      </c>
      <c r="O58" s="80">
        <f>3.6*500/(J58)</f>
        <v>54.060547813551182</v>
      </c>
    </row>
    <row r="59" spans="1:15" x14ac:dyDescent="0.3">
      <c r="A59" s="89" t="s">
        <v>102</v>
      </c>
      <c r="B59" s="89">
        <v>2023</v>
      </c>
      <c r="C59" s="82">
        <v>45146</v>
      </c>
      <c r="D59" s="89" t="s">
        <v>13</v>
      </c>
      <c r="E59" s="81" t="s">
        <v>204</v>
      </c>
      <c r="F59" s="89" t="s">
        <v>94</v>
      </c>
      <c r="G59" s="89" t="s">
        <v>38</v>
      </c>
      <c r="H59" s="76">
        <f>(C59-VLOOKUP(F59,Riders!$A$2:$C$3501,2,FALSE))/365</f>
        <v>25.778082191780822</v>
      </c>
      <c r="I59" s="81">
        <v>6</v>
      </c>
      <c r="J59" s="85">
        <f>SUM(K59:N59)</f>
        <v>33.378</v>
      </c>
      <c r="K59" s="84">
        <v>11.724</v>
      </c>
      <c r="L59" s="85">
        <v>7.3299999999999983</v>
      </c>
      <c r="M59" s="85">
        <v>7.0560000000000009</v>
      </c>
      <c r="N59" s="85">
        <v>7.2680000000000007</v>
      </c>
      <c r="O59" s="80">
        <f>3.6*500/(J59)</f>
        <v>53.927736832644257</v>
      </c>
    </row>
    <row r="60" spans="1:15" x14ac:dyDescent="0.3">
      <c r="A60" s="89" t="s">
        <v>102</v>
      </c>
      <c r="B60" s="89">
        <v>2023</v>
      </c>
      <c r="C60" s="82">
        <v>45146</v>
      </c>
      <c r="D60" s="89" t="s">
        <v>13</v>
      </c>
      <c r="E60" s="81" t="s">
        <v>204</v>
      </c>
      <c r="F60" s="89" t="s">
        <v>75</v>
      </c>
      <c r="G60" s="89" t="s">
        <v>38</v>
      </c>
      <c r="H60" s="76">
        <f>(C60-VLOOKUP(F60,Riders!$A$2:$C$3501,2,FALSE))/365</f>
        <v>24.416438356164385</v>
      </c>
      <c r="I60" s="81">
        <v>7</v>
      </c>
      <c r="J60" s="85">
        <f>SUM(K60:N60)</f>
        <v>33.409999999999997</v>
      </c>
      <c r="K60" s="84">
        <v>11.689</v>
      </c>
      <c r="L60" s="85">
        <v>7.3009999999999984</v>
      </c>
      <c r="M60" s="85">
        <v>7.0340000000000025</v>
      </c>
      <c r="N60" s="85">
        <v>7.3859999999999957</v>
      </c>
      <c r="O60" s="80">
        <f>3.6*500/(J60)</f>
        <v>53.876085004489681</v>
      </c>
    </row>
    <row r="61" spans="1:15" x14ac:dyDescent="0.3">
      <c r="A61" s="89" t="s">
        <v>102</v>
      </c>
      <c r="B61" s="89">
        <v>2023</v>
      </c>
      <c r="C61" s="82">
        <v>45146</v>
      </c>
      <c r="D61" s="89" t="s">
        <v>13</v>
      </c>
      <c r="E61" s="81" t="s">
        <v>204</v>
      </c>
      <c r="F61" s="89" t="s">
        <v>900</v>
      </c>
      <c r="G61" s="89" t="s">
        <v>38</v>
      </c>
      <c r="H61" s="76">
        <f>(C61-VLOOKUP(F61,Riders!$A$2:$C$3501,2,FALSE))/365</f>
        <v>19.542465753424658</v>
      </c>
      <c r="I61" s="81">
        <v>8</v>
      </c>
      <c r="J61" s="85">
        <f>SUM(K61:N61)</f>
        <v>33.46</v>
      </c>
      <c r="K61" s="84">
        <v>11.795999999999999</v>
      </c>
      <c r="L61" s="85">
        <v>7.3249999999999993</v>
      </c>
      <c r="M61" s="85">
        <v>7.0860000000000021</v>
      </c>
      <c r="N61" s="85">
        <v>7.2530000000000001</v>
      </c>
      <c r="O61" s="80">
        <f>3.6*500/(J61)</f>
        <v>53.795576808129105</v>
      </c>
    </row>
    <row r="62" spans="1:15" x14ac:dyDescent="0.3">
      <c r="A62" s="74" t="s">
        <v>12</v>
      </c>
      <c r="B62" s="74">
        <v>2022</v>
      </c>
      <c r="C62" s="75">
        <v>44849</v>
      </c>
      <c r="D62" s="74" t="s">
        <v>13</v>
      </c>
      <c r="E62" s="74" t="s">
        <v>379</v>
      </c>
      <c r="F62" s="74" t="s">
        <v>23</v>
      </c>
      <c r="G62" s="74" t="s">
        <v>15</v>
      </c>
      <c r="H62" s="76">
        <f>(C62-VLOOKUP(F62,Riders!$A$2:$C$3501,2,FALSE))/365</f>
        <v>25.093150684931508</v>
      </c>
      <c r="I62" s="77">
        <v>1</v>
      </c>
      <c r="J62" s="79">
        <v>32.968000000000004</v>
      </c>
      <c r="K62" s="78">
        <v>11.855</v>
      </c>
      <c r="L62" s="79">
        <v>7.3419999999999987</v>
      </c>
      <c r="M62" s="79">
        <v>6.8770000000000024</v>
      </c>
      <c r="N62" s="79">
        <v>6.8940000000000019</v>
      </c>
      <c r="O62" s="80">
        <f>3.6*500/(J62)</f>
        <v>54.598398446978884</v>
      </c>
    </row>
    <row r="63" spans="1:15" x14ac:dyDescent="0.3">
      <c r="A63" s="74" t="s">
        <v>12</v>
      </c>
      <c r="B63" s="74">
        <v>2022</v>
      </c>
      <c r="C63" s="75">
        <v>44849</v>
      </c>
      <c r="D63" s="74" t="s">
        <v>13</v>
      </c>
      <c r="E63" s="74" t="s">
        <v>379</v>
      </c>
      <c r="F63" s="74" t="s">
        <v>32</v>
      </c>
      <c r="G63" s="74" t="s">
        <v>17</v>
      </c>
      <c r="H63" s="76">
        <f>(C63-VLOOKUP(F63,Riders!$A$2:$C$3501,2,FALSE))/365</f>
        <v>20.224657534246575</v>
      </c>
      <c r="I63" s="77">
        <v>2</v>
      </c>
      <c r="J63" s="79">
        <v>33.158999999999999</v>
      </c>
      <c r="K63" s="78">
        <v>11.913</v>
      </c>
      <c r="L63" s="79">
        <v>7.2590000000000003</v>
      </c>
      <c r="M63" s="79">
        <v>6.9250000000000007</v>
      </c>
      <c r="N63" s="79">
        <v>7.0619999999999976</v>
      </c>
      <c r="O63" s="80">
        <f>3.6*500/(J63)</f>
        <v>54.283904822220215</v>
      </c>
    </row>
    <row r="64" spans="1:15" x14ac:dyDescent="0.3">
      <c r="A64" s="74" t="s">
        <v>12</v>
      </c>
      <c r="B64" s="74">
        <v>2022</v>
      </c>
      <c r="C64" s="75">
        <v>44849</v>
      </c>
      <c r="D64" s="74" t="s">
        <v>13</v>
      </c>
      <c r="E64" s="74" t="s">
        <v>379</v>
      </c>
      <c r="F64" s="74" t="s">
        <v>35</v>
      </c>
      <c r="G64" s="74" t="s">
        <v>36</v>
      </c>
      <c r="H64" s="76">
        <f>(C64-VLOOKUP(F64,Riders!$A$2:$C$3501,2,FALSE))/365</f>
        <v>24.523287671232875</v>
      </c>
      <c r="I64" s="77">
        <v>3</v>
      </c>
      <c r="J64" s="79">
        <v>33.177999999999997</v>
      </c>
      <c r="K64" s="78">
        <v>11.632</v>
      </c>
      <c r="L64" s="79">
        <v>7.3229999999999986</v>
      </c>
      <c r="M64" s="79">
        <v>7.0710000000000015</v>
      </c>
      <c r="N64" s="79">
        <v>7.1519999999999975</v>
      </c>
      <c r="O64" s="80">
        <f>3.6*500/(J64)</f>
        <v>54.252818132497445</v>
      </c>
    </row>
    <row r="65" spans="1:15" x14ac:dyDescent="0.3">
      <c r="A65" s="74" t="s">
        <v>12</v>
      </c>
      <c r="B65" s="74">
        <v>2022</v>
      </c>
      <c r="C65" s="75">
        <v>44849</v>
      </c>
      <c r="D65" s="74" t="s">
        <v>13</v>
      </c>
      <c r="E65" s="74" t="s">
        <v>379</v>
      </c>
      <c r="F65" s="74" t="s">
        <v>18</v>
      </c>
      <c r="G65" s="74" t="s">
        <v>19</v>
      </c>
      <c r="H65" s="76">
        <f>(C65-VLOOKUP(F65,Riders!$A$2:$C$3501,2,FALSE))/365</f>
        <v>24.397260273972602</v>
      </c>
      <c r="I65" s="77">
        <v>4</v>
      </c>
      <c r="J65" s="79">
        <v>33.183</v>
      </c>
      <c r="K65" s="78">
        <v>11.951000000000001</v>
      </c>
      <c r="L65" s="79">
        <v>7.2789999999999999</v>
      </c>
      <c r="M65" s="79">
        <v>6.9250000000000007</v>
      </c>
      <c r="N65" s="79">
        <v>7.0279999999999987</v>
      </c>
      <c r="O65" s="80">
        <f>3.6*500/(J65)</f>
        <v>54.244643341470031</v>
      </c>
    </row>
    <row r="66" spans="1:15" x14ac:dyDescent="0.3">
      <c r="A66" s="74" t="s">
        <v>12</v>
      </c>
      <c r="B66" s="74">
        <v>2022</v>
      </c>
      <c r="C66" s="75">
        <v>44849</v>
      </c>
      <c r="D66" s="74" t="s">
        <v>13</v>
      </c>
      <c r="E66" s="74" t="s">
        <v>379</v>
      </c>
      <c r="F66" s="74" t="s">
        <v>20</v>
      </c>
      <c r="G66" s="74" t="s">
        <v>21</v>
      </c>
      <c r="H66" s="76">
        <f>(C66-VLOOKUP(F66,Riders!$A$2:$C$3501,2,FALSE))/365</f>
        <v>27.194520547945206</v>
      </c>
      <c r="I66" s="77">
        <v>5</v>
      </c>
      <c r="J66" s="79">
        <v>33.234999999999999</v>
      </c>
      <c r="K66" s="78">
        <v>11.82</v>
      </c>
      <c r="L66" s="79">
        <v>7.2390000000000008</v>
      </c>
      <c r="M66" s="79">
        <v>6.9899999999999984</v>
      </c>
      <c r="N66" s="79">
        <v>7.1859999999999999</v>
      </c>
      <c r="O66" s="80">
        <f>3.6*500/(J66)</f>
        <v>54.159771325409963</v>
      </c>
    </row>
    <row r="67" spans="1:15" x14ac:dyDescent="0.3">
      <c r="A67" s="74" t="s">
        <v>12</v>
      </c>
      <c r="B67" s="74">
        <v>2022</v>
      </c>
      <c r="C67" s="75">
        <v>44849</v>
      </c>
      <c r="D67" s="74" t="s">
        <v>13</v>
      </c>
      <c r="E67" s="74" t="s">
        <v>379</v>
      </c>
      <c r="F67" s="74" t="s">
        <v>33</v>
      </c>
      <c r="G67" s="74" t="s">
        <v>27</v>
      </c>
      <c r="H67" s="76">
        <f>(C67-VLOOKUP(F67,Riders!$A$2:$C$3501,2,FALSE))/365</f>
        <v>28.904109589041095</v>
      </c>
      <c r="I67" s="77">
        <v>6</v>
      </c>
      <c r="J67" s="79">
        <v>33.268000000000001</v>
      </c>
      <c r="K67" s="78">
        <v>11.933</v>
      </c>
      <c r="L67" s="79">
        <v>7.2149999999999999</v>
      </c>
      <c r="M67" s="79">
        <v>6.9649999999999999</v>
      </c>
      <c r="N67" s="79">
        <v>7.1550000000000011</v>
      </c>
      <c r="O67" s="80">
        <f>3.6*500/(J67)</f>
        <v>54.106047853793434</v>
      </c>
    </row>
    <row r="68" spans="1:15" x14ac:dyDescent="0.3">
      <c r="A68" s="74" t="s">
        <v>12</v>
      </c>
      <c r="B68" s="74">
        <v>2022</v>
      </c>
      <c r="C68" s="75">
        <v>44849</v>
      </c>
      <c r="D68" s="74" t="s">
        <v>13</v>
      </c>
      <c r="E68" s="74" t="s">
        <v>379</v>
      </c>
      <c r="F68" s="74" t="s">
        <v>75</v>
      </c>
      <c r="G68" s="74" t="s">
        <v>38</v>
      </c>
      <c r="H68" s="76">
        <f>(C68-VLOOKUP(F68,Riders!$A$2:$C$3501,2,FALSE))/365</f>
        <v>23.602739726027398</v>
      </c>
      <c r="I68" s="77">
        <v>7</v>
      </c>
      <c r="J68" s="79">
        <v>33.295000000000002</v>
      </c>
      <c r="K68" s="78">
        <v>11.606999999999999</v>
      </c>
      <c r="L68" s="79">
        <v>7.2510000000000012</v>
      </c>
      <c r="M68" s="79">
        <v>7.0470000000000006</v>
      </c>
      <c r="N68" s="79">
        <v>7.3900000000000006</v>
      </c>
      <c r="O68" s="80">
        <f>3.6*500/(J68)</f>
        <v>54.062171497221804</v>
      </c>
    </row>
    <row r="69" spans="1:15" x14ac:dyDescent="0.3">
      <c r="A69" s="74" t="s">
        <v>12</v>
      </c>
      <c r="B69" s="74">
        <v>2022</v>
      </c>
      <c r="C69" s="75">
        <v>44849</v>
      </c>
      <c r="D69" s="74" t="s">
        <v>13</v>
      </c>
      <c r="E69" s="74" t="s">
        <v>379</v>
      </c>
      <c r="F69" s="74" t="s">
        <v>380</v>
      </c>
      <c r="G69" s="74" t="s">
        <v>19</v>
      </c>
      <c r="H69" s="76">
        <f>(C69-VLOOKUP(F69,Riders!$A$2:$C$3501,2,FALSE))/365</f>
        <v>26.517808219178082</v>
      </c>
      <c r="I69" s="77">
        <v>8</v>
      </c>
      <c r="J69" s="79">
        <v>33.313000000000002</v>
      </c>
      <c r="K69" s="78">
        <v>11.587</v>
      </c>
      <c r="L69" s="79">
        <v>7.3069999999999986</v>
      </c>
      <c r="M69" s="79">
        <v>7.1190000000000033</v>
      </c>
      <c r="N69" s="79">
        <v>7.3000000000000007</v>
      </c>
      <c r="O69" s="80">
        <f>3.6*500/(J69)</f>
        <v>54.032960105664451</v>
      </c>
    </row>
    <row r="70" spans="1:15" x14ac:dyDescent="0.3">
      <c r="A70" s="74" t="s">
        <v>12</v>
      </c>
      <c r="B70" s="74">
        <v>2022</v>
      </c>
      <c r="C70" s="75">
        <v>44849</v>
      </c>
      <c r="D70" s="74" t="s">
        <v>13</v>
      </c>
      <c r="E70" s="74" t="s">
        <v>379</v>
      </c>
      <c r="F70" s="74" t="s">
        <v>14</v>
      </c>
      <c r="G70" s="74" t="s">
        <v>15</v>
      </c>
      <c r="H70" s="76">
        <f>(C70-VLOOKUP(F70,Riders!$A$2:$C$3501,2,FALSE))/365</f>
        <v>22.786301369863015</v>
      </c>
      <c r="I70" s="77">
        <v>9</v>
      </c>
      <c r="J70" s="79">
        <v>33.32</v>
      </c>
      <c r="K70" s="78">
        <v>12.048</v>
      </c>
      <c r="L70" s="79">
        <v>7.2859999999999996</v>
      </c>
      <c r="M70" s="79">
        <v>6.9570000000000007</v>
      </c>
      <c r="N70" s="79">
        <v>7.0289999999999999</v>
      </c>
      <c r="O70" s="80">
        <f>3.6*500/(J70)</f>
        <v>54.021608643457384</v>
      </c>
    </row>
    <row r="71" spans="1:15" x14ac:dyDescent="0.3">
      <c r="A71" s="74" t="s">
        <v>12</v>
      </c>
      <c r="B71" s="74">
        <v>2022</v>
      </c>
      <c r="C71" s="75">
        <v>44849</v>
      </c>
      <c r="D71" s="74" t="s">
        <v>13</v>
      </c>
      <c r="E71" s="74" t="s">
        <v>379</v>
      </c>
      <c r="F71" s="74" t="s">
        <v>22</v>
      </c>
      <c r="G71" s="74" t="s">
        <v>15</v>
      </c>
      <c r="H71" s="76">
        <f>(C71-VLOOKUP(F71,Riders!$A$2:$C$3501,2,FALSE))/365</f>
        <v>24.767123287671232</v>
      </c>
      <c r="I71" s="77">
        <v>10</v>
      </c>
      <c r="J71" s="79">
        <v>33.378</v>
      </c>
      <c r="K71" s="78">
        <v>12.07</v>
      </c>
      <c r="L71" s="79">
        <v>7.338000000000001</v>
      </c>
      <c r="M71" s="79">
        <v>6.9429999999999978</v>
      </c>
      <c r="N71" s="79">
        <v>7.027000000000001</v>
      </c>
      <c r="O71" s="80">
        <f>3.6*500/(J71)</f>
        <v>53.927736832644257</v>
      </c>
    </row>
    <row r="72" spans="1:15" x14ac:dyDescent="0.3">
      <c r="A72" s="74" t="s">
        <v>12</v>
      </c>
      <c r="B72" s="74">
        <v>2022</v>
      </c>
      <c r="C72" s="75">
        <v>44849</v>
      </c>
      <c r="D72" s="74" t="s">
        <v>13</v>
      </c>
      <c r="E72" s="74" t="s">
        <v>379</v>
      </c>
      <c r="F72" s="74" t="s">
        <v>381</v>
      </c>
      <c r="G72" s="74" t="s">
        <v>25</v>
      </c>
      <c r="H72" s="76">
        <f>(C72-VLOOKUP(F72,Riders!$A$2:$C$3501,2,FALSE))/365</f>
        <v>19.827397260273973</v>
      </c>
      <c r="I72" s="77">
        <v>11</v>
      </c>
      <c r="J72" s="79">
        <v>33.658999999999999</v>
      </c>
      <c r="K72" s="78">
        <v>12.031000000000001</v>
      </c>
      <c r="L72" s="79">
        <v>7.3139999999999983</v>
      </c>
      <c r="M72" s="79">
        <v>7.0590000000000011</v>
      </c>
      <c r="N72" s="79">
        <v>7.254999999999999</v>
      </c>
      <c r="O72" s="80">
        <f>3.6*500/(J72)</f>
        <v>53.477524584806446</v>
      </c>
    </row>
    <row r="73" spans="1:15" x14ac:dyDescent="0.3">
      <c r="A73" s="74" t="s">
        <v>12</v>
      </c>
      <c r="B73" s="74">
        <v>2022</v>
      </c>
      <c r="C73" s="75">
        <v>44849</v>
      </c>
      <c r="D73" s="74" t="s">
        <v>13</v>
      </c>
      <c r="E73" s="74" t="s">
        <v>379</v>
      </c>
      <c r="F73" s="74" t="s">
        <v>101</v>
      </c>
      <c r="G73" s="74" t="s">
        <v>25</v>
      </c>
      <c r="H73" s="76">
        <f>(C73-VLOOKUP(F73,Riders!$A$2:$C$3501,2,FALSE))/365</f>
        <v>23.041095890410958</v>
      </c>
      <c r="I73" s="77">
        <v>12</v>
      </c>
      <c r="J73" s="79">
        <v>33.914999999999999</v>
      </c>
      <c r="K73" s="78">
        <v>11.922000000000001</v>
      </c>
      <c r="L73" s="79">
        <v>7.3589999999999982</v>
      </c>
      <c r="M73" s="79">
        <v>7.2140000000000022</v>
      </c>
      <c r="N73" s="79">
        <v>7.4199999999999982</v>
      </c>
      <c r="O73" s="80">
        <f>3.6*500/(J73)</f>
        <v>53.073861123396732</v>
      </c>
    </row>
    <row r="74" spans="1:15" x14ac:dyDescent="0.3">
      <c r="A74" s="74" t="s">
        <v>12</v>
      </c>
      <c r="B74" s="74">
        <v>2022</v>
      </c>
      <c r="C74" s="75">
        <v>44849</v>
      </c>
      <c r="D74" s="74" t="s">
        <v>13</v>
      </c>
      <c r="E74" s="74" t="s">
        <v>379</v>
      </c>
      <c r="F74" s="74" t="s">
        <v>99</v>
      </c>
      <c r="G74" s="74" t="s">
        <v>47</v>
      </c>
      <c r="H74" s="76">
        <f>(C74-VLOOKUP(F74,Riders!$A$2:$C$3501,2,FALSE))/365</f>
        <v>25.665753424657535</v>
      </c>
      <c r="I74" s="77">
        <v>13</v>
      </c>
      <c r="J74" s="79">
        <v>33.954999999999998</v>
      </c>
      <c r="K74" s="78">
        <v>11.772</v>
      </c>
      <c r="L74" s="79">
        <v>7.400999999999998</v>
      </c>
      <c r="M74" s="79">
        <v>7.2730000000000032</v>
      </c>
      <c r="N74" s="79">
        <v>7.5089999999999968</v>
      </c>
      <c r="O74" s="80">
        <f>3.6*500/(J74)</f>
        <v>53.011338536298041</v>
      </c>
    </row>
    <row r="75" spans="1:15" x14ac:dyDescent="0.3">
      <c r="A75" s="74" t="s">
        <v>12</v>
      </c>
      <c r="B75" s="74">
        <v>2022</v>
      </c>
      <c r="C75" s="75">
        <v>44849</v>
      </c>
      <c r="D75" s="74" t="s">
        <v>13</v>
      </c>
      <c r="E75" s="74" t="s">
        <v>379</v>
      </c>
      <c r="F75" s="74" t="s">
        <v>100</v>
      </c>
      <c r="G75" s="74" t="s">
        <v>47</v>
      </c>
      <c r="H75" s="76">
        <f>(C75-VLOOKUP(F75,Riders!$A$2:$C$3501,2,FALSE))/365</f>
        <v>28.673972602739727</v>
      </c>
      <c r="I75" s="77">
        <v>14</v>
      </c>
      <c r="J75" s="79">
        <v>33.957000000000001</v>
      </c>
      <c r="K75" s="78">
        <v>11.975</v>
      </c>
      <c r="L75" s="79">
        <v>7.4809999999999999</v>
      </c>
      <c r="M75" s="79">
        <v>7.1649999999999991</v>
      </c>
      <c r="N75" s="79">
        <v>7.3360000000000021</v>
      </c>
      <c r="O75" s="80">
        <f>3.6*500/(J75)</f>
        <v>53.008216273522393</v>
      </c>
    </row>
    <row r="76" spans="1:15" x14ac:dyDescent="0.3">
      <c r="A76" s="74" t="s">
        <v>12</v>
      </c>
      <c r="B76" s="74">
        <v>2022</v>
      </c>
      <c r="C76" s="75">
        <v>44849</v>
      </c>
      <c r="D76" s="74" t="s">
        <v>13</v>
      </c>
      <c r="E76" s="74" t="s">
        <v>379</v>
      </c>
      <c r="F76" s="74" t="s">
        <v>382</v>
      </c>
      <c r="G76" s="74" t="s">
        <v>15</v>
      </c>
      <c r="H76" s="76">
        <f>(C76-VLOOKUP(F76,Riders!$A$2:$C$3501,2,FALSE))/365</f>
        <v>21.63013698630137</v>
      </c>
      <c r="I76" s="77">
        <v>15</v>
      </c>
      <c r="J76" s="79">
        <v>34.015000000000001</v>
      </c>
      <c r="K76" s="78">
        <v>12.3</v>
      </c>
      <c r="L76" s="79">
        <v>7.4039999999999999</v>
      </c>
      <c r="M76" s="79">
        <v>7.093</v>
      </c>
      <c r="N76" s="79">
        <v>7.218</v>
      </c>
      <c r="O76" s="80">
        <f>3.6*500/(J76)</f>
        <v>52.917830368954874</v>
      </c>
    </row>
    <row r="77" spans="1:15" x14ac:dyDescent="0.3">
      <c r="A77" s="74" t="s">
        <v>12</v>
      </c>
      <c r="B77" s="74">
        <v>2022</v>
      </c>
      <c r="C77" s="75">
        <v>44849</v>
      </c>
      <c r="D77" s="74" t="s">
        <v>13</v>
      </c>
      <c r="E77" s="74" t="s">
        <v>379</v>
      </c>
      <c r="F77" s="74" t="s">
        <v>80</v>
      </c>
      <c r="G77" s="74" t="s">
        <v>17</v>
      </c>
      <c r="H77" s="76">
        <f>(C77-VLOOKUP(F77,Riders!$A$2:$C$3501,2,FALSE))/365</f>
        <v>20.684931506849313</v>
      </c>
      <c r="I77" s="77">
        <v>16</v>
      </c>
      <c r="J77" s="79">
        <v>34.088999999999999</v>
      </c>
      <c r="K77" s="78">
        <v>12.189</v>
      </c>
      <c r="L77" s="79">
        <v>7.4770000000000003</v>
      </c>
      <c r="M77" s="79">
        <v>7.1610000000000014</v>
      </c>
      <c r="N77" s="79">
        <v>7.2619999999999969</v>
      </c>
      <c r="O77" s="80">
        <f>3.6*500/(J77)</f>
        <v>52.802956965590077</v>
      </c>
    </row>
    <row r="78" spans="1:15" x14ac:dyDescent="0.3">
      <c r="A78" s="74" t="s">
        <v>12</v>
      </c>
      <c r="B78" s="74">
        <v>2022</v>
      </c>
      <c r="C78" s="75">
        <v>44849</v>
      </c>
      <c r="D78" s="74" t="s">
        <v>13</v>
      </c>
      <c r="E78" s="74" t="s">
        <v>379</v>
      </c>
      <c r="F78" s="74" t="s">
        <v>52</v>
      </c>
      <c r="G78" s="74" t="s">
        <v>53</v>
      </c>
      <c r="H78" s="76">
        <f>(C78-VLOOKUP(F78,Riders!$A$2:$C$3501,2,FALSE))/365</f>
        <v>25.6</v>
      </c>
      <c r="I78" s="77">
        <v>17</v>
      </c>
      <c r="J78" s="79">
        <v>34.301000000000002</v>
      </c>
      <c r="K78" s="78">
        <v>12.457000000000001</v>
      </c>
      <c r="L78" s="79">
        <v>7.291999999999998</v>
      </c>
      <c r="M78" s="79">
        <v>7.1180000000000021</v>
      </c>
      <c r="N78" s="79">
        <v>7.4340000000000011</v>
      </c>
      <c r="O78" s="80">
        <f>3.6*500/(J78)</f>
        <v>52.47660418063613</v>
      </c>
    </row>
    <row r="79" spans="1:15" x14ac:dyDescent="0.3">
      <c r="A79" s="74" t="s">
        <v>12</v>
      </c>
      <c r="B79" s="74">
        <v>2022</v>
      </c>
      <c r="C79" s="75">
        <v>44849</v>
      </c>
      <c r="D79" s="74" t="s">
        <v>13</v>
      </c>
      <c r="E79" s="74" t="s">
        <v>379</v>
      </c>
      <c r="F79" s="74" t="s">
        <v>48</v>
      </c>
      <c r="G79" s="74" t="s">
        <v>49</v>
      </c>
      <c r="H79" s="76">
        <f>(C79-VLOOKUP(F79,Riders!$A$2:$C$3501,2,FALSE))/365</f>
        <v>21.712328767123289</v>
      </c>
      <c r="I79" s="77">
        <v>18</v>
      </c>
      <c r="J79" s="79">
        <v>34.381999999999998</v>
      </c>
      <c r="K79" s="78">
        <v>12.042</v>
      </c>
      <c r="L79" s="79">
        <v>7.5230000000000015</v>
      </c>
      <c r="M79" s="79">
        <v>7.3069999999999986</v>
      </c>
      <c r="N79" s="79">
        <v>7.509999999999998</v>
      </c>
      <c r="O79" s="80">
        <f>3.6*500/(J79)</f>
        <v>52.35297539410157</v>
      </c>
    </row>
    <row r="80" spans="1:15" x14ac:dyDescent="0.3">
      <c r="A80" s="74" t="s">
        <v>12</v>
      </c>
      <c r="B80" s="74">
        <v>2022</v>
      </c>
      <c r="C80" s="75">
        <v>44849</v>
      </c>
      <c r="D80" s="74" t="s">
        <v>13</v>
      </c>
      <c r="E80" s="74" t="s">
        <v>379</v>
      </c>
      <c r="F80" s="74" t="s">
        <v>41</v>
      </c>
      <c r="G80" s="74" t="s">
        <v>27</v>
      </c>
      <c r="H80" s="76">
        <f>(C80-VLOOKUP(F80,Riders!$A$2:$C$3501,2,FALSE))/365</f>
        <v>27</v>
      </c>
      <c r="I80" s="77">
        <v>19</v>
      </c>
      <c r="J80" s="79">
        <v>34.499000000000002</v>
      </c>
      <c r="K80" s="78">
        <v>12.145</v>
      </c>
      <c r="L80" s="79">
        <v>7.5090000000000003</v>
      </c>
      <c r="M80" s="79">
        <v>7.3069999999999986</v>
      </c>
      <c r="N80" s="79">
        <v>7.5380000000000038</v>
      </c>
      <c r="O80" s="80">
        <f>3.6*500/(J80)</f>
        <v>52.17542537464854</v>
      </c>
    </row>
    <row r="81" spans="1:15" x14ac:dyDescent="0.3">
      <c r="A81" s="74" t="s">
        <v>12</v>
      </c>
      <c r="B81" s="74">
        <v>2022</v>
      </c>
      <c r="C81" s="75">
        <v>44849</v>
      </c>
      <c r="D81" s="74" t="s">
        <v>13</v>
      </c>
      <c r="E81" s="74" t="s">
        <v>379</v>
      </c>
      <c r="F81" s="74" t="s">
        <v>60</v>
      </c>
      <c r="G81" s="74" t="s">
        <v>61</v>
      </c>
      <c r="H81" s="76">
        <f>(C81-VLOOKUP(F81,Riders!$A$2:$C$3501,2,FALSE))/365</f>
        <v>34.249315068493154</v>
      </c>
      <c r="I81" s="77">
        <v>20</v>
      </c>
      <c r="J81" s="79">
        <v>34.554000000000002</v>
      </c>
      <c r="K81" s="78">
        <v>12.221</v>
      </c>
      <c r="L81" s="79">
        <v>7.5019999999999989</v>
      </c>
      <c r="M81" s="79">
        <v>7.3170000000000002</v>
      </c>
      <c r="N81" s="79">
        <v>7.5140000000000029</v>
      </c>
      <c r="O81" s="80">
        <f>3.6*500/(J81)</f>
        <v>52.092377148810556</v>
      </c>
    </row>
    <row r="82" spans="1:15" x14ac:dyDescent="0.3">
      <c r="A82" s="74" t="s">
        <v>12</v>
      </c>
      <c r="B82" s="74">
        <v>2022</v>
      </c>
      <c r="C82" s="75">
        <v>44849</v>
      </c>
      <c r="D82" s="74" t="s">
        <v>13</v>
      </c>
      <c r="E82" s="74" t="s">
        <v>379</v>
      </c>
      <c r="F82" s="74" t="s">
        <v>55</v>
      </c>
      <c r="G82" s="74" t="s">
        <v>56</v>
      </c>
      <c r="H82" s="76">
        <f>(C82-VLOOKUP(F82,Riders!$A$2:$C$3501,2,FALSE))/365</f>
        <v>33.457534246575342</v>
      </c>
      <c r="I82" s="77">
        <v>21</v>
      </c>
      <c r="J82" s="79">
        <v>34.765000000000001</v>
      </c>
      <c r="K82" s="78">
        <v>12.753</v>
      </c>
      <c r="L82" s="79">
        <v>7.4390000000000001</v>
      </c>
      <c r="M82" s="79">
        <v>7.1430000000000007</v>
      </c>
      <c r="N82" s="79">
        <v>7.43</v>
      </c>
      <c r="O82" s="80">
        <f>3.6*500/(J82)</f>
        <v>51.776211707176756</v>
      </c>
    </row>
    <row r="83" spans="1:15" x14ac:dyDescent="0.3">
      <c r="A83" s="74" t="s">
        <v>12</v>
      </c>
      <c r="B83" s="74">
        <v>2022</v>
      </c>
      <c r="C83" s="75">
        <v>44849</v>
      </c>
      <c r="D83" s="74" t="s">
        <v>13</v>
      </c>
      <c r="E83" s="74" t="s">
        <v>379</v>
      </c>
      <c r="F83" s="74" t="s">
        <v>58</v>
      </c>
      <c r="G83" s="74" t="s">
        <v>59</v>
      </c>
      <c r="H83" s="76">
        <f>(C83-VLOOKUP(F83,Riders!$A$2:$C$3501,2,FALSE))/365</f>
        <v>24.75068493150685</v>
      </c>
      <c r="I83" s="77">
        <v>22</v>
      </c>
      <c r="J83" s="79">
        <v>35.348999999999997</v>
      </c>
      <c r="K83" s="78">
        <v>12.801</v>
      </c>
      <c r="L83" s="79">
        <v>7.6010000000000009</v>
      </c>
      <c r="M83" s="79">
        <v>7.3699999999999974</v>
      </c>
      <c r="N83" s="79">
        <v>7.5769999999999982</v>
      </c>
      <c r="O83" s="80">
        <f>3.6*500/(J83)</f>
        <v>50.920818127811259</v>
      </c>
    </row>
    <row r="84" spans="1:15" x14ac:dyDescent="0.3">
      <c r="A84" s="74" t="s">
        <v>12</v>
      </c>
      <c r="B84" s="74">
        <v>2022</v>
      </c>
      <c r="C84" s="75">
        <v>44849</v>
      </c>
      <c r="D84" s="74" t="s">
        <v>13</v>
      </c>
      <c r="E84" s="74" t="s">
        <v>379</v>
      </c>
      <c r="F84" s="74" t="s">
        <v>107</v>
      </c>
      <c r="G84" s="74" t="s">
        <v>59</v>
      </c>
      <c r="H84" s="76">
        <f>(C84-VLOOKUP(F84,Riders!$A$2:$C$3501,2,FALSE))/365</f>
        <v>19.106849315068494</v>
      </c>
      <c r="I84" s="77">
        <v>23</v>
      </c>
      <c r="J84" s="79">
        <v>35.512999999999998</v>
      </c>
      <c r="K84" s="78">
        <v>12.913</v>
      </c>
      <c r="L84" s="79">
        <v>7.6269999999999989</v>
      </c>
      <c r="M84" s="79">
        <v>7.343</v>
      </c>
      <c r="N84" s="79">
        <v>7.629999999999999</v>
      </c>
      <c r="O84" s="80">
        <f>3.6*500/(J84)</f>
        <v>50.685664404584237</v>
      </c>
    </row>
    <row r="85" spans="1:15" x14ac:dyDescent="0.3">
      <c r="A85" s="74" t="s">
        <v>12</v>
      </c>
      <c r="B85" s="74">
        <v>2022</v>
      </c>
      <c r="C85" s="75">
        <v>44849</v>
      </c>
      <c r="D85" s="74" t="s">
        <v>13</v>
      </c>
      <c r="E85" s="74" t="s">
        <v>379</v>
      </c>
      <c r="F85" s="74" t="s">
        <v>383</v>
      </c>
      <c r="G85" s="74" t="s">
        <v>59</v>
      </c>
      <c r="H85" s="76">
        <f>(C85-VLOOKUP(F85,Riders!$A$2:$C$3501,2,FALSE))/365</f>
        <v>19.24931506849315</v>
      </c>
      <c r="I85" s="77">
        <v>24</v>
      </c>
      <c r="J85" s="79">
        <v>36.936</v>
      </c>
      <c r="K85" s="78">
        <v>13.451000000000001</v>
      </c>
      <c r="L85" s="79">
        <v>7.9239999999999995</v>
      </c>
      <c r="M85" s="79">
        <v>7.6529999999999987</v>
      </c>
      <c r="N85" s="79">
        <v>7.9080000000000013</v>
      </c>
      <c r="O85" s="80">
        <f>3.6*500/(J85)</f>
        <v>48.732943469785575</v>
      </c>
    </row>
    <row r="86" spans="1:15" x14ac:dyDescent="0.3">
      <c r="A86" s="74" t="s">
        <v>12</v>
      </c>
      <c r="B86" s="74">
        <v>2022</v>
      </c>
      <c r="C86" s="75">
        <v>44849</v>
      </c>
      <c r="D86" s="74" t="s">
        <v>13</v>
      </c>
      <c r="E86" s="74" t="s">
        <v>379</v>
      </c>
      <c r="F86" s="74" t="s">
        <v>69</v>
      </c>
      <c r="G86" s="74" t="s">
        <v>70</v>
      </c>
      <c r="H86" s="76">
        <f>(C86-VLOOKUP(F86,Riders!$A$2:$C$3501,2,FALSE))/365</f>
        <v>29.117808219178084</v>
      </c>
      <c r="I86" s="77">
        <v>25</v>
      </c>
      <c r="J86" s="79">
        <v>40.219000000000001</v>
      </c>
      <c r="K86" s="78">
        <v>15.103999999999999</v>
      </c>
      <c r="L86" s="79">
        <v>8.5180000000000007</v>
      </c>
      <c r="M86" s="79">
        <v>8.2280000000000015</v>
      </c>
      <c r="N86" s="79">
        <v>8.3689999999999998</v>
      </c>
      <c r="O86" s="80">
        <f>3.6*500/(J86)</f>
        <v>44.754966558094431</v>
      </c>
    </row>
    <row r="87" spans="1:15" x14ac:dyDescent="0.3">
      <c r="A87" s="81" t="s">
        <v>12</v>
      </c>
      <c r="B87" s="81">
        <v>2022</v>
      </c>
      <c r="C87" s="82">
        <v>44849</v>
      </c>
      <c r="D87" s="81" t="s">
        <v>13</v>
      </c>
      <c r="E87" s="81" t="s">
        <v>204</v>
      </c>
      <c r="F87" s="81" t="s">
        <v>32</v>
      </c>
      <c r="G87" s="81" t="s">
        <v>17</v>
      </c>
      <c r="H87" s="76">
        <f>(C87-VLOOKUP(F87,Riders!$A$2:$C$3501,2,FALSE))/365</f>
        <v>20.224657534246575</v>
      </c>
      <c r="I87" s="83">
        <v>1</v>
      </c>
      <c r="J87" s="85">
        <v>32.835000000000001</v>
      </c>
      <c r="K87" s="84">
        <v>11.717000000000001</v>
      </c>
      <c r="L87" s="85">
        <v>7.2219999999999995</v>
      </c>
      <c r="M87" s="85">
        <v>6.8719999999999999</v>
      </c>
      <c r="N87" s="85">
        <v>7.0240000000000009</v>
      </c>
      <c r="O87" s="80">
        <f>3.6*500/(J87)</f>
        <v>54.819552306989493</v>
      </c>
    </row>
    <row r="88" spans="1:15" x14ac:dyDescent="0.3">
      <c r="A88" s="81" t="s">
        <v>12</v>
      </c>
      <c r="B88" s="81">
        <v>2022</v>
      </c>
      <c r="C88" s="82">
        <v>44849</v>
      </c>
      <c r="D88" s="81" t="s">
        <v>13</v>
      </c>
      <c r="E88" s="81" t="s">
        <v>204</v>
      </c>
      <c r="F88" s="81" t="s">
        <v>23</v>
      </c>
      <c r="G88" s="81" t="s">
        <v>15</v>
      </c>
      <c r="H88" s="76">
        <f>(C88-VLOOKUP(F88,Riders!$A$2:$C$3501,2,FALSE))/365</f>
        <v>25.093150684931508</v>
      </c>
      <c r="I88" s="83">
        <v>2</v>
      </c>
      <c r="J88" s="87">
        <v>33.051000000000002</v>
      </c>
      <c r="K88" s="86">
        <v>11.936</v>
      </c>
      <c r="L88" s="87">
        <v>7.3649999999999984</v>
      </c>
      <c r="M88" s="87">
        <v>6.8690000000000033</v>
      </c>
      <c r="N88" s="87">
        <v>6.8810000000000002</v>
      </c>
      <c r="O88" s="80">
        <f>3.6*500/(J88)</f>
        <v>54.461287101751836</v>
      </c>
    </row>
    <row r="89" spans="1:15" x14ac:dyDescent="0.3">
      <c r="A89" s="81" t="s">
        <v>12</v>
      </c>
      <c r="B89" s="81">
        <v>2022</v>
      </c>
      <c r="C89" s="82">
        <v>44849</v>
      </c>
      <c r="D89" s="81" t="s">
        <v>13</v>
      </c>
      <c r="E89" s="81" t="s">
        <v>204</v>
      </c>
      <c r="F89" s="81" t="s">
        <v>75</v>
      </c>
      <c r="G89" s="81" t="s">
        <v>38</v>
      </c>
      <c r="H89" s="76">
        <f>(C89-VLOOKUP(F89,Riders!$A$2:$C$3501,2,FALSE))/365</f>
        <v>23.602739726027398</v>
      </c>
      <c r="I89" s="83">
        <v>3</v>
      </c>
      <c r="J89" s="85">
        <v>33.213999999999999</v>
      </c>
      <c r="K89" s="84">
        <v>11.62</v>
      </c>
      <c r="L89" s="85">
        <v>7.2690000000000001</v>
      </c>
      <c r="M89" s="85">
        <v>6.9780000000000015</v>
      </c>
      <c r="N89" s="85">
        <v>7.3469999999999978</v>
      </c>
      <c r="O89" s="80">
        <f>3.6*500/(J89)</f>
        <v>54.194014572168363</v>
      </c>
    </row>
    <row r="90" spans="1:15" x14ac:dyDescent="0.3">
      <c r="A90" s="81" t="s">
        <v>12</v>
      </c>
      <c r="B90" s="81">
        <v>2022</v>
      </c>
      <c r="C90" s="82">
        <v>44849</v>
      </c>
      <c r="D90" s="81" t="s">
        <v>13</v>
      </c>
      <c r="E90" s="81" t="s">
        <v>204</v>
      </c>
      <c r="F90" s="81" t="s">
        <v>18</v>
      </c>
      <c r="G90" s="81" t="s">
        <v>19</v>
      </c>
      <c r="H90" s="76">
        <f>(C90-VLOOKUP(F90,Riders!$A$2:$C$3501,2,FALSE))/365</f>
        <v>24.397260273972602</v>
      </c>
      <c r="I90" s="83">
        <v>4</v>
      </c>
      <c r="J90" s="87">
        <v>33.243000000000002</v>
      </c>
      <c r="K90" s="86">
        <v>11.944000000000001</v>
      </c>
      <c r="L90" s="87">
        <v>7.3199999999999985</v>
      </c>
      <c r="M90" s="87">
        <v>6.9310000000000009</v>
      </c>
      <c r="N90" s="87">
        <v>7.0480000000000018</v>
      </c>
      <c r="O90" s="80">
        <f>3.6*500/(J90)</f>
        <v>54.146737659056036</v>
      </c>
    </row>
    <row r="91" spans="1:15" x14ac:dyDescent="0.3">
      <c r="A91" s="81" t="s">
        <v>12</v>
      </c>
      <c r="B91" s="81">
        <v>2022</v>
      </c>
      <c r="C91" s="82">
        <v>44849</v>
      </c>
      <c r="D91" s="81" t="s">
        <v>13</v>
      </c>
      <c r="E91" s="81" t="s">
        <v>204</v>
      </c>
      <c r="F91" s="81" t="s">
        <v>35</v>
      </c>
      <c r="G91" s="81" t="s">
        <v>36</v>
      </c>
      <c r="H91" s="76">
        <f>(C91-VLOOKUP(F91,Riders!$A$2:$C$3501,2,FALSE))/365</f>
        <v>24.523287671232875</v>
      </c>
      <c r="I91" s="83">
        <v>5</v>
      </c>
      <c r="J91" s="85">
        <v>33.295000000000002</v>
      </c>
      <c r="K91" s="84">
        <v>11.473000000000001</v>
      </c>
      <c r="L91" s="85">
        <v>7.3779999999999983</v>
      </c>
      <c r="M91" s="85">
        <v>7.1230000000000011</v>
      </c>
      <c r="N91" s="85">
        <v>7.3210000000000015</v>
      </c>
      <c r="O91" s="80">
        <f>3.6*500/(J91)</f>
        <v>54.062171497221804</v>
      </c>
    </row>
    <row r="92" spans="1:15" x14ac:dyDescent="0.3">
      <c r="A92" s="81" t="s">
        <v>12</v>
      </c>
      <c r="B92" s="81">
        <v>2022</v>
      </c>
      <c r="C92" s="82">
        <v>44849</v>
      </c>
      <c r="D92" s="81" t="s">
        <v>13</v>
      </c>
      <c r="E92" s="81" t="s">
        <v>204</v>
      </c>
      <c r="F92" s="81" t="s">
        <v>20</v>
      </c>
      <c r="G92" s="81" t="s">
        <v>21</v>
      </c>
      <c r="H92" s="76">
        <f>(C92-VLOOKUP(F92,Riders!$A$2:$C$3501,2,FALSE))/365</f>
        <v>27.194520547945206</v>
      </c>
      <c r="I92" s="83">
        <v>6</v>
      </c>
      <c r="J92" s="87">
        <v>33.347000000000001</v>
      </c>
      <c r="K92" s="86">
        <v>11.957000000000001</v>
      </c>
      <c r="L92" s="87">
        <v>7.2259999999999991</v>
      </c>
      <c r="M92" s="87">
        <v>6.9780000000000015</v>
      </c>
      <c r="N92" s="87">
        <v>7.1859999999999999</v>
      </c>
      <c r="O92" s="80">
        <f>3.6*500/(J92)</f>
        <v>53.977869073679791</v>
      </c>
    </row>
    <row r="93" spans="1:15" x14ac:dyDescent="0.3">
      <c r="A93" s="81" t="s">
        <v>12</v>
      </c>
      <c r="B93" s="81">
        <v>2022</v>
      </c>
      <c r="C93" s="82">
        <v>44849</v>
      </c>
      <c r="D93" s="81" t="s">
        <v>13</v>
      </c>
      <c r="E93" s="81" t="s">
        <v>204</v>
      </c>
      <c r="F93" s="81" t="s">
        <v>33</v>
      </c>
      <c r="G93" s="81" t="s">
        <v>27</v>
      </c>
      <c r="H93" s="76">
        <f>(C93-VLOOKUP(F93,Riders!$A$2:$C$3501,2,FALSE))/365</f>
        <v>28.904109589041095</v>
      </c>
      <c r="I93" s="83">
        <v>7</v>
      </c>
      <c r="J93" s="85">
        <v>33.359000000000002</v>
      </c>
      <c r="K93" s="84">
        <v>11.897</v>
      </c>
      <c r="L93" s="85">
        <v>7.2819999999999983</v>
      </c>
      <c r="M93" s="85">
        <v>6.9980000000000011</v>
      </c>
      <c r="N93" s="85">
        <v>7.1820000000000022</v>
      </c>
      <c r="O93" s="80">
        <f>3.6*500/(J93)</f>
        <v>53.958451991966186</v>
      </c>
    </row>
    <row r="94" spans="1:15" x14ac:dyDescent="0.3">
      <c r="A94" s="81" t="s">
        <v>12</v>
      </c>
      <c r="B94" s="81">
        <v>2022</v>
      </c>
      <c r="C94" s="82">
        <v>44849</v>
      </c>
      <c r="D94" s="81" t="s">
        <v>13</v>
      </c>
      <c r="E94" s="81" t="s">
        <v>204</v>
      </c>
      <c r="F94" s="81" t="s">
        <v>380</v>
      </c>
      <c r="G94" s="81" t="s">
        <v>19</v>
      </c>
      <c r="H94" s="76">
        <f>(C94-VLOOKUP(F94,Riders!$A$2:$C$3501,2,FALSE))/365</f>
        <v>26.517808219178082</v>
      </c>
      <c r="I94" s="83">
        <v>8</v>
      </c>
      <c r="J94" s="87">
        <v>33.703000000000003</v>
      </c>
      <c r="K94" s="86">
        <v>11.747</v>
      </c>
      <c r="L94" s="87">
        <v>7.3880000000000017</v>
      </c>
      <c r="M94" s="87">
        <v>7.1779999999999973</v>
      </c>
      <c r="N94" s="87">
        <v>7.3900000000000041</v>
      </c>
      <c r="O94" s="80">
        <f>3.6*500/(J94)</f>
        <v>53.407708512595313</v>
      </c>
    </row>
    <row r="95" spans="1:15" x14ac:dyDescent="0.3">
      <c r="A95" s="74" t="s">
        <v>71</v>
      </c>
      <c r="B95" s="74">
        <v>2022</v>
      </c>
      <c r="C95" s="75">
        <v>44751</v>
      </c>
      <c r="D95" s="74" t="s">
        <v>72</v>
      </c>
      <c r="E95" s="74" t="s">
        <v>379</v>
      </c>
      <c r="F95" s="74" t="s">
        <v>20</v>
      </c>
      <c r="G95" s="74" t="s">
        <v>21</v>
      </c>
      <c r="H95" s="76">
        <f>(C95-VLOOKUP(F95,Riders!$A$2:$C$3501,2,FALSE))/365</f>
        <v>26.926027397260274</v>
      </c>
      <c r="I95" s="74">
        <v>1</v>
      </c>
      <c r="J95" s="85">
        <v>33.170999999999999</v>
      </c>
      <c r="K95" s="84">
        <v>11.881</v>
      </c>
      <c r="L95" s="85">
        <v>7.2190000000000012</v>
      </c>
      <c r="M95" s="85">
        <v>6.9549999999999983</v>
      </c>
      <c r="N95" s="85">
        <v>7.1159999999999997</v>
      </c>
      <c r="O95" s="80">
        <f>3.6*500/(J95)</f>
        <v>54.264266980193547</v>
      </c>
    </row>
    <row r="96" spans="1:15" x14ac:dyDescent="0.3">
      <c r="A96" s="74" t="s">
        <v>71</v>
      </c>
      <c r="B96" s="74">
        <v>2022</v>
      </c>
      <c r="C96" s="75">
        <v>44751</v>
      </c>
      <c r="D96" s="74" t="s">
        <v>72</v>
      </c>
      <c r="E96" s="74" t="s">
        <v>379</v>
      </c>
      <c r="F96" s="74" t="s">
        <v>75</v>
      </c>
      <c r="G96" s="74" t="s">
        <v>76</v>
      </c>
      <c r="H96" s="76">
        <f>(C96-VLOOKUP(F96,Riders!$A$2:$C$3501,2,FALSE))/365</f>
        <v>23.334246575342465</v>
      </c>
      <c r="I96" s="74">
        <v>2</v>
      </c>
      <c r="J96" s="87">
        <v>33.281999999999996</v>
      </c>
      <c r="K96" s="86">
        <v>11.911</v>
      </c>
      <c r="L96" s="87">
        <v>7.3110000000000017</v>
      </c>
      <c r="M96" s="87">
        <v>6.9489999999999981</v>
      </c>
      <c r="N96" s="87">
        <v>7.1109999999999971</v>
      </c>
      <c r="O96" s="80">
        <f>3.6*500/(J96)</f>
        <v>54.083288263926455</v>
      </c>
    </row>
    <row r="97" spans="1:15" x14ac:dyDescent="0.3">
      <c r="A97" s="74" t="s">
        <v>71</v>
      </c>
      <c r="B97" s="74">
        <v>2022</v>
      </c>
      <c r="C97" s="75">
        <v>44751</v>
      </c>
      <c r="D97" s="74" t="s">
        <v>72</v>
      </c>
      <c r="E97" s="74" t="s">
        <v>379</v>
      </c>
      <c r="F97" s="74" t="s">
        <v>18</v>
      </c>
      <c r="G97" s="74" t="s">
        <v>19</v>
      </c>
      <c r="H97" s="76">
        <f>(C97-VLOOKUP(F97,Riders!$A$2:$C$3501,2,FALSE))/365</f>
        <v>24.12876712328767</v>
      </c>
      <c r="I97" s="74">
        <v>3</v>
      </c>
      <c r="J97" s="85">
        <v>33.843000000000004</v>
      </c>
      <c r="K97" s="84">
        <v>12.23</v>
      </c>
      <c r="L97" s="85">
        <v>7.379999999999999</v>
      </c>
      <c r="M97" s="85">
        <v>7.0860000000000021</v>
      </c>
      <c r="N97" s="85">
        <v>7.147000000000002</v>
      </c>
      <c r="O97" s="80">
        <f>3.6*500/(J97)</f>
        <v>53.18677422214342</v>
      </c>
    </row>
    <row r="98" spans="1:15" x14ac:dyDescent="0.3">
      <c r="A98" s="74" t="s">
        <v>71</v>
      </c>
      <c r="B98" s="74">
        <v>2022</v>
      </c>
      <c r="C98" s="75">
        <v>44751</v>
      </c>
      <c r="D98" s="74" t="s">
        <v>72</v>
      </c>
      <c r="E98" s="74" t="s">
        <v>379</v>
      </c>
      <c r="F98" s="74" t="s">
        <v>32</v>
      </c>
      <c r="G98" s="74" t="s">
        <v>78</v>
      </c>
      <c r="H98" s="76">
        <f>(C98-VLOOKUP(F98,Riders!$A$2:$C$3501,2,FALSE))/365</f>
        <v>19.956164383561642</v>
      </c>
      <c r="I98" s="74">
        <v>4</v>
      </c>
      <c r="J98" s="87">
        <v>33.918999999999997</v>
      </c>
      <c r="K98" s="86">
        <v>12.045</v>
      </c>
      <c r="L98" s="87">
        <v>7.4189999999999987</v>
      </c>
      <c r="M98" s="87">
        <v>7.1180000000000021</v>
      </c>
      <c r="N98" s="87">
        <v>7.3369999999999962</v>
      </c>
      <c r="O98" s="80">
        <f>3.6*500/(J98)</f>
        <v>53.067602228839299</v>
      </c>
    </row>
    <row r="99" spans="1:15" x14ac:dyDescent="0.3">
      <c r="A99" s="74" t="s">
        <v>71</v>
      </c>
      <c r="B99" s="74">
        <v>2022</v>
      </c>
      <c r="C99" s="75">
        <v>44751</v>
      </c>
      <c r="D99" s="74" t="s">
        <v>72</v>
      </c>
      <c r="E99" s="74" t="s">
        <v>379</v>
      </c>
      <c r="F99" s="74" t="s">
        <v>384</v>
      </c>
      <c r="G99" s="74" t="s">
        <v>19</v>
      </c>
      <c r="H99" s="76">
        <f>(C99-VLOOKUP(F99,Riders!$A$2:$C$3501,2,FALSE))/365</f>
        <v>22.843835616438355</v>
      </c>
      <c r="I99" s="74">
        <v>5</v>
      </c>
      <c r="J99" s="85">
        <v>33.939</v>
      </c>
      <c r="K99" s="84">
        <v>12.271000000000001</v>
      </c>
      <c r="L99" s="85">
        <v>7.379999999999999</v>
      </c>
      <c r="M99" s="85">
        <v>7.0749999999999993</v>
      </c>
      <c r="N99" s="85">
        <v>7.213000000000001</v>
      </c>
      <c r="O99" s="80">
        <f>3.6*500/(J99)</f>
        <v>53.036329885971888</v>
      </c>
    </row>
    <row r="100" spans="1:15" x14ac:dyDescent="0.3">
      <c r="A100" s="74" t="s">
        <v>71</v>
      </c>
      <c r="B100" s="74">
        <v>2022</v>
      </c>
      <c r="C100" s="75">
        <v>44751</v>
      </c>
      <c r="D100" s="74" t="s">
        <v>72</v>
      </c>
      <c r="E100" s="74" t="s">
        <v>379</v>
      </c>
      <c r="F100" s="74" t="s">
        <v>385</v>
      </c>
      <c r="G100" s="74" t="s">
        <v>38</v>
      </c>
      <c r="H100" s="76">
        <f>(C100-VLOOKUP(F100,Riders!$A$2:$C$3501,2,FALSE))/365</f>
        <v>25.035616438356165</v>
      </c>
      <c r="I100" s="74">
        <v>6</v>
      </c>
      <c r="J100" s="87">
        <v>33.973999999999997</v>
      </c>
      <c r="K100" s="86">
        <v>12.07</v>
      </c>
      <c r="L100" s="87">
        <v>7.3649999999999984</v>
      </c>
      <c r="M100" s="87">
        <v>7.1270000000000024</v>
      </c>
      <c r="N100" s="87">
        <v>7.4119999999999955</v>
      </c>
      <c r="O100" s="80">
        <f>3.6*500/(J100)</f>
        <v>52.981691882027441</v>
      </c>
    </row>
    <row r="101" spans="1:15" x14ac:dyDescent="0.3">
      <c r="A101" s="74" t="s">
        <v>71</v>
      </c>
      <c r="B101" s="74">
        <v>2022</v>
      </c>
      <c r="C101" s="75">
        <v>44751</v>
      </c>
      <c r="D101" s="74" t="s">
        <v>72</v>
      </c>
      <c r="E101" s="74" t="s">
        <v>379</v>
      </c>
      <c r="F101" s="74" t="s">
        <v>37</v>
      </c>
      <c r="G101" s="74" t="s">
        <v>38</v>
      </c>
      <c r="H101" s="76">
        <f>(C101-VLOOKUP(F101,Riders!$A$2:$C$3501,2,FALSE))/365</f>
        <v>17.24931506849315</v>
      </c>
      <c r="I101" s="74">
        <v>7</v>
      </c>
      <c r="J101" s="85">
        <v>34.110999999999997</v>
      </c>
      <c r="K101" s="84">
        <v>12.269</v>
      </c>
      <c r="L101" s="85">
        <v>7.5119999999999987</v>
      </c>
      <c r="M101" s="85">
        <v>7.1080000000000005</v>
      </c>
      <c r="N101" s="85">
        <v>7.2219999999999978</v>
      </c>
      <c r="O101" s="80">
        <f>3.6*500/(J101)</f>
        <v>52.768901527366545</v>
      </c>
    </row>
    <row r="102" spans="1:15" x14ac:dyDescent="0.3">
      <c r="A102" s="74" t="s">
        <v>71</v>
      </c>
      <c r="B102" s="74">
        <v>2022</v>
      </c>
      <c r="C102" s="75">
        <v>44751</v>
      </c>
      <c r="D102" s="74" t="s">
        <v>72</v>
      </c>
      <c r="E102" s="74" t="s">
        <v>379</v>
      </c>
      <c r="F102" s="74" t="s">
        <v>138</v>
      </c>
      <c r="G102" s="74" t="s">
        <v>44</v>
      </c>
      <c r="H102" s="76">
        <f>(C102-VLOOKUP(F102,Riders!$A$2:$C$3501,2,FALSE))/365</f>
        <v>26.816438356164383</v>
      </c>
      <c r="I102" s="74">
        <v>8</v>
      </c>
      <c r="J102" s="87">
        <v>34.392000000000003</v>
      </c>
      <c r="K102" s="86">
        <v>12.071</v>
      </c>
      <c r="L102" s="87">
        <v>7.4700000000000006</v>
      </c>
      <c r="M102" s="87">
        <v>7.3260000000000005</v>
      </c>
      <c r="N102" s="87">
        <v>7.5250000000000021</v>
      </c>
      <c r="O102" s="80">
        <f>3.6*500/(J102)</f>
        <v>52.337752965805997</v>
      </c>
    </row>
    <row r="103" spans="1:15" x14ac:dyDescent="0.3">
      <c r="A103" s="74" t="s">
        <v>71</v>
      </c>
      <c r="B103" s="74">
        <v>2022</v>
      </c>
      <c r="C103" s="75">
        <v>44751</v>
      </c>
      <c r="D103" s="74" t="s">
        <v>72</v>
      </c>
      <c r="E103" s="74" t="s">
        <v>379</v>
      </c>
      <c r="F103" s="74" t="s">
        <v>116</v>
      </c>
      <c r="G103" s="74" t="s">
        <v>21</v>
      </c>
      <c r="H103" s="76">
        <f>(C103-VLOOKUP(F103,Riders!$A$2:$C$3501,2,FALSE))/365</f>
        <v>31.295890410958904</v>
      </c>
      <c r="I103" s="74">
        <v>9</v>
      </c>
      <c r="J103" s="85">
        <v>34.447000000000003</v>
      </c>
      <c r="K103" s="84">
        <v>12.214</v>
      </c>
      <c r="L103" s="85">
        <v>7.4829999999999988</v>
      </c>
      <c r="M103" s="85">
        <v>7.3189999999999991</v>
      </c>
      <c r="N103" s="85">
        <v>7.4310000000000045</v>
      </c>
      <c r="O103" s="80">
        <f>3.6*500/(J103)</f>
        <v>52.254187592533455</v>
      </c>
    </row>
    <row r="104" spans="1:15" x14ac:dyDescent="0.3">
      <c r="A104" s="74" t="s">
        <v>71</v>
      </c>
      <c r="B104" s="74">
        <v>2022</v>
      </c>
      <c r="C104" s="75">
        <v>44751</v>
      </c>
      <c r="D104" s="74" t="s">
        <v>72</v>
      </c>
      <c r="E104" s="74" t="s">
        <v>379</v>
      </c>
      <c r="F104" s="74" t="s">
        <v>55</v>
      </c>
      <c r="G104" s="74" t="s">
        <v>56</v>
      </c>
      <c r="H104" s="76">
        <f>(C104-VLOOKUP(F104,Riders!$A$2:$C$3501,2,FALSE))/365</f>
        <v>33.18904109589041</v>
      </c>
      <c r="I104" s="74">
        <v>10</v>
      </c>
      <c r="J104" s="87">
        <v>34.468000000000004</v>
      </c>
      <c r="K104" s="86">
        <v>12.675000000000001</v>
      </c>
      <c r="L104" s="87">
        <v>7.41</v>
      </c>
      <c r="M104" s="87">
        <v>7.0479999999999983</v>
      </c>
      <c r="N104" s="87">
        <v>7.3350000000000044</v>
      </c>
      <c r="O104" s="80">
        <f>3.6*500/(J104)</f>
        <v>52.22235116629917</v>
      </c>
    </row>
    <row r="105" spans="1:15" x14ac:dyDescent="0.3">
      <c r="A105" s="74" t="s">
        <v>71</v>
      </c>
      <c r="B105" s="74">
        <v>2022</v>
      </c>
      <c r="C105" s="75">
        <v>44751</v>
      </c>
      <c r="D105" s="74" t="s">
        <v>72</v>
      </c>
      <c r="E105" s="74" t="s">
        <v>379</v>
      </c>
      <c r="F105" s="74" t="s">
        <v>80</v>
      </c>
      <c r="G105" s="74" t="s">
        <v>17</v>
      </c>
      <c r="H105" s="76">
        <f>(C105-VLOOKUP(F105,Riders!$A$2:$C$3501,2,FALSE))/365</f>
        <v>20.416438356164385</v>
      </c>
      <c r="I105" s="74">
        <v>11</v>
      </c>
      <c r="J105" s="85">
        <v>34.648000000000003</v>
      </c>
      <c r="K105" s="84">
        <v>12.484999999999999</v>
      </c>
      <c r="L105" s="85">
        <v>7.6020000000000003</v>
      </c>
      <c r="M105" s="85">
        <v>7.2409999999999997</v>
      </c>
      <c r="N105" s="85">
        <v>7.3200000000000038</v>
      </c>
      <c r="O105" s="80">
        <f>3.6*500/(J105)</f>
        <v>51.951050565689215</v>
      </c>
    </row>
    <row r="106" spans="1:15" x14ac:dyDescent="0.3">
      <c r="A106" s="74" t="s">
        <v>71</v>
      </c>
      <c r="B106" s="74">
        <v>2022</v>
      </c>
      <c r="C106" s="75">
        <v>44751</v>
      </c>
      <c r="D106" s="74" t="s">
        <v>72</v>
      </c>
      <c r="E106" s="74" t="s">
        <v>379</v>
      </c>
      <c r="F106" s="74" t="s">
        <v>64</v>
      </c>
      <c r="G106" s="74" t="s">
        <v>65</v>
      </c>
      <c r="H106" s="76">
        <f>(C106-VLOOKUP(F106,Riders!$A$2:$C$3501,2,FALSE))/365</f>
        <v>21.542465753424658</v>
      </c>
      <c r="I106" s="74">
        <v>12</v>
      </c>
      <c r="J106" s="87">
        <v>35.115000000000002</v>
      </c>
      <c r="K106" s="86">
        <v>12.169</v>
      </c>
      <c r="L106" s="87">
        <v>7.657</v>
      </c>
      <c r="M106" s="87">
        <v>7.5129999999999981</v>
      </c>
      <c r="N106" s="87">
        <v>7.7760000000000034</v>
      </c>
      <c r="O106" s="80">
        <f>3.6*500/(J106)</f>
        <v>51.26014523707817</v>
      </c>
    </row>
    <row r="107" spans="1:15" x14ac:dyDescent="0.3">
      <c r="A107" s="74" t="s">
        <v>71</v>
      </c>
      <c r="B107" s="74">
        <v>2022</v>
      </c>
      <c r="C107" s="75">
        <v>44751</v>
      </c>
      <c r="D107" s="74" t="s">
        <v>72</v>
      </c>
      <c r="E107" s="74" t="s">
        <v>379</v>
      </c>
      <c r="F107" s="74" t="s">
        <v>92</v>
      </c>
      <c r="G107" s="74" t="s">
        <v>89</v>
      </c>
      <c r="H107" s="76">
        <f>(C107-VLOOKUP(F107,Riders!$A$2:$C$3501,2,FALSE))/365</f>
        <v>23.090410958904108</v>
      </c>
      <c r="I107" s="74">
        <v>13</v>
      </c>
      <c r="J107" s="85">
        <v>35.277000000000001</v>
      </c>
      <c r="K107" s="84">
        <v>12.502000000000001</v>
      </c>
      <c r="L107" s="85">
        <v>7.6530000000000005</v>
      </c>
      <c r="M107" s="85">
        <v>7.4689999999999976</v>
      </c>
      <c r="N107" s="85">
        <v>7.6530000000000022</v>
      </c>
      <c r="O107" s="80">
        <f>3.6*500/(J107)</f>
        <v>51.02474700229611</v>
      </c>
    </row>
    <row r="108" spans="1:15" x14ac:dyDescent="0.3">
      <c r="A108" s="74" t="s">
        <v>71</v>
      </c>
      <c r="B108" s="74">
        <v>2022</v>
      </c>
      <c r="C108" s="75">
        <v>44751</v>
      </c>
      <c r="D108" s="74" t="s">
        <v>72</v>
      </c>
      <c r="E108" s="74" t="s">
        <v>379</v>
      </c>
      <c r="F108" s="74" t="s">
        <v>60</v>
      </c>
      <c r="G108" s="74" t="s">
        <v>61</v>
      </c>
      <c r="H108" s="76">
        <f>(C108-VLOOKUP(F108,Riders!$A$2:$C$3501,2,FALSE))/365</f>
        <v>33.980821917808221</v>
      </c>
      <c r="I108" s="74">
        <v>14</v>
      </c>
      <c r="J108" s="87">
        <v>35.4</v>
      </c>
      <c r="K108" s="86">
        <v>12.664</v>
      </c>
      <c r="L108" s="87">
        <v>7.631000000000002</v>
      </c>
      <c r="M108" s="87">
        <v>7.445999999999998</v>
      </c>
      <c r="N108" s="87">
        <v>7.6589999999999989</v>
      </c>
      <c r="O108" s="80">
        <f>3.6*500/(J108)</f>
        <v>50.847457627118644</v>
      </c>
    </row>
    <row r="109" spans="1:15" x14ac:dyDescent="0.3">
      <c r="A109" s="74" t="s">
        <v>71</v>
      </c>
      <c r="B109" s="74">
        <v>2022</v>
      </c>
      <c r="C109" s="75">
        <v>44751</v>
      </c>
      <c r="D109" s="74" t="s">
        <v>72</v>
      </c>
      <c r="E109" s="74" t="s">
        <v>379</v>
      </c>
      <c r="F109" s="74" t="s">
        <v>88</v>
      </c>
      <c r="G109" s="74" t="s">
        <v>89</v>
      </c>
      <c r="H109" s="76">
        <f>(C109-VLOOKUP(F109,Riders!$A$2:$C$3501,2,FALSE))/365</f>
        <v>19.449315068493149</v>
      </c>
      <c r="I109" s="74">
        <v>15</v>
      </c>
      <c r="J109" s="85">
        <v>35.774000000000001</v>
      </c>
      <c r="K109" s="84">
        <v>13.239000000000001</v>
      </c>
      <c r="L109" s="85">
        <v>7.5440000000000005</v>
      </c>
      <c r="M109" s="85">
        <v>7.3989999999999974</v>
      </c>
      <c r="N109" s="85">
        <v>7.5920000000000023</v>
      </c>
      <c r="O109" s="80">
        <f>3.6*500/(J109)</f>
        <v>50.315871862246325</v>
      </c>
    </row>
    <row r="110" spans="1:15" x14ac:dyDescent="0.3">
      <c r="A110" s="74" t="s">
        <v>71</v>
      </c>
      <c r="B110" s="74">
        <v>2022</v>
      </c>
      <c r="C110" s="75">
        <v>44751</v>
      </c>
      <c r="D110" s="74" t="s">
        <v>72</v>
      </c>
      <c r="E110" s="74" t="s">
        <v>379</v>
      </c>
      <c r="F110" s="74" t="s">
        <v>386</v>
      </c>
      <c r="G110" s="74" t="s">
        <v>44</v>
      </c>
      <c r="H110" s="76">
        <f>(C110-VLOOKUP(F110,Riders!$A$2:$C$3501,2,FALSE))/365</f>
        <v>22.901369863013699</v>
      </c>
      <c r="I110" s="74">
        <v>16</v>
      </c>
      <c r="J110" s="87">
        <v>36.020000000000003</v>
      </c>
      <c r="K110" s="86">
        <v>12.313000000000001</v>
      </c>
      <c r="L110" s="87">
        <v>7.8510000000000009</v>
      </c>
      <c r="M110" s="87">
        <v>7.8109999999999999</v>
      </c>
      <c r="N110" s="87">
        <v>8.0450000000000017</v>
      </c>
      <c r="O110" s="80">
        <f>3.6*500/(J110)</f>
        <v>49.972237645752358</v>
      </c>
    </row>
    <row r="111" spans="1:15" x14ac:dyDescent="0.3">
      <c r="A111" s="74" t="s">
        <v>71</v>
      </c>
      <c r="B111" s="74">
        <v>2022</v>
      </c>
      <c r="C111" s="75">
        <v>44751</v>
      </c>
      <c r="D111" s="74" t="s">
        <v>72</v>
      </c>
      <c r="E111" s="74" t="s">
        <v>379</v>
      </c>
      <c r="F111" s="74" t="s">
        <v>86</v>
      </c>
      <c r="G111" s="74" t="s">
        <v>87</v>
      </c>
      <c r="H111" s="76">
        <f>(C111-VLOOKUP(F111,Riders!$A$2:$C$3501,2,FALSE))/365</f>
        <v>21.852054794520548</v>
      </c>
      <c r="I111" s="74">
        <v>17</v>
      </c>
      <c r="J111" s="85">
        <v>36.795999999999999</v>
      </c>
      <c r="K111" s="84">
        <v>13.257999999999999</v>
      </c>
      <c r="L111" s="85">
        <v>7.8560000000000016</v>
      </c>
      <c r="M111" s="85">
        <v>7.661999999999999</v>
      </c>
      <c r="N111" s="85">
        <v>8.02</v>
      </c>
      <c r="O111" s="80">
        <f>3.6*500/(J111)</f>
        <v>48.918360691379497</v>
      </c>
    </row>
    <row r="112" spans="1:15" x14ac:dyDescent="0.3">
      <c r="A112" s="74" t="s">
        <v>71</v>
      </c>
      <c r="B112" s="74">
        <v>2022</v>
      </c>
      <c r="C112" s="75">
        <v>44751</v>
      </c>
      <c r="D112" s="74" t="s">
        <v>72</v>
      </c>
      <c r="E112" s="74" t="s">
        <v>379</v>
      </c>
      <c r="F112" s="74" t="s">
        <v>387</v>
      </c>
      <c r="G112" s="74" t="s">
        <v>65</v>
      </c>
      <c r="H112" s="76">
        <f>(C112-VLOOKUP(F112,Riders!$A$2:$C$3501,2,FALSE))/365</f>
        <v>22.063013698630137</v>
      </c>
      <c r="I112" s="74">
        <v>18</v>
      </c>
      <c r="J112" s="87">
        <v>37.344999999999999</v>
      </c>
      <c r="K112" s="86">
        <v>13.401</v>
      </c>
      <c r="L112" s="87">
        <v>8.0869999999999997</v>
      </c>
      <c r="M112" s="87">
        <v>7.7940000000000005</v>
      </c>
      <c r="N112" s="87">
        <v>8.0629999999999988</v>
      </c>
      <c r="O112" s="80">
        <f>3.6*500/(J112)</f>
        <v>48.199223456955416</v>
      </c>
    </row>
    <row r="113" spans="1:15" x14ac:dyDescent="0.3">
      <c r="A113" s="74" t="s">
        <v>71</v>
      </c>
      <c r="B113" s="74">
        <v>2022</v>
      </c>
      <c r="C113" s="75">
        <v>44751</v>
      </c>
      <c r="D113" s="74" t="s">
        <v>72</v>
      </c>
      <c r="E113" s="74" t="s">
        <v>379</v>
      </c>
      <c r="F113" s="74" t="s">
        <v>298</v>
      </c>
      <c r="G113" s="74" t="s">
        <v>53</v>
      </c>
      <c r="H113" s="76">
        <f>(C113-VLOOKUP(F113,Riders!$A$2:$C$3501,2,FALSE))/365</f>
        <v>22.980821917808218</v>
      </c>
      <c r="I113" s="74">
        <v>19</v>
      </c>
      <c r="J113" s="85">
        <v>37.406999999999996</v>
      </c>
      <c r="K113" s="84">
        <v>13.813000000000001</v>
      </c>
      <c r="L113" s="85">
        <v>8.150999999999998</v>
      </c>
      <c r="M113" s="85">
        <v>7.7810000000000024</v>
      </c>
      <c r="N113" s="85">
        <v>7.6619999999999955</v>
      </c>
      <c r="O113" s="80">
        <f>3.6*500/(J113)</f>
        <v>48.119335953163848</v>
      </c>
    </row>
    <row r="114" spans="1:15" x14ac:dyDescent="0.3">
      <c r="A114" s="81" t="s">
        <v>71</v>
      </c>
      <c r="B114" s="81">
        <v>2022</v>
      </c>
      <c r="C114" s="82">
        <v>44751</v>
      </c>
      <c r="D114" s="81" t="s">
        <v>72</v>
      </c>
      <c r="E114" s="81" t="s">
        <v>204</v>
      </c>
      <c r="F114" s="81" t="s">
        <v>20</v>
      </c>
      <c r="G114" s="81" t="s">
        <v>21</v>
      </c>
      <c r="H114" s="76">
        <f>(C114-VLOOKUP(F114,Riders!$A$2:$C$3501,2,FALSE))/365</f>
        <v>26.926027397260274</v>
      </c>
      <c r="I114" s="81">
        <v>1</v>
      </c>
      <c r="J114" s="87">
        <v>32.951999999999998</v>
      </c>
      <c r="K114" s="86">
        <v>11.750999999999999</v>
      </c>
      <c r="L114" s="87">
        <v>7.229000000000001</v>
      </c>
      <c r="M114" s="87">
        <v>6.870000000000001</v>
      </c>
      <c r="N114" s="87">
        <v>7.1019999999999968</v>
      </c>
      <c r="O114" s="80">
        <f>3.6*500/(J114)</f>
        <v>54.624908958485072</v>
      </c>
    </row>
    <row r="115" spans="1:15" x14ac:dyDescent="0.3">
      <c r="A115" s="81" t="s">
        <v>71</v>
      </c>
      <c r="B115" s="81">
        <v>2022</v>
      </c>
      <c r="C115" s="82">
        <v>44751</v>
      </c>
      <c r="D115" s="81" t="s">
        <v>72</v>
      </c>
      <c r="E115" s="81" t="s">
        <v>204</v>
      </c>
      <c r="F115" s="81" t="s">
        <v>75</v>
      </c>
      <c r="G115" s="81" t="s">
        <v>76</v>
      </c>
      <c r="H115" s="76">
        <f>(C115-VLOOKUP(F115,Riders!$A$2:$C$3501,2,FALSE))/365</f>
        <v>23.334246575342465</v>
      </c>
      <c r="I115" s="81">
        <v>2</v>
      </c>
      <c r="J115" s="85">
        <v>32.957000000000001</v>
      </c>
      <c r="K115" s="84">
        <v>11.585000000000001</v>
      </c>
      <c r="L115" s="85">
        <v>7.2330000000000005</v>
      </c>
      <c r="M115" s="85">
        <v>6.8840000000000003</v>
      </c>
      <c r="N115" s="85">
        <v>7.254999999999999</v>
      </c>
      <c r="O115" s="80">
        <f>3.6*500/(J115)</f>
        <v>54.616621658524743</v>
      </c>
    </row>
    <row r="116" spans="1:15" x14ac:dyDescent="0.3">
      <c r="A116" s="81" t="s">
        <v>71</v>
      </c>
      <c r="B116" s="81">
        <v>2022</v>
      </c>
      <c r="C116" s="82">
        <v>44751</v>
      </c>
      <c r="D116" s="81" t="s">
        <v>72</v>
      </c>
      <c r="E116" s="81" t="s">
        <v>204</v>
      </c>
      <c r="F116" s="81" t="s">
        <v>37</v>
      </c>
      <c r="G116" s="81" t="s">
        <v>38</v>
      </c>
      <c r="H116" s="76">
        <f>(C116-VLOOKUP(F116,Riders!$A$2:$C$3501,2,FALSE))/365</f>
        <v>17.24931506849315</v>
      </c>
      <c r="I116" s="81">
        <v>3</v>
      </c>
      <c r="J116" s="87">
        <v>33.539000000000001</v>
      </c>
      <c r="K116" s="86">
        <v>12.037000000000001</v>
      </c>
      <c r="L116" s="87">
        <v>7.427999999999999</v>
      </c>
      <c r="M116" s="87">
        <v>6.9899999999999984</v>
      </c>
      <c r="N116" s="87">
        <v>7.0840000000000032</v>
      </c>
      <c r="O116" s="80">
        <f>3.6*500/(J116)</f>
        <v>53.668863114583019</v>
      </c>
    </row>
    <row r="117" spans="1:15" x14ac:dyDescent="0.3">
      <c r="A117" s="81" t="s">
        <v>71</v>
      </c>
      <c r="B117" s="81">
        <v>2022</v>
      </c>
      <c r="C117" s="82">
        <v>44751</v>
      </c>
      <c r="D117" s="81" t="s">
        <v>72</v>
      </c>
      <c r="E117" s="81" t="s">
        <v>204</v>
      </c>
      <c r="F117" s="81" t="s">
        <v>18</v>
      </c>
      <c r="G117" s="81" t="s">
        <v>19</v>
      </c>
      <c r="H117" s="76">
        <f>(C117-VLOOKUP(F117,Riders!$A$2:$C$3501,2,FALSE))/365</f>
        <v>24.12876712328767</v>
      </c>
      <c r="I117" s="81">
        <v>4</v>
      </c>
      <c r="J117" s="85">
        <v>33.710999999999999</v>
      </c>
      <c r="K117" s="84">
        <v>12.066000000000001</v>
      </c>
      <c r="L117" s="85">
        <v>7.4239999999999977</v>
      </c>
      <c r="M117" s="85">
        <v>7.0350000000000001</v>
      </c>
      <c r="N117" s="85">
        <v>7.1859999999999999</v>
      </c>
      <c r="O117" s="80">
        <f>3.6*500/(J117)</f>
        <v>53.395034261813656</v>
      </c>
    </row>
    <row r="118" spans="1:15" x14ac:dyDescent="0.3">
      <c r="A118" s="81" t="s">
        <v>71</v>
      </c>
      <c r="B118" s="81">
        <v>2022</v>
      </c>
      <c r="C118" s="82">
        <v>44751</v>
      </c>
      <c r="D118" s="81" t="s">
        <v>72</v>
      </c>
      <c r="E118" s="81" t="s">
        <v>204</v>
      </c>
      <c r="F118" s="81" t="s">
        <v>32</v>
      </c>
      <c r="G118" s="81" t="s">
        <v>78</v>
      </c>
      <c r="H118" s="76">
        <f>(C118-VLOOKUP(F118,Riders!$A$2:$C$3501,2,FALSE))/365</f>
        <v>19.956164383561642</v>
      </c>
      <c r="I118" s="81">
        <v>5</v>
      </c>
      <c r="J118" s="87">
        <v>34.018000000000001</v>
      </c>
      <c r="K118" s="86">
        <v>11.984999999999999</v>
      </c>
      <c r="L118" s="87">
        <v>7.4350000000000023</v>
      </c>
      <c r="M118" s="87">
        <v>7.2019999999999982</v>
      </c>
      <c r="N118" s="87">
        <v>7.3960000000000008</v>
      </c>
      <c r="O118" s="80">
        <f>3.6*500/(J118)</f>
        <v>52.913163619260388</v>
      </c>
    </row>
    <row r="119" spans="1:15" x14ac:dyDescent="0.3">
      <c r="A119" s="81" t="s">
        <v>71</v>
      </c>
      <c r="B119" s="81">
        <v>2022</v>
      </c>
      <c r="C119" s="82">
        <v>44751</v>
      </c>
      <c r="D119" s="81" t="s">
        <v>72</v>
      </c>
      <c r="E119" s="81" t="s">
        <v>204</v>
      </c>
      <c r="F119" s="81" t="s">
        <v>385</v>
      </c>
      <c r="G119" s="81" t="s">
        <v>38</v>
      </c>
      <c r="H119" s="76">
        <f>(C119-VLOOKUP(F119,Riders!$A$2:$C$3501,2,FALSE))/365</f>
        <v>25.035616438356165</v>
      </c>
      <c r="I119" s="81">
        <v>6</v>
      </c>
      <c r="J119" s="85">
        <v>34.073999999999998</v>
      </c>
      <c r="K119" s="84">
        <v>12.06</v>
      </c>
      <c r="L119" s="85">
        <v>7.4039999999999981</v>
      </c>
      <c r="M119" s="85">
        <v>7.1630000000000003</v>
      </c>
      <c r="N119" s="85">
        <v>7.4469999999999992</v>
      </c>
      <c r="O119" s="80">
        <f>3.6*500/(J119)</f>
        <v>52.826201796090864</v>
      </c>
    </row>
    <row r="120" spans="1:15" x14ac:dyDescent="0.3">
      <c r="A120" s="81" t="s">
        <v>71</v>
      </c>
      <c r="B120" s="81">
        <v>2022</v>
      </c>
      <c r="C120" s="82">
        <v>44751</v>
      </c>
      <c r="D120" s="81" t="s">
        <v>72</v>
      </c>
      <c r="E120" s="81" t="s">
        <v>204</v>
      </c>
      <c r="F120" s="81" t="s">
        <v>384</v>
      </c>
      <c r="G120" s="81" t="s">
        <v>19</v>
      </c>
      <c r="H120" s="76">
        <f>(C120-VLOOKUP(F120,Riders!$A$2:$C$3501,2,FALSE))/365</f>
        <v>22.843835616438355</v>
      </c>
      <c r="I120" s="81">
        <v>7</v>
      </c>
      <c r="J120" s="87">
        <v>34.101999999999997</v>
      </c>
      <c r="K120" s="86">
        <v>12.332000000000001</v>
      </c>
      <c r="L120" s="87">
        <v>7.41</v>
      </c>
      <c r="M120" s="87">
        <v>7.1009999999999991</v>
      </c>
      <c r="N120" s="87">
        <v>7.2589999999999968</v>
      </c>
      <c r="O120" s="80">
        <f>3.6*500/(J120)</f>
        <v>52.782827986628355</v>
      </c>
    </row>
    <row r="121" spans="1:15" x14ac:dyDescent="0.3">
      <c r="A121" s="81" t="s">
        <v>71</v>
      </c>
      <c r="B121" s="81">
        <v>2022</v>
      </c>
      <c r="C121" s="82">
        <v>44751</v>
      </c>
      <c r="D121" s="81" t="s">
        <v>72</v>
      </c>
      <c r="E121" s="81" t="s">
        <v>204</v>
      </c>
      <c r="F121" s="81" t="s">
        <v>138</v>
      </c>
      <c r="G121" s="81" t="s">
        <v>44</v>
      </c>
      <c r="H121" s="76">
        <f>(C121-VLOOKUP(F121,Riders!$A$2:$C$3501,2,FALSE))/365</f>
        <v>26.816438356164383</v>
      </c>
      <c r="I121" s="81">
        <v>8</v>
      </c>
      <c r="J121" s="85">
        <v>34.49</v>
      </c>
      <c r="K121" s="84">
        <v>11.981999999999999</v>
      </c>
      <c r="L121" s="85">
        <v>7.5590000000000011</v>
      </c>
      <c r="M121" s="85">
        <v>7.3350000000000009</v>
      </c>
      <c r="N121" s="85">
        <v>7.6140000000000008</v>
      </c>
      <c r="O121" s="80">
        <f>3.6*500/(J121)</f>
        <v>52.189040301536672</v>
      </c>
    </row>
    <row r="122" spans="1:15" x14ac:dyDescent="0.3">
      <c r="A122" s="74" t="s">
        <v>93</v>
      </c>
      <c r="B122" s="74">
        <v>2022</v>
      </c>
      <c r="C122" s="75">
        <v>44695</v>
      </c>
      <c r="D122" s="74" t="s">
        <v>72</v>
      </c>
      <c r="E122" s="74" t="s">
        <v>379</v>
      </c>
      <c r="F122" s="74" t="s">
        <v>35</v>
      </c>
      <c r="G122" s="74" t="s">
        <v>36</v>
      </c>
      <c r="H122" s="76">
        <f>(C122-VLOOKUP(F122,Riders!$A$2:$C$3501,2,FALSE))/365</f>
        <v>24.101369863013698</v>
      </c>
      <c r="I122" s="74">
        <v>1</v>
      </c>
      <c r="J122" s="87">
        <v>32.911000000000001</v>
      </c>
      <c r="K122" s="86">
        <v>11.42</v>
      </c>
      <c r="L122" s="87">
        <v>7.3130000000000006</v>
      </c>
      <c r="M122" s="87">
        <v>7.0229999999999997</v>
      </c>
      <c r="N122" s="87">
        <v>7.1550000000000011</v>
      </c>
      <c r="O122" s="80">
        <f>3.6*500/(J122)</f>
        <v>54.692959800674544</v>
      </c>
    </row>
    <row r="123" spans="1:15" x14ac:dyDescent="0.3">
      <c r="A123" s="74" t="s">
        <v>93</v>
      </c>
      <c r="B123" s="74">
        <v>2022</v>
      </c>
      <c r="C123" s="75">
        <v>44695</v>
      </c>
      <c r="D123" s="74" t="s">
        <v>72</v>
      </c>
      <c r="E123" s="74" t="s">
        <v>379</v>
      </c>
      <c r="F123" s="74" t="s">
        <v>22</v>
      </c>
      <c r="G123" s="74" t="s">
        <v>15</v>
      </c>
      <c r="H123" s="76">
        <f>(C123-VLOOKUP(F123,Riders!$A$2:$C$3501,2,FALSE))/365</f>
        <v>24.345205479452055</v>
      </c>
      <c r="I123" s="74">
        <v>2</v>
      </c>
      <c r="J123" s="85">
        <v>33.503999999999998</v>
      </c>
      <c r="K123" s="84">
        <v>11.852</v>
      </c>
      <c r="L123" s="85">
        <v>7.3539999999999992</v>
      </c>
      <c r="M123" s="85">
        <v>7.0770000000000017</v>
      </c>
      <c r="N123" s="85">
        <v>7.2209999999999965</v>
      </c>
      <c r="O123" s="80">
        <f>3.6*500/(J123)</f>
        <v>53.724928366762178</v>
      </c>
    </row>
    <row r="124" spans="1:15" x14ac:dyDescent="0.3">
      <c r="A124" s="74" t="s">
        <v>93</v>
      </c>
      <c r="B124" s="74">
        <v>2022</v>
      </c>
      <c r="C124" s="75">
        <v>44695</v>
      </c>
      <c r="D124" s="74" t="s">
        <v>72</v>
      </c>
      <c r="E124" s="74" t="s">
        <v>379</v>
      </c>
      <c r="F124" s="74" t="s">
        <v>380</v>
      </c>
      <c r="G124" s="74" t="s">
        <v>19</v>
      </c>
      <c r="H124" s="76">
        <f>(C124-VLOOKUP(F124,Riders!$A$2:$C$3501,2,FALSE))/365</f>
        <v>26.095890410958905</v>
      </c>
      <c r="I124" s="74">
        <v>3</v>
      </c>
      <c r="J124" s="87">
        <v>33.755000000000003</v>
      </c>
      <c r="K124" s="86">
        <v>11.702999999999999</v>
      </c>
      <c r="L124" s="87">
        <v>7.3840000000000003</v>
      </c>
      <c r="M124" s="87">
        <v>7.2149999999999999</v>
      </c>
      <c r="N124" s="87">
        <v>7.453000000000003</v>
      </c>
      <c r="O124" s="80">
        <f>3.6*500/(J124)</f>
        <v>53.325433269145307</v>
      </c>
    </row>
    <row r="125" spans="1:15" x14ac:dyDescent="0.3">
      <c r="A125" s="74" t="s">
        <v>93</v>
      </c>
      <c r="B125" s="74">
        <v>2022</v>
      </c>
      <c r="C125" s="75">
        <v>44695</v>
      </c>
      <c r="D125" s="74" t="s">
        <v>72</v>
      </c>
      <c r="E125" s="74" t="s">
        <v>379</v>
      </c>
      <c r="F125" s="74" t="s">
        <v>20</v>
      </c>
      <c r="G125" s="74" t="s">
        <v>21</v>
      </c>
      <c r="H125" s="76">
        <f>(C125-VLOOKUP(F125,Riders!$A$2:$C$3501,2,FALSE))/365</f>
        <v>26.772602739726029</v>
      </c>
      <c r="I125" s="74">
        <v>4</v>
      </c>
      <c r="J125" s="85">
        <v>33.853000000000002</v>
      </c>
      <c r="K125" s="84">
        <v>12.148</v>
      </c>
      <c r="L125" s="85">
        <v>7.3440000000000012</v>
      </c>
      <c r="M125" s="85">
        <v>7.0869999999999997</v>
      </c>
      <c r="N125" s="85">
        <v>7.2740000000000009</v>
      </c>
      <c r="O125" s="80">
        <f>3.6*500/(J125)</f>
        <v>53.171063125867718</v>
      </c>
    </row>
    <row r="126" spans="1:15" x14ac:dyDescent="0.3">
      <c r="A126" s="74" t="s">
        <v>93</v>
      </c>
      <c r="B126" s="74">
        <v>2022</v>
      </c>
      <c r="C126" s="75">
        <v>44695</v>
      </c>
      <c r="D126" s="74" t="s">
        <v>72</v>
      </c>
      <c r="E126" s="74" t="s">
        <v>379</v>
      </c>
      <c r="F126" s="74" t="s">
        <v>52</v>
      </c>
      <c r="G126" s="74" t="s">
        <v>53</v>
      </c>
      <c r="H126" s="76">
        <f>(C126-VLOOKUP(F126,Riders!$A$2:$C$3501,2,FALSE))/365</f>
        <v>25.17808219178082</v>
      </c>
      <c r="I126" s="74">
        <v>5</v>
      </c>
      <c r="J126" s="87">
        <v>33.881</v>
      </c>
      <c r="K126" s="86">
        <v>11.875999999999999</v>
      </c>
      <c r="L126" s="87">
        <v>7.3940000000000001</v>
      </c>
      <c r="M126" s="87">
        <v>7.2100000000000009</v>
      </c>
      <c r="N126" s="87">
        <v>7.4009999999999998</v>
      </c>
      <c r="O126" s="80">
        <f>3.6*500/(J126)</f>
        <v>53.127121395472386</v>
      </c>
    </row>
    <row r="127" spans="1:15" x14ac:dyDescent="0.3">
      <c r="A127" s="74" t="s">
        <v>93</v>
      </c>
      <c r="B127" s="74">
        <v>2022</v>
      </c>
      <c r="C127" s="75">
        <v>44695</v>
      </c>
      <c r="D127" s="74" t="s">
        <v>72</v>
      </c>
      <c r="E127" s="74" t="s">
        <v>379</v>
      </c>
      <c r="F127" s="74" t="s">
        <v>385</v>
      </c>
      <c r="G127" s="74" t="s">
        <v>38</v>
      </c>
      <c r="H127" s="76">
        <f>(C127-VLOOKUP(F127,Riders!$A$2:$C$3501,2,FALSE))/365</f>
        <v>24.882191780821916</v>
      </c>
      <c r="I127" s="74">
        <v>6</v>
      </c>
      <c r="J127" s="85">
        <v>34.076000000000001</v>
      </c>
      <c r="K127" s="84">
        <v>12.007</v>
      </c>
      <c r="L127" s="85">
        <v>7.3780000000000019</v>
      </c>
      <c r="M127" s="85">
        <v>7.1989999999999981</v>
      </c>
      <c r="N127" s="85">
        <v>7.4920000000000009</v>
      </c>
      <c r="O127" s="80">
        <f>3.6*500/(J127)</f>
        <v>52.823101302969832</v>
      </c>
    </row>
    <row r="128" spans="1:15" x14ac:dyDescent="0.3">
      <c r="A128" s="74" t="s">
        <v>93</v>
      </c>
      <c r="B128" s="74">
        <v>2022</v>
      </c>
      <c r="C128" s="75">
        <v>44695</v>
      </c>
      <c r="D128" s="74" t="s">
        <v>72</v>
      </c>
      <c r="E128" s="74" t="s">
        <v>379</v>
      </c>
      <c r="F128" s="74" t="s">
        <v>177</v>
      </c>
      <c r="G128" s="74" t="s">
        <v>38</v>
      </c>
      <c r="H128" s="76">
        <f>(C128-VLOOKUP(F128,Riders!$A$2:$C$3501,2,FALSE))/365</f>
        <v>25.063013698630137</v>
      </c>
      <c r="I128" s="74">
        <v>7</v>
      </c>
      <c r="J128" s="87">
        <v>34.079000000000001</v>
      </c>
      <c r="K128" s="86">
        <v>12.032</v>
      </c>
      <c r="L128" s="87">
        <v>7.375</v>
      </c>
      <c r="M128" s="87">
        <v>7.2079999999999984</v>
      </c>
      <c r="N128" s="87">
        <v>7.4640000000000022</v>
      </c>
      <c r="O128" s="80">
        <f>3.6*500/(J128)</f>
        <v>52.818451245635138</v>
      </c>
    </row>
    <row r="129" spans="1:15" x14ac:dyDescent="0.3">
      <c r="A129" s="74" t="s">
        <v>93</v>
      </c>
      <c r="B129" s="74">
        <v>2022</v>
      </c>
      <c r="C129" s="75">
        <v>44695</v>
      </c>
      <c r="D129" s="74" t="s">
        <v>72</v>
      </c>
      <c r="E129" s="74" t="s">
        <v>379</v>
      </c>
      <c r="F129" s="74" t="s">
        <v>381</v>
      </c>
      <c r="G129" s="74" t="s">
        <v>25</v>
      </c>
      <c r="H129" s="76">
        <f>(C129-VLOOKUP(F129,Riders!$A$2:$C$3501,2,FALSE))/365</f>
        <v>19.405479452054795</v>
      </c>
      <c r="I129" s="74">
        <v>8</v>
      </c>
      <c r="J129" s="85">
        <v>34.497</v>
      </c>
      <c r="K129" s="84">
        <v>12.218</v>
      </c>
      <c r="L129" s="85">
        <v>7.4980000000000011</v>
      </c>
      <c r="M129" s="85">
        <v>7.2709999999999972</v>
      </c>
      <c r="N129" s="85">
        <v>7.5100000000000016</v>
      </c>
      <c r="O129" s="80">
        <f>3.6*500/(J129)</f>
        <v>52.178450300026093</v>
      </c>
    </row>
    <row r="130" spans="1:15" x14ac:dyDescent="0.3">
      <c r="A130" s="74" t="s">
        <v>93</v>
      </c>
      <c r="B130" s="74">
        <v>2022</v>
      </c>
      <c r="C130" s="75">
        <v>44695</v>
      </c>
      <c r="D130" s="74" t="s">
        <v>72</v>
      </c>
      <c r="E130" s="74" t="s">
        <v>379</v>
      </c>
      <c r="F130" s="74" t="s">
        <v>101</v>
      </c>
      <c r="G130" s="74" t="s">
        <v>25</v>
      </c>
      <c r="H130" s="76">
        <f>(C130-VLOOKUP(F130,Riders!$A$2:$C$3501,2,FALSE))/365</f>
        <v>22.61917808219178</v>
      </c>
      <c r="I130" s="74">
        <v>9</v>
      </c>
      <c r="J130" s="87">
        <v>34.508000000000003</v>
      </c>
      <c r="K130" s="86">
        <v>12.054</v>
      </c>
      <c r="L130" s="87">
        <v>7.5029999999999983</v>
      </c>
      <c r="M130" s="87">
        <v>7.365000000000002</v>
      </c>
      <c r="N130" s="87">
        <v>7.5860000000000021</v>
      </c>
      <c r="O130" s="80">
        <f>3.6*500/(J130)</f>
        <v>52.161817549553724</v>
      </c>
    </row>
    <row r="131" spans="1:15" x14ac:dyDescent="0.3">
      <c r="A131" s="74" t="s">
        <v>93</v>
      </c>
      <c r="B131" s="74">
        <v>2022</v>
      </c>
      <c r="C131" s="75">
        <v>44695</v>
      </c>
      <c r="D131" s="74" t="s">
        <v>72</v>
      </c>
      <c r="E131" s="74" t="s">
        <v>379</v>
      </c>
      <c r="F131" s="74" t="s">
        <v>182</v>
      </c>
      <c r="G131" s="74" t="s">
        <v>273</v>
      </c>
      <c r="H131" s="76">
        <f>(C131-VLOOKUP(F131,Riders!$A$2:$C$3501,2,FALSE))/365</f>
        <v>22.56986301369863</v>
      </c>
      <c r="I131" s="74">
        <v>10</v>
      </c>
      <c r="J131" s="85">
        <v>34.655000000000001</v>
      </c>
      <c r="K131" s="84">
        <v>12.302</v>
      </c>
      <c r="L131" s="85">
        <v>7.5510000000000019</v>
      </c>
      <c r="M131" s="85">
        <v>7.3189999999999991</v>
      </c>
      <c r="N131" s="85">
        <v>7.4830000000000005</v>
      </c>
      <c r="O131" s="80">
        <f>3.6*500/(J131)</f>
        <v>51.940556918193622</v>
      </c>
    </row>
    <row r="132" spans="1:15" x14ac:dyDescent="0.3">
      <c r="A132" s="74" t="s">
        <v>93</v>
      </c>
      <c r="B132" s="74">
        <v>2022</v>
      </c>
      <c r="C132" s="75">
        <v>44695</v>
      </c>
      <c r="D132" s="74" t="s">
        <v>72</v>
      </c>
      <c r="E132" s="74" t="s">
        <v>379</v>
      </c>
      <c r="F132" s="74" t="s">
        <v>57</v>
      </c>
      <c r="G132" s="74" t="s">
        <v>47</v>
      </c>
      <c r="H132" s="76">
        <f>(C132-VLOOKUP(F132,Riders!$A$2:$C$3501,2,FALSE))/365</f>
        <v>22.290410958904111</v>
      </c>
      <c r="I132" s="74">
        <v>11</v>
      </c>
      <c r="J132" s="87">
        <v>34.664999999999999</v>
      </c>
      <c r="K132" s="86">
        <v>12.303000000000001</v>
      </c>
      <c r="L132" s="87">
        <v>7.6430000000000007</v>
      </c>
      <c r="M132" s="87">
        <v>7.343</v>
      </c>
      <c r="N132" s="87">
        <v>7.3759999999999977</v>
      </c>
      <c r="O132" s="80">
        <f>3.6*500/(J132)</f>
        <v>51.925573344872348</v>
      </c>
    </row>
    <row r="133" spans="1:15" x14ac:dyDescent="0.3">
      <c r="A133" s="74" t="s">
        <v>93</v>
      </c>
      <c r="B133" s="74">
        <v>2022</v>
      </c>
      <c r="C133" s="75">
        <v>44695</v>
      </c>
      <c r="D133" s="74" t="s">
        <v>72</v>
      </c>
      <c r="E133" s="74" t="s">
        <v>379</v>
      </c>
      <c r="F133" s="74" t="s">
        <v>55</v>
      </c>
      <c r="G133" s="74" t="s">
        <v>56</v>
      </c>
      <c r="H133" s="76">
        <f>(C133-VLOOKUP(F133,Riders!$A$2:$C$3501,2,FALSE))/365</f>
        <v>33.035616438356165</v>
      </c>
      <c r="I133" s="74">
        <v>12</v>
      </c>
      <c r="J133" s="85">
        <v>34.857999999999997</v>
      </c>
      <c r="K133" s="84">
        <v>12.722</v>
      </c>
      <c r="L133" s="85">
        <v>7.418000000000001</v>
      </c>
      <c r="M133" s="85">
        <v>7.2089999999999996</v>
      </c>
      <c r="N133" s="85">
        <v>7.5089999999999968</v>
      </c>
      <c r="O133" s="80">
        <f>3.6*500/(J133)</f>
        <v>51.63807447357852</v>
      </c>
    </row>
    <row r="134" spans="1:15" x14ac:dyDescent="0.3">
      <c r="A134" s="74" t="s">
        <v>93</v>
      </c>
      <c r="B134" s="74">
        <v>2022</v>
      </c>
      <c r="C134" s="75">
        <v>44695</v>
      </c>
      <c r="D134" s="74" t="s">
        <v>72</v>
      </c>
      <c r="E134" s="74" t="s">
        <v>379</v>
      </c>
      <c r="F134" s="74" t="s">
        <v>138</v>
      </c>
      <c r="G134" s="74" t="s">
        <v>44</v>
      </c>
      <c r="H134" s="76">
        <f>(C134-VLOOKUP(F134,Riders!$A$2:$C$3501,2,FALSE))/365</f>
        <v>26.663013698630138</v>
      </c>
      <c r="I134" s="74">
        <v>13</v>
      </c>
      <c r="J134" s="87">
        <v>34.898000000000003</v>
      </c>
      <c r="K134" s="86">
        <v>12.111000000000001</v>
      </c>
      <c r="L134" s="87">
        <v>7.6059999999999981</v>
      </c>
      <c r="M134" s="87">
        <v>7.4750000000000014</v>
      </c>
      <c r="N134" s="87">
        <v>7.7060000000000031</v>
      </c>
      <c r="O134" s="80">
        <f>3.6*500/(J134)</f>
        <v>51.578887042237376</v>
      </c>
    </row>
    <row r="135" spans="1:15" x14ac:dyDescent="0.3">
      <c r="A135" s="74" t="s">
        <v>93</v>
      </c>
      <c r="B135" s="74">
        <v>2022</v>
      </c>
      <c r="C135" s="75">
        <v>44695</v>
      </c>
      <c r="D135" s="74" t="s">
        <v>72</v>
      </c>
      <c r="E135" s="74" t="s">
        <v>379</v>
      </c>
      <c r="F135" s="74" t="s">
        <v>41</v>
      </c>
      <c r="G135" s="74" t="s">
        <v>27</v>
      </c>
      <c r="H135" s="76">
        <f>(C135-VLOOKUP(F135,Riders!$A$2:$C$3501,2,FALSE))/365</f>
        <v>26.578082191780823</v>
      </c>
      <c r="I135" s="74">
        <v>14</v>
      </c>
      <c r="J135" s="85">
        <v>34.966000000000001</v>
      </c>
      <c r="K135" s="84">
        <v>12.388</v>
      </c>
      <c r="L135" s="85">
        <v>7.5370000000000008</v>
      </c>
      <c r="M135" s="85">
        <v>7.3659999999999997</v>
      </c>
      <c r="N135" s="85">
        <v>7.6750000000000007</v>
      </c>
      <c r="O135" s="80">
        <f>3.6*500/(J135)</f>
        <v>51.478579191214322</v>
      </c>
    </row>
    <row r="136" spans="1:15" x14ac:dyDescent="0.3">
      <c r="A136" s="74" t="s">
        <v>93</v>
      </c>
      <c r="B136" s="74">
        <v>2022</v>
      </c>
      <c r="C136" s="75">
        <v>44695</v>
      </c>
      <c r="D136" s="74" t="s">
        <v>72</v>
      </c>
      <c r="E136" s="74" t="s">
        <v>379</v>
      </c>
      <c r="F136" s="74" t="s">
        <v>115</v>
      </c>
      <c r="G136" s="74" t="s">
        <v>27</v>
      </c>
      <c r="H136" s="76">
        <f>(C136-VLOOKUP(F136,Riders!$A$2:$C$3501,2,FALSE))/365</f>
        <v>24.783561643835615</v>
      </c>
      <c r="I136" s="74">
        <v>15</v>
      </c>
      <c r="J136" s="87">
        <v>34.970999999999997</v>
      </c>
      <c r="K136" s="86">
        <v>12.375</v>
      </c>
      <c r="L136" s="87">
        <v>7.5139999999999993</v>
      </c>
      <c r="M136" s="87">
        <v>7.379999999999999</v>
      </c>
      <c r="N136" s="87">
        <v>7.7019999999999982</v>
      </c>
      <c r="O136" s="80">
        <f>3.6*500/(J136)</f>
        <v>51.47121901003689</v>
      </c>
    </row>
    <row r="137" spans="1:15" x14ac:dyDescent="0.3">
      <c r="A137" s="74" t="s">
        <v>93</v>
      </c>
      <c r="B137" s="74">
        <v>2022</v>
      </c>
      <c r="C137" s="75">
        <v>44695</v>
      </c>
      <c r="D137" s="74" t="s">
        <v>72</v>
      </c>
      <c r="E137" s="74" t="s">
        <v>379</v>
      </c>
      <c r="F137" s="74" t="s">
        <v>388</v>
      </c>
      <c r="G137" s="74" t="s">
        <v>67</v>
      </c>
      <c r="H137" s="76" t="e">
        <f>(C137-VLOOKUP(F137,Riders!$A$2:$C$3501,2,FALSE))/365</f>
        <v>#N/A</v>
      </c>
      <c r="I137" s="74">
        <v>16</v>
      </c>
      <c r="J137" s="85">
        <v>35.365000000000002</v>
      </c>
      <c r="K137" s="84">
        <v>12.339</v>
      </c>
      <c r="L137" s="85">
        <v>7.738999999999999</v>
      </c>
      <c r="M137" s="85">
        <v>7.5519999999999996</v>
      </c>
      <c r="N137" s="85">
        <v>7.735000000000003</v>
      </c>
      <c r="O137" s="80">
        <f>3.6*500/(J137)</f>
        <v>50.897780291248409</v>
      </c>
    </row>
    <row r="138" spans="1:15" x14ac:dyDescent="0.3">
      <c r="A138" s="74" t="s">
        <v>93</v>
      </c>
      <c r="B138" s="74">
        <v>2022</v>
      </c>
      <c r="C138" s="75">
        <v>44695</v>
      </c>
      <c r="D138" s="74" t="s">
        <v>72</v>
      </c>
      <c r="E138" s="74" t="s">
        <v>379</v>
      </c>
      <c r="F138" s="74" t="s">
        <v>48</v>
      </c>
      <c r="G138" s="74" t="s">
        <v>49</v>
      </c>
      <c r="H138" s="76">
        <f>(C138-VLOOKUP(F138,Riders!$A$2:$C$3501,2,FALSE))/365</f>
        <v>21.290410958904111</v>
      </c>
      <c r="I138" s="74">
        <v>17</v>
      </c>
      <c r="J138" s="87">
        <v>35.387999999999998</v>
      </c>
      <c r="K138" s="86">
        <v>12.462</v>
      </c>
      <c r="L138" s="87">
        <v>7.6660000000000004</v>
      </c>
      <c r="M138" s="87">
        <v>7.4929999999999986</v>
      </c>
      <c r="N138" s="87">
        <v>7.7669999999999995</v>
      </c>
      <c r="O138" s="80">
        <f>3.6*500/(J138)</f>
        <v>50.864699898270601</v>
      </c>
    </row>
    <row r="139" spans="1:15" x14ac:dyDescent="0.3">
      <c r="A139" s="74" t="s">
        <v>93</v>
      </c>
      <c r="B139" s="74">
        <v>2022</v>
      </c>
      <c r="C139" s="75">
        <v>44695</v>
      </c>
      <c r="D139" s="74" t="s">
        <v>72</v>
      </c>
      <c r="E139" s="74" t="s">
        <v>379</v>
      </c>
      <c r="F139" s="74" t="s">
        <v>46</v>
      </c>
      <c r="G139" s="74" t="s">
        <v>47</v>
      </c>
      <c r="H139" s="76">
        <f>(C139-VLOOKUP(F139,Riders!$A$2:$C$3501,2,FALSE))/365</f>
        <v>21.909589041095892</v>
      </c>
      <c r="I139" s="74">
        <v>18</v>
      </c>
      <c r="J139" s="85">
        <v>35.588999999999999</v>
      </c>
      <c r="K139" s="84">
        <v>12.57</v>
      </c>
      <c r="L139" s="85">
        <v>7.7899999999999991</v>
      </c>
      <c r="M139" s="85">
        <v>7.5339999999999989</v>
      </c>
      <c r="N139" s="85">
        <v>7.6950000000000003</v>
      </c>
      <c r="O139" s="80">
        <f>3.6*500/(J139)</f>
        <v>50.577425609036503</v>
      </c>
    </row>
    <row r="140" spans="1:15" x14ac:dyDescent="0.3">
      <c r="A140" s="74" t="s">
        <v>93</v>
      </c>
      <c r="B140" s="74">
        <v>2022</v>
      </c>
      <c r="C140" s="75">
        <v>44695</v>
      </c>
      <c r="D140" s="74" t="s">
        <v>72</v>
      </c>
      <c r="E140" s="74" t="s">
        <v>379</v>
      </c>
      <c r="F140" s="74" t="s">
        <v>386</v>
      </c>
      <c r="G140" s="74" t="s">
        <v>44</v>
      </c>
      <c r="H140" s="76">
        <f>(C140-VLOOKUP(F140,Riders!$A$2:$C$3501,2,FALSE))/365</f>
        <v>22.747945205479454</v>
      </c>
      <c r="I140" s="74">
        <v>19</v>
      </c>
      <c r="J140" s="87">
        <v>35.603999999999999</v>
      </c>
      <c r="K140" s="86">
        <v>12.076000000000001</v>
      </c>
      <c r="L140" s="87">
        <v>7.7160000000000011</v>
      </c>
      <c r="M140" s="87">
        <v>7.695999999999998</v>
      </c>
      <c r="N140" s="87">
        <v>8.1159999999999997</v>
      </c>
      <c r="O140" s="80">
        <f>3.6*500/(J140)</f>
        <v>50.556117290192113</v>
      </c>
    </row>
    <row r="141" spans="1:15" x14ac:dyDescent="0.3">
      <c r="A141" s="74" t="s">
        <v>93</v>
      </c>
      <c r="B141" s="74">
        <v>2022</v>
      </c>
      <c r="C141" s="75">
        <v>44695</v>
      </c>
      <c r="D141" s="74" t="s">
        <v>72</v>
      </c>
      <c r="E141" s="74" t="s">
        <v>379</v>
      </c>
      <c r="F141" s="74" t="s">
        <v>389</v>
      </c>
      <c r="G141" s="74" t="s">
        <v>53</v>
      </c>
      <c r="H141" s="76">
        <f>(C141-VLOOKUP(F141,Riders!$A$2:$C$3501,2,FALSE))/365</f>
        <v>22.536986301369861</v>
      </c>
      <c r="I141" s="74">
        <v>20</v>
      </c>
      <c r="J141" s="85">
        <v>35.65</v>
      </c>
      <c r="K141" s="84">
        <v>12.943</v>
      </c>
      <c r="L141" s="85">
        <v>7.8020000000000014</v>
      </c>
      <c r="M141" s="85">
        <v>7.4399999999999977</v>
      </c>
      <c r="N141" s="85">
        <v>7.4649999999999999</v>
      </c>
      <c r="O141" s="80">
        <f>3.6*500/(J141)</f>
        <v>50.490883590462836</v>
      </c>
    </row>
    <row r="142" spans="1:15" x14ac:dyDescent="0.3">
      <c r="A142" s="81" t="s">
        <v>93</v>
      </c>
      <c r="B142" s="81">
        <v>2022</v>
      </c>
      <c r="C142" s="82">
        <v>44695</v>
      </c>
      <c r="D142" s="81" t="s">
        <v>72</v>
      </c>
      <c r="E142" s="81" t="s">
        <v>204</v>
      </c>
      <c r="F142" s="81" t="s">
        <v>35</v>
      </c>
      <c r="G142" s="81" t="s">
        <v>36</v>
      </c>
      <c r="H142" s="76">
        <f>(C142-VLOOKUP(F142,Riders!$A$2:$C$3501,2,FALSE))/365</f>
        <v>24.101369863013698</v>
      </c>
      <c r="I142" s="81">
        <v>1</v>
      </c>
      <c r="J142" s="87">
        <v>32.987000000000002</v>
      </c>
      <c r="K142" s="86">
        <v>11.465999999999999</v>
      </c>
      <c r="L142" s="87">
        <v>7.2960000000000012</v>
      </c>
      <c r="M142" s="87">
        <v>7.0399999999999991</v>
      </c>
      <c r="N142" s="87">
        <v>7.1850000000000023</v>
      </c>
      <c r="O142" s="80">
        <f>3.6*500/(J142)</f>
        <v>54.566950616909686</v>
      </c>
    </row>
    <row r="143" spans="1:15" x14ac:dyDescent="0.3">
      <c r="A143" s="81" t="s">
        <v>93</v>
      </c>
      <c r="B143" s="81">
        <v>2022</v>
      </c>
      <c r="C143" s="82">
        <v>44695</v>
      </c>
      <c r="D143" s="81" t="s">
        <v>72</v>
      </c>
      <c r="E143" s="81" t="s">
        <v>204</v>
      </c>
      <c r="F143" s="81" t="s">
        <v>22</v>
      </c>
      <c r="G143" s="81" t="s">
        <v>15</v>
      </c>
      <c r="H143" s="76">
        <f>(C143-VLOOKUP(F143,Riders!$A$2:$C$3501,2,FALSE))/365</f>
        <v>24.345205479452055</v>
      </c>
      <c r="I143" s="81">
        <v>2</v>
      </c>
      <c r="J143" s="85">
        <v>33.46</v>
      </c>
      <c r="K143" s="84">
        <v>11.754</v>
      </c>
      <c r="L143" s="85">
        <v>7.3669999999999991</v>
      </c>
      <c r="M143" s="85">
        <v>7.1020000000000003</v>
      </c>
      <c r="N143" s="85">
        <v>7.2370000000000019</v>
      </c>
      <c r="O143" s="80">
        <f>3.6*500/(J143)</f>
        <v>53.795576808129105</v>
      </c>
    </row>
    <row r="144" spans="1:15" x14ac:dyDescent="0.3">
      <c r="A144" s="81" t="s">
        <v>93</v>
      </c>
      <c r="B144" s="81">
        <v>2022</v>
      </c>
      <c r="C144" s="82">
        <v>44695</v>
      </c>
      <c r="D144" s="81" t="s">
        <v>72</v>
      </c>
      <c r="E144" s="81" t="s">
        <v>204</v>
      </c>
      <c r="F144" s="81" t="s">
        <v>52</v>
      </c>
      <c r="G144" s="81" t="s">
        <v>53</v>
      </c>
      <c r="H144" s="76">
        <f>(C144-VLOOKUP(F144,Riders!$A$2:$C$3501,2,FALSE))/365</f>
        <v>25.17808219178082</v>
      </c>
      <c r="I144" s="81">
        <v>3</v>
      </c>
      <c r="J144" s="87">
        <v>33.688000000000002</v>
      </c>
      <c r="K144" s="86">
        <v>11.896000000000001</v>
      </c>
      <c r="L144" s="87">
        <v>7.3729999999999976</v>
      </c>
      <c r="M144" s="87">
        <v>7.1140000000000008</v>
      </c>
      <c r="N144" s="87">
        <v>7.3050000000000033</v>
      </c>
      <c r="O144" s="80">
        <f>3.6*500/(J144)</f>
        <v>53.431488957492277</v>
      </c>
    </row>
    <row r="145" spans="1:15" x14ac:dyDescent="0.3">
      <c r="A145" s="81" t="s">
        <v>93</v>
      </c>
      <c r="B145" s="81">
        <v>2022</v>
      </c>
      <c r="C145" s="82">
        <v>44695</v>
      </c>
      <c r="D145" s="81" t="s">
        <v>72</v>
      </c>
      <c r="E145" s="81" t="s">
        <v>204</v>
      </c>
      <c r="F145" s="81" t="s">
        <v>380</v>
      </c>
      <c r="G145" s="81" t="s">
        <v>19</v>
      </c>
      <c r="H145" s="76">
        <f>(C145-VLOOKUP(F145,Riders!$A$2:$C$3501,2,FALSE))/365</f>
        <v>26.095890410958905</v>
      </c>
      <c r="I145" s="81">
        <v>4</v>
      </c>
      <c r="J145" s="85">
        <v>33.811999999999998</v>
      </c>
      <c r="K145" s="84">
        <v>11.667</v>
      </c>
      <c r="L145" s="85">
        <v>7.4139999999999997</v>
      </c>
      <c r="M145" s="85">
        <v>7.222999999999999</v>
      </c>
      <c r="N145" s="85">
        <v>7.5079999999999991</v>
      </c>
      <c r="O145" s="80">
        <f>3.6*500/(J145)</f>
        <v>53.235537678930562</v>
      </c>
    </row>
    <row r="146" spans="1:15" x14ac:dyDescent="0.3">
      <c r="A146" s="81" t="s">
        <v>93</v>
      </c>
      <c r="B146" s="81">
        <v>2022</v>
      </c>
      <c r="C146" s="82">
        <v>44695</v>
      </c>
      <c r="D146" s="81" t="s">
        <v>72</v>
      </c>
      <c r="E146" s="81" t="s">
        <v>204</v>
      </c>
      <c r="F146" s="81" t="s">
        <v>20</v>
      </c>
      <c r="G146" s="81" t="s">
        <v>21</v>
      </c>
      <c r="H146" s="76">
        <f>(C146-VLOOKUP(F146,Riders!$A$2:$C$3501,2,FALSE))/365</f>
        <v>26.772602739726029</v>
      </c>
      <c r="I146" s="81">
        <v>5</v>
      </c>
      <c r="J146" s="87">
        <v>33.865000000000002</v>
      </c>
      <c r="K146" s="86">
        <v>12.166</v>
      </c>
      <c r="L146" s="87">
        <v>7.3689999999999998</v>
      </c>
      <c r="M146" s="87">
        <v>7.0910000000000011</v>
      </c>
      <c r="N146" s="87">
        <v>7.2390000000000008</v>
      </c>
      <c r="O146" s="80">
        <f>3.6*500/(J146)</f>
        <v>53.15222205817215</v>
      </c>
    </row>
    <row r="147" spans="1:15" x14ac:dyDescent="0.3">
      <c r="A147" s="81" t="s">
        <v>93</v>
      </c>
      <c r="B147" s="81">
        <v>2022</v>
      </c>
      <c r="C147" s="82">
        <v>44695</v>
      </c>
      <c r="D147" s="81" t="s">
        <v>72</v>
      </c>
      <c r="E147" s="81" t="s">
        <v>204</v>
      </c>
      <c r="F147" s="81" t="s">
        <v>385</v>
      </c>
      <c r="G147" s="81" t="s">
        <v>38</v>
      </c>
      <c r="H147" s="76">
        <f>(C147-VLOOKUP(F147,Riders!$A$2:$C$3501,2,FALSE))/365</f>
        <v>24.882191780821916</v>
      </c>
      <c r="I147" s="81">
        <v>6</v>
      </c>
      <c r="J147" s="85">
        <v>34.023000000000003</v>
      </c>
      <c r="K147" s="84">
        <v>12.013999999999999</v>
      </c>
      <c r="L147" s="85">
        <v>7.3300000000000018</v>
      </c>
      <c r="M147" s="85">
        <v>7.1839999999999975</v>
      </c>
      <c r="N147" s="85">
        <v>7.4950000000000045</v>
      </c>
      <c r="O147" s="80">
        <f>3.6*500/(J147)</f>
        <v>52.905387531963669</v>
      </c>
    </row>
    <row r="148" spans="1:15" x14ac:dyDescent="0.3">
      <c r="A148" s="81" t="s">
        <v>93</v>
      </c>
      <c r="B148" s="81">
        <v>2022</v>
      </c>
      <c r="C148" s="82">
        <v>44695</v>
      </c>
      <c r="D148" s="81" t="s">
        <v>72</v>
      </c>
      <c r="E148" s="81" t="s">
        <v>204</v>
      </c>
      <c r="F148" s="81" t="s">
        <v>177</v>
      </c>
      <c r="G148" s="81" t="s">
        <v>38</v>
      </c>
      <c r="H148" s="76">
        <f>(C148-VLOOKUP(F148,Riders!$A$2:$C$3501,2,FALSE))/365</f>
        <v>25.063013698630137</v>
      </c>
      <c r="I148" s="81">
        <v>7</v>
      </c>
      <c r="J148" s="87">
        <v>34.189</v>
      </c>
      <c r="K148" s="86">
        <v>11.875999999999999</v>
      </c>
      <c r="L148" s="87">
        <v>7.395999999999999</v>
      </c>
      <c r="M148" s="87">
        <v>7.3079999999999998</v>
      </c>
      <c r="N148" s="87">
        <v>7.6090000000000018</v>
      </c>
      <c r="O148" s="80">
        <f>3.6*500/(J148)</f>
        <v>52.648512679516806</v>
      </c>
    </row>
    <row r="149" spans="1:15" x14ac:dyDescent="0.3">
      <c r="A149" s="81" t="s">
        <v>93</v>
      </c>
      <c r="B149" s="81">
        <v>2022</v>
      </c>
      <c r="C149" s="82">
        <v>44695</v>
      </c>
      <c r="D149" s="81" t="s">
        <v>72</v>
      </c>
      <c r="E149" s="81" t="s">
        <v>204</v>
      </c>
      <c r="F149" s="81" t="s">
        <v>381</v>
      </c>
      <c r="G149" s="81" t="s">
        <v>25</v>
      </c>
      <c r="H149" s="76">
        <f>(C149-VLOOKUP(F149,Riders!$A$2:$C$3501,2,FALSE))/365</f>
        <v>19.405479452054795</v>
      </c>
      <c r="I149" s="81">
        <v>8</v>
      </c>
      <c r="J149" s="85">
        <v>34.523000000000003</v>
      </c>
      <c r="K149" s="84">
        <v>12.176</v>
      </c>
      <c r="L149" s="85">
        <v>7.520999999999999</v>
      </c>
      <c r="M149" s="85">
        <v>7.2989999999999995</v>
      </c>
      <c r="N149" s="85">
        <v>7.5270000000000046</v>
      </c>
      <c r="O149" s="80">
        <f>3.6*500/(J149)</f>
        <v>52.139153607739765</v>
      </c>
    </row>
    <row r="150" spans="1:15" x14ac:dyDescent="0.3">
      <c r="A150" s="74" t="s">
        <v>102</v>
      </c>
      <c r="B150" s="74">
        <v>2022</v>
      </c>
      <c r="C150" s="75">
        <v>44674</v>
      </c>
      <c r="D150" s="74" t="s">
        <v>72</v>
      </c>
      <c r="E150" s="74" t="s">
        <v>379</v>
      </c>
      <c r="F150" s="74" t="s">
        <v>20</v>
      </c>
      <c r="G150" s="74" t="s">
        <v>21</v>
      </c>
      <c r="H150" s="76">
        <f>(C150-VLOOKUP(F150,Riders!$A$2:$C$3501,2,FALSE))/365</f>
        <v>26.715068493150685</v>
      </c>
      <c r="I150" s="74">
        <v>1</v>
      </c>
      <c r="J150" s="87">
        <v>33.387</v>
      </c>
      <c r="K150" s="86">
        <v>11.887</v>
      </c>
      <c r="L150" s="87">
        <v>7.282</v>
      </c>
      <c r="M150" s="87">
        <v>7.0339999999999989</v>
      </c>
      <c r="N150" s="87">
        <v>7.1840000000000011</v>
      </c>
      <c r="O150" s="80">
        <f>3.6*500/(J150)</f>
        <v>53.91319974840507</v>
      </c>
    </row>
    <row r="151" spans="1:15" x14ac:dyDescent="0.3">
      <c r="A151" s="74" t="s">
        <v>102</v>
      </c>
      <c r="B151" s="74">
        <v>2022</v>
      </c>
      <c r="C151" s="75">
        <v>44674</v>
      </c>
      <c r="D151" s="74" t="s">
        <v>72</v>
      </c>
      <c r="E151" s="74" t="s">
        <v>379</v>
      </c>
      <c r="F151" s="74" t="s">
        <v>380</v>
      </c>
      <c r="G151" s="74" t="s">
        <v>19</v>
      </c>
      <c r="H151" s="76">
        <f>(C151-VLOOKUP(F151,Riders!$A$2:$C$3501,2,FALSE))/365</f>
        <v>26.038356164383561</v>
      </c>
      <c r="I151" s="74">
        <v>2</v>
      </c>
      <c r="J151" s="85">
        <v>33.691000000000003</v>
      </c>
      <c r="K151" s="84">
        <v>11.731999999999999</v>
      </c>
      <c r="L151" s="85">
        <v>7.3820000000000014</v>
      </c>
      <c r="M151" s="85">
        <v>7.1839999999999975</v>
      </c>
      <c r="N151" s="85">
        <v>7.3930000000000042</v>
      </c>
      <c r="O151" s="80">
        <f>3.6*500/(J151)</f>
        <v>53.42673117449764</v>
      </c>
    </row>
    <row r="152" spans="1:15" x14ac:dyDescent="0.3">
      <c r="A152" s="74" t="s">
        <v>102</v>
      </c>
      <c r="B152" s="74">
        <v>2022</v>
      </c>
      <c r="C152" s="75">
        <v>44674</v>
      </c>
      <c r="D152" s="74" t="s">
        <v>72</v>
      </c>
      <c r="E152" s="74" t="s">
        <v>379</v>
      </c>
      <c r="F152" s="74" t="s">
        <v>52</v>
      </c>
      <c r="G152" s="74" t="s">
        <v>53</v>
      </c>
      <c r="H152" s="76">
        <f>(C152-VLOOKUP(F152,Riders!$A$2:$C$3501,2,FALSE))/365</f>
        <v>25.12054794520548</v>
      </c>
      <c r="I152" s="74">
        <v>3</v>
      </c>
      <c r="J152" s="87">
        <v>33.774000000000001</v>
      </c>
      <c r="K152" s="86">
        <v>12.031000000000001</v>
      </c>
      <c r="L152" s="87">
        <v>7.35</v>
      </c>
      <c r="M152" s="87">
        <v>7.1009999999999991</v>
      </c>
      <c r="N152" s="87">
        <v>7.2920000000000016</v>
      </c>
      <c r="O152" s="80">
        <f>3.6*500/(J152)</f>
        <v>53.295434357790015</v>
      </c>
    </row>
    <row r="153" spans="1:15" x14ac:dyDescent="0.3">
      <c r="A153" s="74" t="s">
        <v>102</v>
      </c>
      <c r="B153" s="74">
        <v>2022</v>
      </c>
      <c r="C153" s="75">
        <v>44674</v>
      </c>
      <c r="D153" s="74" t="s">
        <v>72</v>
      </c>
      <c r="E153" s="74" t="s">
        <v>379</v>
      </c>
      <c r="F153" s="74" t="s">
        <v>100</v>
      </c>
      <c r="G153" s="74" t="s">
        <v>47</v>
      </c>
      <c r="H153" s="76">
        <f>(C153-VLOOKUP(F153,Riders!$A$2:$C$3501,2,FALSE))/365</f>
        <v>28.194520547945206</v>
      </c>
      <c r="I153" s="74">
        <v>4</v>
      </c>
      <c r="J153" s="85">
        <v>33.779000000000003</v>
      </c>
      <c r="K153" s="84">
        <v>11.750999999999999</v>
      </c>
      <c r="L153" s="85">
        <v>7.4339999999999993</v>
      </c>
      <c r="M153" s="85">
        <v>7.1850000000000023</v>
      </c>
      <c r="N153" s="85">
        <v>7.4090000000000025</v>
      </c>
      <c r="O153" s="80">
        <f>3.6*500/(J153)</f>
        <v>53.287545516445121</v>
      </c>
    </row>
    <row r="154" spans="1:15" x14ac:dyDescent="0.3">
      <c r="A154" s="74" t="s">
        <v>102</v>
      </c>
      <c r="B154" s="74">
        <v>2022</v>
      </c>
      <c r="C154" s="75">
        <v>44674</v>
      </c>
      <c r="D154" s="74" t="s">
        <v>72</v>
      </c>
      <c r="E154" s="74" t="s">
        <v>379</v>
      </c>
      <c r="F154" s="74" t="s">
        <v>99</v>
      </c>
      <c r="G154" s="74" t="s">
        <v>47</v>
      </c>
      <c r="H154" s="76">
        <f>(C154-VLOOKUP(F154,Riders!$A$2:$C$3501,2,FALSE))/365</f>
        <v>25.186301369863013</v>
      </c>
      <c r="I154" s="74">
        <v>5</v>
      </c>
      <c r="J154" s="87">
        <v>33.847000000000001</v>
      </c>
      <c r="K154" s="86">
        <v>11.773</v>
      </c>
      <c r="L154" s="87">
        <v>7.3910000000000018</v>
      </c>
      <c r="M154" s="87">
        <v>7.2259999999999991</v>
      </c>
      <c r="N154" s="87">
        <v>7.4570000000000007</v>
      </c>
      <c r="O154" s="80">
        <f>3.6*500/(J154)</f>
        <v>53.180488669601438</v>
      </c>
    </row>
    <row r="155" spans="1:15" x14ac:dyDescent="0.3">
      <c r="A155" s="74" t="s">
        <v>102</v>
      </c>
      <c r="B155" s="74">
        <v>2022</v>
      </c>
      <c r="C155" s="75">
        <v>44674</v>
      </c>
      <c r="D155" s="74" t="s">
        <v>72</v>
      </c>
      <c r="E155" s="74" t="s">
        <v>379</v>
      </c>
      <c r="F155" s="74" t="s">
        <v>22</v>
      </c>
      <c r="G155" s="74" t="s">
        <v>15</v>
      </c>
      <c r="H155" s="76">
        <f>(C155-VLOOKUP(F155,Riders!$A$2:$C$3501,2,FALSE))/365</f>
        <v>24.287671232876711</v>
      </c>
      <c r="I155" s="74">
        <v>6</v>
      </c>
      <c r="J155" s="85">
        <v>33.89</v>
      </c>
      <c r="K155" s="84">
        <v>12.01</v>
      </c>
      <c r="L155" s="85">
        <v>7.4580000000000002</v>
      </c>
      <c r="M155" s="85">
        <v>7.1700000000000017</v>
      </c>
      <c r="N155" s="85">
        <v>7.2519999999999989</v>
      </c>
      <c r="O155" s="80">
        <f>3.6*500/(J155)</f>
        <v>53.113012688108583</v>
      </c>
    </row>
    <row r="156" spans="1:15" x14ac:dyDescent="0.3">
      <c r="A156" s="74" t="s">
        <v>102</v>
      </c>
      <c r="B156" s="74">
        <v>2022</v>
      </c>
      <c r="C156" s="75">
        <v>44674</v>
      </c>
      <c r="D156" s="74" t="s">
        <v>72</v>
      </c>
      <c r="E156" s="74" t="s">
        <v>379</v>
      </c>
      <c r="F156" s="74" t="s">
        <v>182</v>
      </c>
      <c r="G156" s="74" t="s">
        <v>25</v>
      </c>
      <c r="H156" s="76">
        <f>(C156-VLOOKUP(F156,Riders!$A$2:$C$3501,2,FALSE))/365</f>
        <v>22.512328767123286</v>
      </c>
      <c r="I156" s="74">
        <v>7</v>
      </c>
      <c r="J156" s="87">
        <v>34.094999999999999</v>
      </c>
      <c r="K156" s="86">
        <v>11.968999999999999</v>
      </c>
      <c r="L156" s="87">
        <v>7.4459999999999997</v>
      </c>
      <c r="M156" s="87">
        <v>7.2250000000000014</v>
      </c>
      <c r="N156" s="87">
        <v>7.4549999999999983</v>
      </c>
      <c r="O156" s="80">
        <f>3.6*500/(J156)</f>
        <v>52.793664760228772</v>
      </c>
    </row>
    <row r="157" spans="1:15" x14ac:dyDescent="0.3">
      <c r="A157" s="74" t="s">
        <v>102</v>
      </c>
      <c r="B157" s="74">
        <v>2022</v>
      </c>
      <c r="C157" s="75">
        <v>44674</v>
      </c>
      <c r="D157" s="74" t="s">
        <v>72</v>
      </c>
      <c r="E157" s="74" t="s">
        <v>379</v>
      </c>
      <c r="F157" s="74" t="s">
        <v>381</v>
      </c>
      <c r="G157" s="74" t="s">
        <v>105</v>
      </c>
      <c r="H157" s="76">
        <f>(C157-VLOOKUP(F157,Riders!$A$2:$C$3501,2,FALSE))/365</f>
        <v>19.347945205479451</v>
      </c>
      <c r="I157" s="74">
        <v>8</v>
      </c>
      <c r="J157" s="85">
        <v>34.106999999999999</v>
      </c>
      <c r="K157" s="84">
        <v>12.163</v>
      </c>
      <c r="L157" s="85">
        <v>7.3709999999999987</v>
      </c>
      <c r="M157" s="85">
        <v>7.18</v>
      </c>
      <c r="N157" s="85">
        <v>7.3930000000000007</v>
      </c>
      <c r="O157" s="80">
        <f>3.6*500/(J157)</f>
        <v>52.775090157445689</v>
      </c>
    </row>
    <row r="158" spans="1:15" x14ac:dyDescent="0.3">
      <c r="A158" s="74" t="s">
        <v>102</v>
      </c>
      <c r="B158" s="74">
        <v>2022</v>
      </c>
      <c r="C158" s="75">
        <v>44674</v>
      </c>
      <c r="D158" s="74" t="s">
        <v>72</v>
      </c>
      <c r="E158" s="74" t="s">
        <v>379</v>
      </c>
      <c r="F158" s="74" t="s">
        <v>103</v>
      </c>
      <c r="G158" s="74" t="s">
        <v>36</v>
      </c>
      <c r="H158" s="76">
        <f>(C158-VLOOKUP(F158,Riders!$A$2:$C$3501,2,FALSE))/365</f>
        <v>39.227397260273975</v>
      </c>
      <c r="I158" s="74">
        <v>9</v>
      </c>
      <c r="J158" s="87">
        <v>34.171999999999997</v>
      </c>
      <c r="K158" s="86">
        <v>12.025</v>
      </c>
      <c r="L158" s="87">
        <v>7.5319999999999983</v>
      </c>
      <c r="M158" s="87">
        <v>7.2490000000000023</v>
      </c>
      <c r="N158" s="87">
        <v>7.3659999999999961</v>
      </c>
      <c r="O158" s="80">
        <f>3.6*500/(J158)</f>
        <v>52.674704436380665</v>
      </c>
    </row>
    <row r="159" spans="1:15" x14ac:dyDescent="0.3">
      <c r="A159" s="74" t="s">
        <v>102</v>
      </c>
      <c r="B159" s="74">
        <v>2022</v>
      </c>
      <c r="C159" s="75">
        <v>44674</v>
      </c>
      <c r="D159" s="74" t="s">
        <v>72</v>
      </c>
      <c r="E159" s="74" t="s">
        <v>379</v>
      </c>
      <c r="F159" s="74" t="s">
        <v>390</v>
      </c>
      <c r="G159" s="74" t="s">
        <v>36</v>
      </c>
      <c r="H159" s="76">
        <f>(C159-VLOOKUP(F159,Riders!$A$2:$C$3501,2,FALSE))/365</f>
        <v>19.010958904109589</v>
      </c>
      <c r="I159" s="74">
        <v>10</v>
      </c>
      <c r="J159" s="85">
        <v>34.234999999999999</v>
      </c>
      <c r="K159" s="84">
        <v>12.08</v>
      </c>
      <c r="L159" s="85">
        <v>7.4689999999999994</v>
      </c>
      <c r="M159" s="85">
        <v>7.2439999999999998</v>
      </c>
      <c r="N159" s="85">
        <v>7.4420000000000002</v>
      </c>
      <c r="O159" s="80">
        <f>3.6*500/(J159)</f>
        <v>52.577771286694905</v>
      </c>
    </row>
    <row r="160" spans="1:15" x14ac:dyDescent="0.3">
      <c r="A160" s="74" t="s">
        <v>102</v>
      </c>
      <c r="B160" s="74">
        <v>2022</v>
      </c>
      <c r="C160" s="75">
        <v>44674</v>
      </c>
      <c r="D160" s="74" t="s">
        <v>72</v>
      </c>
      <c r="E160" s="74" t="s">
        <v>379</v>
      </c>
      <c r="F160" s="74" t="s">
        <v>391</v>
      </c>
      <c r="G160" s="74" t="s">
        <v>105</v>
      </c>
      <c r="H160" s="76">
        <f>(C160-VLOOKUP(F160,Riders!$A$2:$C$3501,2,FALSE))/365</f>
        <v>23.156164383561645</v>
      </c>
      <c r="I160" s="74">
        <v>11</v>
      </c>
      <c r="J160" s="87">
        <v>34.406999999999996</v>
      </c>
      <c r="K160" s="86">
        <v>11.922000000000001</v>
      </c>
      <c r="L160" s="87">
        <v>7.5229999999999997</v>
      </c>
      <c r="M160" s="87">
        <v>7.3470000000000013</v>
      </c>
      <c r="N160" s="87">
        <v>7.6149999999999949</v>
      </c>
      <c r="O160" s="80">
        <f>3.6*500/(J160)</f>
        <v>52.31493591420351</v>
      </c>
    </row>
    <row r="161" spans="1:15" x14ac:dyDescent="0.3">
      <c r="A161" s="74" t="s">
        <v>102</v>
      </c>
      <c r="B161" s="74">
        <v>2022</v>
      </c>
      <c r="C161" s="75">
        <v>44674</v>
      </c>
      <c r="D161" s="74" t="s">
        <v>72</v>
      </c>
      <c r="E161" s="74" t="s">
        <v>379</v>
      </c>
      <c r="F161" s="74" t="s">
        <v>392</v>
      </c>
      <c r="G161" s="74" t="s">
        <v>25</v>
      </c>
      <c r="H161" s="76">
        <f>(C161-VLOOKUP(F161,Riders!$A$2:$C$3501,2,FALSE))/365</f>
        <v>23.298630136986301</v>
      </c>
      <c r="I161" s="74">
        <v>12</v>
      </c>
      <c r="J161" s="85">
        <v>34.47</v>
      </c>
      <c r="K161" s="84">
        <v>11.667999999999999</v>
      </c>
      <c r="L161" s="85">
        <v>7.5130000000000017</v>
      </c>
      <c r="M161" s="85">
        <v>7.4669999999999987</v>
      </c>
      <c r="N161" s="85">
        <v>7.8219999999999992</v>
      </c>
      <c r="O161" s="80">
        <f>3.6*500/(J161)</f>
        <v>52.219321148825067</v>
      </c>
    </row>
    <row r="162" spans="1:15" x14ac:dyDescent="0.3">
      <c r="A162" s="74" t="s">
        <v>102</v>
      </c>
      <c r="B162" s="74">
        <v>2022</v>
      </c>
      <c r="C162" s="75">
        <v>44674</v>
      </c>
      <c r="D162" s="74" t="s">
        <v>72</v>
      </c>
      <c r="E162" s="74" t="s">
        <v>379</v>
      </c>
      <c r="F162" s="74" t="s">
        <v>32</v>
      </c>
      <c r="G162" s="74" t="s">
        <v>78</v>
      </c>
      <c r="H162" s="76">
        <f>(C162-VLOOKUP(F162,Riders!$A$2:$C$3501,2,FALSE))/365</f>
        <v>19.745205479452054</v>
      </c>
      <c r="I162" s="74">
        <v>13</v>
      </c>
      <c r="J162" s="87">
        <v>34.691000000000003</v>
      </c>
      <c r="K162" s="86">
        <v>12.144</v>
      </c>
      <c r="L162" s="87">
        <v>7.5280000000000005</v>
      </c>
      <c r="M162" s="87">
        <v>7.3949999999999996</v>
      </c>
      <c r="N162" s="87">
        <v>7.6240000000000023</v>
      </c>
      <c r="O162" s="80">
        <f>3.6*500/(J162)</f>
        <v>51.886656481508169</v>
      </c>
    </row>
    <row r="163" spans="1:15" x14ac:dyDescent="0.3">
      <c r="A163" s="74" t="s">
        <v>102</v>
      </c>
      <c r="B163" s="74">
        <v>2022</v>
      </c>
      <c r="C163" s="75">
        <v>44674</v>
      </c>
      <c r="D163" s="74" t="s">
        <v>72</v>
      </c>
      <c r="E163" s="74" t="s">
        <v>379</v>
      </c>
      <c r="F163" s="74" t="s">
        <v>41</v>
      </c>
      <c r="G163" s="74" t="s">
        <v>27</v>
      </c>
      <c r="H163" s="76">
        <f>(C163-VLOOKUP(F163,Riders!$A$2:$C$3501,2,FALSE))/365</f>
        <v>26.520547945205479</v>
      </c>
      <c r="I163" s="74">
        <v>14</v>
      </c>
      <c r="J163" s="85">
        <v>34.729999999999997</v>
      </c>
      <c r="K163" s="84">
        <v>12.32</v>
      </c>
      <c r="L163" s="85">
        <v>7.5279999999999987</v>
      </c>
      <c r="M163" s="85">
        <v>7.3339999999999996</v>
      </c>
      <c r="N163" s="85">
        <v>7.5479999999999983</v>
      </c>
      <c r="O163" s="80">
        <f>3.6*500/(J163)</f>
        <v>51.828390440541327</v>
      </c>
    </row>
    <row r="164" spans="1:15" x14ac:dyDescent="0.3">
      <c r="A164" s="74" t="s">
        <v>102</v>
      </c>
      <c r="B164" s="74">
        <v>2022</v>
      </c>
      <c r="C164" s="75">
        <v>44674</v>
      </c>
      <c r="D164" s="74" t="s">
        <v>72</v>
      </c>
      <c r="E164" s="74" t="s">
        <v>379</v>
      </c>
      <c r="F164" s="74" t="s">
        <v>85</v>
      </c>
      <c r="G164" s="74" t="s">
        <v>21</v>
      </c>
      <c r="H164" s="76">
        <f>(C164-VLOOKUP(F164,Riders!$A$2:$C$3501,2,FALSE))/365</f>
        <v>18.964383561643835</v>
      </c>
      <c r="I164" s="74">
        <v>15</v>
      </c>
      <c r="J164" s="87">
        <v>35.015000000000001</v>
      </c>
      <c r="K164" s="86">
        <v>12.395</v>
      </c>
      <c r="L164" s="87">
        <v>7.6840000000000011</v>
      </c>
      <c r="M164" s="87">
        <v>7.4149999999999991</v>
      </c>
      <c r="N164" s="87">
        <v>7.5210000000000008</v>
      </c>
      <c r="O164" s="80">
        <f>3.6*500/(J164)</f>
        <v>51.406540054262457</v>
      </c>
    </row>
    <row r="165" spans="1:15" x14ac:dyDescent="0.3">
      <c r="A165" s="74" t="s">
        <v>102</v>
      </c>
      <c r="B165" s="74">
        <v>2022</v>
      </c>
      <c r="C165" s="75">
        <v>44674</v>
      </c>
      <c r="D165" s="74" t="s">
        <v>72</v>
      </c>
      <c r="E165" s="74" t="s">
        <v>379</v>
      </c>
      <c r="F165" s="74" t="s">
        <v>80</v>
      </c>
      <c r="G165" s="74" t="s">
        <v>17</v>
      </c>
      <c r="H165" s="76">
        <f>(C165-VLOOKUP(F165,Riders!$A$2:$C$3501,2,FALSE))/365</f>
        <v>20.205479452054796</v>
      </c>
      <c r="I165" s="74">
        <v>16</v>
      </c>
      <c r="J165" s="85">
        <v>35.520000000000003</v>
      </c>
      <c r="K165" s="84">
        <v>12.705</v>
      </c>
      <c r="L165" s="85">
        <v>7.7640000000000011</v>
      </c>
      <c r="M165" s="85">
        <v>7.4770000000000003</v>
      </c>
      <c r="N165" s="85">
        <v>7.5740000000000016</v>
      </c>
      <c r="O165" s="80">
        <f>3.6*500/(J165)</f>
        <v>50.67567567567567</v>
      </c>
    </row>
    <row r="166" spans="1:15" x14ac:dyDescent="0.3">
      <c r="A166" s="74" t="s">
        <v>102</v>
      </c>
      <c r="B166" s="74">
        <v>2022</v>
      </c>
      <c r="C166" s="75">
        <v>44674</v>
      </c>
      <c r="D166" s="74" t="s">
        <v>72</v>
      </c>
      <c r="E166" s="74" t="s">
        <v>379</v>
      </c>
      <c r="F166" s="74" t="s">
        <v>107</v>
      </c>
      <c r="G166" s="74" t="s">
        <v>59</v>
      </c>
      <c r="H166" s="76">
        <f>(C166-VLOOKUP(F166,Riders!$A$2:$C$3501,2,FALSE))/365</f>
        <v>18.627397260273973</v>
      </c>
      <c r="I166" s="74">
        <v>17</v>
      </c>
      <c r="J166" s="87">
        <v>35.573</v>
      </c>
      <c r="K166" s="86">
        <v>12.907</v>
      </c>
      <c r="L166" s="87">
        <v>7.6419999999999995</v>
      </c>
      <c r="M166" s="87">
        <v>7.3599999999999994</v>
      </c>
      <c r="N166" s="87">
        <v>7.6640000000000015</v>
      </c>
      <c r="O166" s="80">
        <f>3.6*500/(J166)</f>
        <v>50.600174289489217</v>
      </c>
    </row>
    <row r="167" spans="1:15" x14ac:dyDescent="0.3">
      <c r="A167" s="74" t="s">
        <v>102</v>
      </c>
      <c r="B167" s="74">
        <v>2022</v>
      </c>
      <c r="C167" s="75">
        <v>44674</v>
      </c>
      <c r="D167" s="74" t="s">
        <v>72</v>
      </c>
      <c r="E167" s="74" t="s">
        <v>379</v>
      </c>
      <c r="F167" s="74" t="s">
        <v>86</v>
      </c>
      <c r="G167" s="74" t="s">
        <v>87</v>
      </c>
      <c r="H167" s="76">
        <f>(C167-VLOOKUP(F167,Riders!$A$2:$C$3501,2,FALSE))/365</f>
        <v>21.641095890410959</v>
      </c>
      <c r="I167" s="74">
        <v>18</v>
      </c>
      <c r="J167" s="85">
        <v>36.878999999999998</v>
      </c>
      <c r="K167" s="84">
        <v>13.167</v>
      </c>
      <c r="L167" s="85">
        <v>7.9339999999999993</v>
      </c>
      <c r="M167" s="85">
        <v>7.7409999999999997</v>
      </c>
      <c r="N167" s="85">
        <v>8.036999999999999</v>
      </c>
      <c r="O167" s="80">
        <f>3.6*500/(J167)</f>
        <v>48.808264866184011</v>
      </c>
    </row>
    <row r="168" spans="1:15" x14ac:dyDescent="0.3">
      <c r="A168" s="74" t="s">
        <v>102</v>
      </c>
      <c r="B168" s="74">
        <v>2022</v>
      </c>
      <c r="C168" s="75">
        <v>44674</v>
      </c>
      <c r="D168" s="74" t="s">
        <v>72</v>
      </c>
      <c r="E168" s="74" t="s">
        <v>379</v>
      </c>
      <c r="F168" s="74" t="s">
        <v>383</v>
      </c>
      <c r="G168" s="74" t="s">
        <v>59</v>
      </c>
      <c r="H168" s="76">
        <f>(C168-VLOOKUP(F168,Riders!$A$2:$C$3501,2,FALSE))/365</f>
        <v>18.769863013698629</v>
      </c>
      <c r="I168" s="74">
        <v>19</v>
      </c>
      <c r="J168" s="87">
        <v>37.316000000000003</v>
      </c>
      <c r="K168" s="86">
        <v>13.209</v>
      </c>
      <c r="L168" s="87">
        <v>8.0489999999999995</v>
      </c>
      <c r="M168" s="87">
        <v>7.8940000000000019</v>
      </c>
      <c r="N168" s="87">
        <v>8.1640000000000015</v>
      </c>
      <c r="O168" s="80">
        <f>3.6*500/(J168)</f>
        <v>48.236681316325431</v>
      </c>
    </row>
    <row r="169" spans="1:15" x14ac:dyDescent="0.3">
      <c r="A169" s="74" t="s">
        <v>102</v>
      </c>
      <c r="B169" s="74">
        <v>2022</v>
      </c>
      <c r="C169" s="75">
        <v>44674</v>
      </c>
      <c r="D169" s="74" t="s">
        <v>72</v>
      </c>
      <c r="E169" s="74" t="s">
        <v>379</v>
      </c>
      <c r="F169" s="74" t="s">
        <v>393</v>
      </c>
      <c r="G169" s="74" t="s">
        <v>70</v>
      </c>
      <c r="H169" s="76">
        <f>(C169-VLOOKUP(F169,Riders!$A$2:$C$3501,2,FALSE))/365</f>
        <v>20.663013698630138</v>
      </c>
      <c r="I169" s="74">
        <v>20</v>
      </c>
      <c r="J169" s="85">
        <v>39.941000000000003</v>
      </c>
      <c r="K169" s="84">
        <v>14.391</v>
      </c>
      <c r="L169" s="85">
        <v>8.6429999999999989</v>
      </c>
      <c r="M169" s="85">
        <v>8.3230000000000004</v>
      </c>
      <c r="N169" s="85">
        <v>8.5840000000000032</v>
      </c>
      <c r="O169" s="80">
        <f>3.6*500/(J169)</f>
        <v>45.066473047745419</v>
      </c>
    </row>
    <row r="170" spans="1:15" x14ac:dyDescent="0.3">
      <c r="A170" s="74" t="s">
        <v>102</v>
      </c>
      <c r="B170" s="74">
        <v>2022</v>
      </c>
      <c r="C170" s="75">
        <v>44674</v>
      </c>
      <c r="D170" s="74" t="s">
        <v>72</v>
      </c>
      <c r="E170" s="74" t="s">
        <v>379</v>
      </c>
      <c r="F170" s="74" t="s">
        <v>394</v>
      </c>
      <c r="G170" s="74" t="s">
        <v>70</v>
      </c>
      <c r="H170" s="76">
        <f>(C170-VLOOKUP(F170,Riders!$A$2:$C$3501,2,FALSE))/365</f>
        <v>19.482191780821918</v>
      </c>
      <c r="I170" s="74">
        <v>21</v>
      </c>
      <c r="J170" s="87">
        <v>40.180999999999997</v>
      </c>
      <c r="K170" s="86">
        <v>14.756</v>
      </c>
      <c r="L170" s="87">
        <v>8.4400000000000013</v>
      </c>
      <c r="M170" s="87">
        <v>8.3049999999999997</v>
      </c>
      <c r="N170" s="87">
        <v>8.6799999999999962</v>
      </c>
      <c r="O170" s="80">
        <f>3.6*500/(J170)</f>
        <v>44.797292252557185</v>
      </c>
    </row>
    <row r="171" spans="1:15" x14ac:dyDescent="0.3">
      <c r="A171" s="81" t="s">
        <v>102</v>
      </c>
      <c r="B171" s="81">
        <v>2022</v>
      </c>
      <c r="C171" s="82">
        <v>44674</v>
      </c>
      <c r="D171" s="81" t="s">
        <v>72</v>
      </c>
      <c r="E171" s="81" t="s">
        <v>204</v>
      </c>
      <c r="F171" s="125" t="s">
        <v>20</v>
      </c>
      <c r="G171" s="81" t="s">
        <v>21</v>
      </c>
      <c r="H171" s="76">
        <f>(C171-VLOOKUP(F171,Riders!$A$2:$C$3501,2,FALSE))/365</f>
        <v>26.715068493150685</v>
      </c>
      <c r="I171" s="81">
        <v>1</v>
      </c>
      <c r="J171" s="85">
        <v>33.472999999999999</v>
      </c>
      <c r="K171" s="85">
        <v>11.871</v>
      </c>
      <c r="L171" s="85">
        <v>7.2849999999999984</v>
      </c>
      <c r="M171" s="85">
        <v>7.0740000000000016</v>
      </c>
      <c r="N171" s="85">
        <v>7.2429999999999986</v>
      </c>
      <c r="O171" s="80">
        <f>3.6*500/(J171)</f>
        <v>53.774684073731066</v>
      </c>
    </row>
    <row r="172" spans="1:15" x14ac:dyDescent="0.3">
      <c r="A172" s="90" t="s">
        <v>102</v>
      </c>
      <c r="B172" s="81">
        <v>2022</v>
      </c>
      <c r="C172" s="122">
        <v>44674</v>
      </c>
      <c r="D172" s="90" t="s">
        <v>72</v>
      </c>
      <c r="E172" s="90" t="s">
        <v>204</v>
      </c>
      <c r="F172" s="121" t="s">
        <v>52</v>
      </c>
      <c r="G172" s="90" t="s">
        <v>53</v>
      </c>
      <c r="H172" s="76">
        <f>(C172-VLOOKUP(F172,Riders!$A$2:$C$3501,2,FALSE))/365</f>
        <v>25.12054794520548</v>
      </c>
      <c r="I172" s="90">
        <v>2</v>
      </c>
      <c r="J172" s="87">
        <v>33.850999999999999</v>
      </c>
      <c r="K172" s="87">
        <v>11.94</v>
      </c>
      <c r="L172" s="87">
        <v>7.3710000000000004</v>
      </c>
      <c r="M172" s="87">
        <v>7.1700000000000017</v>
      </c>
      <c r="N172" s="87">
        <v>7.3699999999999974</v>
      </c>
      <c r="O172" s="80">
        <f>3.6*500/(J172)</f>
        <v>53.174204602522821</v>
      </c>
    </row>
    <row r="173" spans="1:15" x14ac:dyDescent="0.3">
      <c r="A173" s="90" t="s">
        <v>102</v>
      </c>
      <c r="B173" s="81">
        <v>2022</v>
      </c>
      <c r="C173" s="122">
        <v>44674</v>
      </c>
      <c r="D173" s="90" t="s">
        <v>72</v>
      </c>
      <c r="E173" s="90" t="s">
        <v>204</v>
      </c>
      <c r="F173" s="121" t="s">
        <v>380</v>
      </c>
      <c r="G173" s="90" t="s">
        <v>19</v>
      </c>
      <c r="H173" s="76">
        <f>(C173-VLOOKUP(F173,Riders!$A$2:$C$3501,2,FALSE))/365</f>
        <v>26.038356164383561</v>
      </c>
      <c r="I173" s="90">
        <v>3</v>
      </c>
      <c r="J173" s="85">
        <v>33.872999999999998</v>
      </c>
      <c r="K173" s="85">
        <v>11.722</v>
      </c>
      <c r="L173" s="85">
        <v>7.3890000000000011</v>
      </c>
      <c r="M173" s="85">
        <v>7.2530000000000001</v>
      </c>
      <c r="N173" s="85">
        <v>7.5089999999999968</v>
      </c>
      <c r="O173" s="80">
        <f>3.6*500/(J173)</f>
        <v>53.139668762731382</v>
      </c>
    </row>
    <row r="174" spans="1:15" x14ac:dyDescent="0.3">
      <c r="A174" s="90" t="s">
        <v>102</v>
      </c>
      <c r="B174" s="81">
        <v>2022</v>
      </c>
      <c r="C174" s="122">
        <v>44674</v>
      </c>
      <c r="D174" s="90" t="s">
        <v>72</v>
      </c>
      <c r="E174" s="90" t="s">
        <v>204</v>
      </c>
      <c r="F174" s="121" t="s">
        <v>99</v>
      </c>
      <c r="G174" s="90" t="s">
        <v>47</v>
      </c>
      <c r="H174" s="76">
        <f>(C174-VLOOKUP(F174,Riders!$A$2:$C$3501,2,FALSE))/365</f>
        <v>25.186301369863013</v>
      </c>
      <c r="I174" s="90">
        <v>4</v>
      </c>
      <c r="J174" s="87">
        <v>33.893000000000001</v>
      </c>
      <c r="K174" s="87">
        <v>11.702999999999999</v>
      </c>
      <c r="L174" s="87">
        <v>7.3949999999999996</v>
      </c>
      <c r="M174" s="87">
        <v>7.2520000000000024</v>
      </c>
      <c r="N174" s="87">
        <v>7.5429999999999993</v>
      </c>
      <c r="O174" s="80">
        <f>3.6*500/(J174)</f>
        <v>53.108311450742043</v>
      </c>
    </row>
    <row r="175" spans="1:15" x14ac:dyDescent="0.3">
      <c r="A175" s="90" t="s">
        <v>102</v>
      </c>
      <c r="B175" s="81">
        <v>2022</v>
      </c>
      <c r="C175" s="122">
        <v>44674</v>
      </c>
      <c r="D175" s="90" t="s">
        <v>72</v>
      </c>
      <c r="E175" s="90" t="s">
        <v>204</v>
      </c>
      <c r="F175" s="121" t="s">
        <v>100</v>
      </c>
      <c r="G175" s="90" t="s">
        <v>47</v>
      </c>
      <c r="H175" s="76">
        <f>(C175-VLOOKUP(F175,Riders!$A$2:$C$3501,2,FALSE))/365</f>
        <v>28.194520547945206</v>
      </c>
      <c r="I175" s="90">
        <v>5</v>
      </c>
      <c r="J175" s="85">
        <v>33.924999999999997</v>
      </c>
      <c r="K175" s="85">
        <v>11.798</v>
      </c>
      <c r="L175" s="85">
        <v>7.427999999999999</v>
      </c>
      <c r="M175" s="85">
        <v>7.2230000000000025</v>
      </c>
      <c r="N175" s="85">
        <v>7.4759999999999955</v>
      </c>
      <c r="O175" s="80">
        <f>3.6*500/(J175)</f>
        <v>53.05821665438468</v>
      </c>
    </row>
    <row r="176" spans="1:15" x14ac:dyDescent="0.3">
      <c r="A176" s="90" t="s">
        <v>102</v>
      </c>
      <c r="B176" s="81">
        <v>2022</v>
      </c>
      <c r="C176" s="122">
        <v>44674</v>
      </c>
      <c r="D176" s="90" t="s">
        <v>72</v>
      </c>
      <c r="E176" s="90" t="s">
        <v>204</v>
      </c>
      <c r="F176" s="121" t="s">
        <v>22</v>
      </c>
      <c r="G176" s="90" t="s">
        <v>15</v>
      </c>
      <c r="H176" s="76">
        <f>(C176-VLOOKUP(F176,Riders!$A$2:$C$3501,2,FALSE))/365</f>
        <v>24.287671232876711</v>
      </c>
      <c r="I176" s="90">
        <v>6</v>
      </c>
      <c r="J176" s="87">
        <v>34.143999999999998</v>
      </c>
      <c r="K176" s="87">
        <v>12.007</v>
      </c>
      <c r="L176" s="87">
        <v>7.5230000000000015</v>
      </c>
      <c r="M176" s="87">
        <v>7.2449999999999974</v>
      </c>
      <c r="N176" s="87">
        <v>7.3689999999999998</v>
      </c>
      <c r="O176" s="80">
        <f>3.6*500/(J176)</f>
        <v>52.717900656044989</v>
      </c>
    </row>
    <row r="177" spans="1:15" x14ac:dyDescent="0.3">
      <c r="A177" s="90" t="s">
        <v>102</v>
      </c>
      <c r="B177" s="81">
        <v>2022</v>
      </c>
      <c r="C177" s="122">
        <v>44674</v>
      </c>
      <c r="D177" s="90" t="s">
        <v>72</v>
      </c>
      <c r="E177" s="90" t="s">
        <v>204</v>
      </c>
      <c r="F177" s="121" t="s">
        <v>182</v>
      </c>
      <c r="G177" s="90" t="s">
        <v>25</v>
      </c>
      <c r="H177" s="76">
        <f>(C177-VLOOKUP(F177,Riders!$A$2:$C$3501,2,FALSE))/365</f>
        <v>22.512328767123286</v>
      </c>
      <c r="I177" s="90">
        <v>7</v>
      </c>
      <c r="J177" s="85">
        <v>34.185000000000002</v>
      </c>
      <c r="K177" s="85">
        <v>12.073</v>
      </c>
      <c r="L177" s="85">
        <v>7.4499999999999993</v>
      </c>
      <c r="M177" s="85">
        <v>7.2319999999999993</v>
      </c>
      <c r="N177" s="85">
        <v>7.4300000000000033</v>
      </c>
      <c r="O177" s="80">
        <f>3.6*500/(J177)</f>
        <v>52.654673102237822</v>
      </c>
    </row>
    <row r="178" spans="1:15" x14ac:dyDescent="0.3">
      <c r="A178" s="90" t="s">
        <v>102</v>
      </c>
      <c r="B178" s="81">
        <v>2022</v>
      </c>
      <c r="C178" s="122">
        <v>44674</v>
      </c>
      <c r="D178" s="90" t="s">
        <v>72</v>
      </c>
      <c r="E178" s="90" t="s">
        <v>204</v>
      </c>
      <c r="F178" s="121" t="s">
        <v>381</v>
      </c>
      <c r="G178" s="90" t="s">
        <v>105</v>
      </c>
      <c r="H178" s="76">
        <f>(C178-VLOOKUP(F178,Riders!$A$2:$C$3501,2,FALSE))/365</f>
        <v>19.347945205479451</v>
      </c>
      <c r="I178" s="90">
        <v>8</v>
      </c>
      <c r="J178" s="87">
        <v>34.540999999999997</v>
      </c>
      <c r="K178" s="87">
        <v>12.364000000000001</v>
      </c>
      <c r="L178" s="87">
        <v>7.4710000000000001</v>
      </c>
      <c r="M178" s="87">
        <v>7.2449999999999974</v>
      </c>
      <c r="N178" s="87">
        <v>7.4609999999999985</v>
      </c>
      <c r="O178" s="80">
        <f>3.6*500/(J178)</f>
        <v>52.111982860947862</v>
      </c>
    </row>
    <row r="179" spans="1:15" x14ac:dyDescent="0.3">
      <c r="A179" s="74" t="s">
        <v>108</v>
      </c>
      <c r="B179" s="74">
        <v>2021</v>
      </c>
      <c r="C179" s="75">
        <v>44492</v>
      </c>
      <c r="D179" s="74" t="s">
        <v>13</v>
      </c>
      <c r="E179" s="74" t="s">
        <v>379</v>
      </c>
      <c r="F179" s="74" t="s">
        <v>109</v>
      </c>
      <c r="G179" s="74" t="s">
        <v>110</v>
      </c>
      <c r="H179" s="76">
        <f>(C179-VLOOKUP(F179,Riders!$A$2:$C$3501,2,FALSE))/365</f>
        <v>28.731506849315068</v>
      </c>
      <c r="I179" s="74">
        <v>1</v>
      </c>
      <c r="J179" s="85">
        <v>33.183</v>
      </c>
      <c r="K179" s="84">
        <v>11.709</v>
      </c>
      <c r="L179" s="85">
        <v>7.2680000000000007</v>
      </c>
      <c r="M179" s="85">
        <v>7.0330000000000013</v>
      </c>
      <c r="N179" s="85">
        <v>7.1729999999999983</v>
      </c>
      <c r="O179" s="80">
        <f>3.6*500/(J179)</f>
        <v>54.244643341470031</v>
      </c>
    </row>
    <row r="180" spans="1:15" x14ac:dyDescent="0.3">
      <c r="A180" s="74" t="s">
        <v>108</v>
      </c>
      <c r="B180" s="74">
        <v>2021</v>
      </c>
      <c r="C180" s="75">
        <v>44492</v>
      </c>
      <c r="D180" s="74" t="s">
        <v>13</v>
      </c>
      <c r="E180" s="74" t="s">
        <v>379</v>
      </c>
      <c r="F180" s="74" t="s">
        <v>14</v>
      </c>
      <c r="G180" s="74" t="s">
        <v>15</v>
      </c>
      <c r="H180" s="76">
        <f>(C180-VLOOKUP(F180,Riders!$A$2:$C$3501,2,FALSE))/365</f>
        <v>21.80821917808219</v>
      </c>
      <c r="I180" s="74">
        <v>2</v>
      </c>
      <c r="J180" s="87">
        <v>33.357999999999997</v>
      </c>
      <c r="K180" s="86">
        <v>12.108000000000001</v>
      </c>
      <c r="L180" s="87">
        <v>7.3030000000000008</v>
      </c>
      <c r="M180" s="87">
        <v>6.9349999999999987</v>
      </c>
      <c r="N180" s="87">
        <v>7.0119999999999969</v>
      </c>
      <c r="O180" s="80">
        <f>3.6*500/(J180)</f>
        <v>53.960069548534086</v>
      </c>
    </row>
    <row r="181" spans="1:15" x14ac:dyDescent="0.3">
      <c r="A181" s="74" t="s">
        <v>108</v>
      </c>
      <c r="B181" s="74">
        <v>2021</v>
      </c>
      <c r="C181" s="75">
        <v>44492</v>
      </c>
      <c r="D181" s="74" t="s">
        <v>13</v>
      </c>
      <c r="E181" s="74" t="s">
        <v>379</v>
      </c>
      <c r="F181" s="74" t="s">
        <v>111</v>
      </c>
      <c r="G181" s="74" t="s">
        <v>110</v>
      </c>
      <c r="H181" s="76">
        <f>(C181-VLOOKUP(F181,Riders!$A$2:$C$3501,2,FALSE))/365</f>
        <v>27.010958904109589</v>
      </c>
      <c r="I181" s="74">
        <v>3</v>
      </c>
      <c r="J181" s="85">
        <v>33.369</v>
      </c>
      <c r="K181" s="84">
        <v>11.577999999999999</v>
      </c>
      <c r="L181" s="85">
        <v>7.3090000000000011</v>
      </c>
      <c r="M181" s="85">
        <v>7.1389999999999993</v>
      </c>
      <c r="N181" s="85">
        <v>7.343</v>
      </c>
      <c r="O181" s="80">
        <f>3.6*500/(J181)</f>
        <v>53.942281758518384</v>
      </c>
    </row>
    <row r="182" spans="1:15" x14ac:dyDescent="0.3">
      <c r="A182" s="74" t="s">
        <v>108</v>
      </c>
      <c r="B182" s="74">
        <v>2021</v>
      </c>
      <c r="C182" s="75">
        <v>44492</v>
      </c>
      <c r="D182" s="74" t="s">
        <v>13</v>
      </c>
      <c r="E182" s="74" t="s">
        <v>379</v>
      </c>
      <c r="F182" s="74" t="s">
        <v>52</v>
      </c>
      <c r="G182" s="74" t="s">
        <v>53</v>
      </c>
      <c r="H182" s="76">
        <f>(C182-VLOOKUP(F182,Riders!$A$2:$C$3501,2,FALSE))/365</f>
        <v>24.621917808219177</v>
      </c>
      <c r="I182" s="74">
        <v>4</v>
      </c>
      <c r="J182" s="87">
        <v>33.374000000000002</v>
      </c>
      <c r="K182" s="86">
        <v>11.682</v>
      </c>
      <c r="L182" s="87">
        <v>7.3510000000000009</v>
      </c>
      <c r="M182" s="87">
        <v>7.0969999999999978</v>
      </c>
      <c r="N182" s="87">
        <v>7.2440000000000033</v>
      </c>
      <c r="O182" s="80">
        <f>3.6*500/(J182)</f>
        <v>53.934200275663684</v>
      </c>
    </row>
    <row r="183" spans="1:15" x14ac:dyDescent="0.3">
      <c r="A183" s="74" t="s">
        <v>108</v>
      </c>
      <c r="B183" s="74">
        <v>2021</v>
      </c>
      <c r="C183" s="75">
        <v>44492</v>
      </c>
      <c r="D183" s="74" t="s">
        <v>13</v>
      </c>
      <c r="E183" s="74" t="s">
        <v>379</v>
      </c>
      <c r="F183" s="74" t="s">
        <v>22</v>
      </c>
      <c r="G183" s="74" t="s">
        <v>15</v>
      </c>
      <c r="H183" s="76">
        <f>(C183-VLOOKUP(F183,Riders!$A$2:$C$3501,2,FALSE))/365</f>
        <v>23.789041095890411</v>
      </c>
      <c r="I183" s="74">
        <v>5</v>
      </c>
      <c r="J183" s="85">
        <v>33.438000000000002</v>
      </c>
      <c r="K183" s="84">
        <v>11.878</v>
      </c>
      <c r="L183" s="85">
        <v>7.3539999999999992</v>
      </c>
      <c r="M183" s="85">
        <v>7.0399999999999991</v>
      </c>
      <c r="N183" s="85">
        <v>7.1660000000000039</v>
      </c>
      <c r="O183" s="80">
        <f>3.6*500/(J183)</f>
        <v>53.830970751839224</v>
      </c>
    </row>
    <row r="184" spans="1:15" x14ac:dyDescent="0.3">
      <c r="A184" s="74" t="s">
        <v>108</v>
      </c>
      <c r="B184" s="74">
        <v>2021</v>
      </c>
      <c r="C184" s="75">
        <v>44492</v>
      </c>
      <c r="D184" s="74" t="s">
        <v>13</v>
      </c>
      <c r="E184" s="74" t="s">
        <v>379</v>
      </c>
      <c r="F184" s="74" t="s">
        <v>20</v>
      </c>
      <c r="G184" s="74" t="s">
        <v>21</v>
      </c>
      <c r="H184" s="76">
        <f>(C184-VLOOKUP(F184,Riders!$A$2:$C$3501,2,FALSE))/365</f>
        <v>26.216438356164385</v>
      </c>
      <c r="I184" s="74">
        <v>6</v>
      </c>
      <c r="J184" s="87">
        <v>33.552</v>
      </c>
      <c r="K184" s="86">
        <v>11.930999999999999</v>
      </c>
      <c r="L184" s="87">
        <v>7.3040000000000003</v>
      </c>
      <c r="M184" s="87">
        <v>7.0659999999999989</v>
      </c>
      <c r="N184" s="87">
        <v>7.2510000000000012</v>
      </c>
      <c r="O184" s="80">
        <f>3.6*500/(J184)</f>
        <v>53.648068669527895</v>
      </c>
    </row>
    <row r="185" spans="1:15" x14ac:dyDescent="0.3">
      <c r="A185" s="74" t="s">
        <v>108</v>
      </c>
      <c r="B185" s="74">
        <v>2021</v>
      </c>
      <c r="C185" s="75">
        <v>44492</v>
      </c>
      <c r="D185" s="74" t="s">
        <v>13</v>
      </c>
      <c r="E185" s="74" t="s">
        <v>379</v>
      </c>
      <c r="F185" s="74" t="s">
        <v>122</v>
      </c>
      <c r="G185" s="74" t="s">
        <v>110</v>
      </c>
      <c r="H185" s="76" t="e">
        <f>(C185-VLOOKUP(F185,Riders!$A$2:$C$3501,2,FALSE))/365</f>
        <v>#N/A</v>
      </c>
      <c r="I185" s="74">
        <v>7</v>
      </c>
      <c r="J185" s="85">
        <v>33.659999999999997</v>
      </c>
      <c r="K185" s="84">
        <v>11.651999999999999</v>
      </c>
      <c r="L185" s="85">
        <v>7.4079999999999995</v>
      </c>
      <c r="M185" s="85">
        <v>7.2390000000000008</v>
      </c>
      <c r="N185" s="85">
        <v>7.3609999999999971</v>
      </c>
      <c r="O185" s="80">
        <f>3.6*500/(J185)</f>
        <v>53.475935828877013</v>
      </c>
    </row>
    <row r="186" spans="1:15" x14ac:dyDescent="0.3">
      <c r="A186" s="74" t="s">
        <v>108</v>
      </c>
      <c r="B186" s="74">
        <v>2021</v>
      </c>
      <c r="C186" s="75">
        <v>44492</v>
      </c>
      <c r="D186" s="74" t="s">
        <v>13</v>
      </c>
      <c r="E186" s="74" t="s">
        <v>379</v>
      </c>
      <c r="F186" s="74" t="s">
        <v>382</v>
      </c>
      <c r="G186" s="74" t="s">
        <v>15</v>
      </c>
      <c r="H186" s="76">
        <f>(C186-VLOOKUP(F186,Riders!$A$2:$C$3501,2,FALSE))/365</f>
        <v>20.652054794520549</v>
      </c>
      <c r="I186" s="74">
        <v>8</v>
      </c>
      <c r="J186" s="87">
        <v>34.673999999999999</v>
      </c>
      <c r="K186" s="86">
        <v>12.353999999999999</v>
      </c>
      <c r="L186" s="87">
        <v>7.5440000000000005</v>
      </c>
      <c r="M186" s="87">
        <v>7.3159999999999989</v>
      </c>
      <c r="N186" s="87">
        <v>7.4600000000000009</v>
      </c>
      <c r="O186" s="80">
        <f>3.6*500/(J186)</f>
        <v>51.912095518255754</v>
      </c>
    </row>
    <row r="187" spans="1:15" x14ac:dyDescent="0.3">
      <c r="A187" s="74" t="s">
        <v>108</v>
      </c>
      <c r="B187" s="74">
        <v>2021</v>
      </c>
      <c r="C187" s="75">
        <v>44492</v>
      </c>
      <c r="D187" s="74" t="s">
        <v>13</v>
      </c>
      <c r="E187" s="74" t="s">
        <v>379</v>
      </c>
      <c r="F187" s="74" t="s">
        <v>99</v>
      </c>
      <c r="G187" s="74" t="s">
        <v>47</v>
      </c>
      <c r="H187" s="76">
        <f>(C187-VLOOKUP(F187,Riders!$A$2:$C$3501,2,FALSE))/365</f>
        <v>24.687671232876713</v>
      </c>
      <c r="I187" s="74">
        <v>9</v>
      </c>
      <c r="J187" s="85">
        <v>34.832000000000001</v>
      </c>
      <c r="K187" s="84">
        <v>12.051</v>
      </c>
      <c r="L187" s="85">
        <v>7.6259999999999994</v>
      </c>
      <c r="M187" s="85">
        <v>7.4570000000000007</v>
      </c>
      <c r="N187" s="85">
        <v>7.6980000000000004</v>
      </c>
      <c r="O187" s="80">
        <f>3.6*500/(J187)</f>
        <v>51.676619200734955</v>
      </c>
    </row>
    <row r="188" spans="1:15" x14ac:dyDescent="0.3">
      <c r="A188" s="74" t="s">
        <v>108</v>
      </c>
      <c r="B188" s="74">
        <v>2021</v>
      </c>
      <c r="C188" s="75">
        <v>44492</v>
      </c>
      <c r="D188" s="74" t="s">
        <v>13</v>
      </c>
      <c r="E188" s="74" t="s">
        <v>379</v>
      </c>
      <c r="F188" s="74" t="s">
        <v>60</v>
      </c>
      <c r="G188" s="74" t="s">
        <v>61</v>
      </c>
      <c r="H188" s="76">
        <f>(C188-VLOOKUP(F188,Riders!$A$2:$C$3501,2,FALSE))/365</f>
        <v>33.271232876712325</v>
      </c>
      <c r="I188" s="74">
        <v>10</v>
      </c>
      <c r="J188" s="87">
        <v>35.337000000000003</v>
      </c>
      <c r="K188" s="86">
        <v>12.807</v>
      </c>
      <c r="L188" s="87">
        <v>7.6229999999999993</v>
      </c>
      <c r="M188" s="87">
        <v>7.3620000000000019</v>
      </c>
      <c r="N188" s="87">
        <v>7.5450000000000017</v>
      </c>
      <c r="O188" s="80">
        <f>3.6*500/(J188)</f>
        <v>50.938110196111722</v>
      </c>
    </row>
    <row r="189" spans="1:15" x14ac:dyDescent="0.3">
      <c r="A189" s="74" t="s">
        <v>108</v>
      </c>
      <c r="B189" s="74">
        <v>2021</v>
      </c>
      <c r="C189" s="75">
        <v>44492</v>
      </c>
      <c r="D189" s="74" t="s">
        <v>13</v>
      </c>
      <c r="E189" s="74" t="s">
        <v>379</v>
      </c>
      <c r="F189" s="74" t="s">
        <v>113</v>
      </c>
      <c r="G189" s="74" t="s">
        <v>31</v>
      </c>
      <c r="H189" s="76">
        <f>(C189-VLOOKUP(F189,Riders!$A$2:$C$3501,2,FALSE))/365</f>
        <v>18.443835616438356</v>
      </c>
      <c r="I189" s="74">
        <v>11</v>
      </c>
      <c r="J189" s="85">
        <v>35.575000000000003</v>
      </c>
      <c r="K189" s="85">
        <v>12.478</v>
      </c>
      <c r="L189" s="85">
        <v>7.5980000000000008</v>
      </c>
      <c r="M189" s="85">
        <v>7.5470000000000006</v>
      </c>
      <c r="N189" s="85">
        <v>7.9520000000000017</v>
      </c>
      <c r="O189" s="80">
        <f>3.6*500/(J189)</f>
        <v>50.597329585382987</v>
      </c>
    </row>
    <row r="190" spans="1:15" x14ac:dyDescent="0.3">
      <c r="A190" s="78" t="s">
        <v>108</v>
      </c>
      <c r="B190" s="78">
        <v>2021</v>
      </c>
      <c r="C190" s="123">
        <v>44492</v>
      </c>
      <c r="D190" s="78" t="s">
        <v>13</v>
      </c>
      <c r="E190" s="78" t="s">
        <v>379</v>
      </c>
      <c r="F190" s="78" t="s">
        <v>48</v>
      </c>
      <c r="G190" s="78" t="s">
        <v>49</v>
      </c>
      <c r="H190" s="76">
        <f>(C190-VLOOKUP(F190,Riders!$A$2:$C$3501,2,FALSE))/365</f>
        <v>20.734246575342464</v>
      </c>
      <c r="I190" s="78">
        <v>12</v>
      </c>
      <c r="J190" s="87">
        <v>35.661999999999999</v>
      </c>
      <c r="K190" s="87">
        <v>12.456</v>
      </c>
      <c r="L190" s="87">
        <v>7.7199999999999989</v>
      </c>
      <c r="M190" s="87">
        <v>7.6070000000000029</v>
      </c>
      <c r="N190" s="87">
        <v>7.8789999999999978</v>
      </c>
      <c r="O190" s="80">
        <f>3.6*500/(J190)</f>
        <v>50.473893780494649</v>
      </c>
    </row>
    <row r="191" spans="1:15" x14ac:dyDescent="0.3">
      <c r="A191" s="78" t="s">
        <v>108</v>
      </c>
      <c r="B191" s="78">
        <v>2021</v>
      </c>
      <c r="C191" s="123">
        <v>44492</v>
      </c>
      <c r="D191" s="78" t="s">
        <v>13</v>
      </c>
      <c r="E191" s="78" t="s">
        <v>379</v>
      </c>
      <c r="F191" s="78" t="s">
        <v>85</v>
      </c>
      <c r="G191" s="78" t="s">
        <v>21</v>
      </c>
      <c r="H191" s="76">
        <f>(C191-VLOOKUP(F191,Riders!$A$2:$C$3501,2,FALSE))/365</f>
        <v>18.465753424657535</v>
      </c>
      <c r="I191" s="78">
        <v>13</v>
      </c>
      <c r="J191" s="85">
        <v>36.29</v>
      </c>
      <c r="K191" s="85">
        <v>12.897</v>
      </c>
      <c r="L191" s="85">
        <v>7.918000000000001</v>
      </c>
      <c r="M191" s="85">
        <v>7.6449999999999996</v>
      </c>
      <c r="N191" s="85">
        <v>7.8299999999999983</v>
      </c>
      <c r="O191" s="80">
        <f>3.6*500/(J191)</f>
        <v>49.600440892807939</v>
      </c>
    </row>
    <row r="192" spans="1:15" x14ac:dyDescent="0.3">
      <c r="A192" s="78" t="s">
        <v>108</v>
      </c>
      <c r="B192" s="78">
        <v>2021</v>
      </c>
      <c r="C192" s="123">
        <v>44492</v>
      </c>
      <c r="D192" s="78" t="s">
        <v>13</v>
      </c>
      <c r="E192" s="78" t="s">
        <v>379</v>
      </c>
      <c r="F192" s="78" t="s">
        <v>289</v>
      </c>
      <c r="G192" s="78" t="s">
        <v>70</v>
      </c>
      <c r="H192" s="76">
        <f>(C192-VLOOKUP(F192,Riders!$A$2:$C$3501,2,FALSE))/365</f>
        <v>22.608219178082191</v>
      </c>
      <c r="I192" s="78">
        <v>14</v>
      </c>
      <c r="J192" s="87">
        <v>38.779000000000003</v>
      </c>
      <c r="K192" s="87">
        <v>14.183</v>
      </c>
      <c r="L192" s="87">
        <v>8.3260000000000005</v>
      </c>
      <c r="M192" s="87">
        <v>8.009999999999998</v>
      </c>
      <c r="N192" s="87">
        <v>8.2600000000000051</v>
      </c>
      <c r="O192" s="80">
        <f>3.6*500/(J192)</f>
        <v>46.416875112818786</v>
      </c>
    </row>
    <row r="193" spans="1:15" x14ac:dyDescent="0.3">
      <c r="A193" s="90" t="s">
        <v>108</v>
      </c>
      <c r="B193" s="90">
        <v>2021</v>
      </c>
      <c r="C193" s="122">
        <v>44492</v>
      </c>
      <c r="D193" s="90" t="s">
        <v>13</v>
      </c>
      <c r="E193" s="90" t="s">
        <v>204</v>
      </c>
      <c r="F193" s="90" t="s">
        <v>14</v>
      </c>
      <c r="G193" s="90" t="s">
        <v>15</v>
      </c>
      <c r="H193" s="76">
        <f>(C193-VLOOKUP(F193,Riders!$A$2:$C$3501,2,FALSE))/365</f>
        <v>21.80821917808219</v>
      </c>
      <c r="I193" s="90">
        <v>1</v>
      </c>
      <c r="J193" s="85">
        <v>33.057000000000002</v>
      </c>
      <c r="K193" s="85">
        <v>11.901</v>
      </c>
      <c r="L193" s="85">
        <v>7.1580000000000013</v>
      </c>
      <c r="M193" s="85">
        <v>6.9589999999999996</v>
      </c>
      <c r="N193" s="85">
        <v>7.0390000000000015</v>
      </c>
      <c r="O193" s="80">
        <f>3.6*500/(J193)</f>
        <v>54.45140212360468</v>
      </c>
    </row>
    <row r="194" spans="1:15" x14ac:dyDescent="0.3">
      <c r="A194" s="90" t="s">
        <v>108</v>
      </c>
      <c r="B194" s="90">
        <v>2021</v>
      </c>
      <c r="C194" s="122">
        <v>44492</v>
      </c>
      <c r="D194" s="90" t="s">
        <v>13</v>
      </c>
      <c r="E194" s="90" t="s">
        <v>204</v>
      </c>
      <c r="F194" s="90" t="s">
        <v>109</v>
      </c>
      <c r="G194" s="90" t="s">
        <v>110</v>
      </c>
      <c r="H194" s="76">
        <f>(C194-VLOOKUP(F194,Riders!$A$2:$C$3501,2,FALSE))/365</f>
        <v>28.731506849315068</v>
      </c>
      <c r="I194" s="90">
        <v>2</v>
      </c>
      <c r="J194" s="87">
        <v>33.162999999999997</v>
      </c>
      <c r="K194" s="87">
        <v>11.683</v>
      </c>
      <c r="L194" s="87">
        <v>7.3030000000000008</v>
      </c>
      <c r="M194" s="87">
        <v>7.0329999999999977</v>
      </c>
      <c r="N194" s="87">
        <v>7.1439999999999984</v>
      </c>
      <c r="O194" s="80">
        <f>3.6*500/(J194)</f>
        <v>54.277357295781449</v>
      </c>
    </row>
    <row r="195" spans="1:15" x14ac:dyDescent="0.3">
      <c r="A195" s="90" t="s">
        <v>108</v>
      </c>
      <c r="B195" s="90">
        <v>2021</v>
      </c>
      <c r="C195" s="122">
        <v>44492</v>
      </c>
      <c r="D195" s="90" t="s">
        <v>13</v>
      </c>
      <c r="E195" s="90" t="s">
        <v>204</v>
      </c>
      <c r="F195" s="90" t="s">
        <v>111</v>
      </c>
      <c r="G195" s="90" t="s">
        <v>110</v>
      </c>
      <c r="H195" s="76">
        <f>(C195-VLOOKUP(F195,Riders!$A$2:$C$3501,2,FALSE))/365</f>
        <v>27.010958904109589</v>
      </c>
      <c r="I195" s="90">
        <v>3</v>
      </c>
      <c r="J195" s="85">
        <v>33.164000000000001</v>
      </c>
      <c r="K195" s="85">
        <v>11.448</v>
      </c>
      <c r="L195" s="85">
        <v>7.2689999999999984</v>
      </c>
      <c r="M195" s="85">
        <v>7.0970000000000013</v>
      </c>
      <c r="N195" s="85">
        <v>7.3500000000000014</v>
      </c>
      <c r="O195" s="80">
        <f>3.6*500/(J195)</f>
        <v>54.27572066095766</v>
      </c>
    </row>
    <row r="196" spans="1:15" x14ac:dyDescent="0.3">
      <c r="A196" s="90" t="s">
        <v>108</v>
      </c>
      <c r="B196" s="90">
        <v>2021</v>
      </c>
      <c r="C196" s="122">
        <v>44492</v>
      </c>
      <c r="D196" s="90" t="s">
        <v>13</v>
      </c>
      <c r="E196" s="90" t="s">
        <v>204</v>
      </c>
      <c r="F196" s="90" t="s">
        <v>22</v>
      </c>
      <c r="G196" s="90" t="s">
        <v>15</v>
      </c>
      <c r="H196" s="76">
        <f>(C196-VLOOKUP(F196,Riders!$A$2:$C$3501,2,FALSE))/365</f>
        <v>23.789041095890411</v>
      </c>
      <c r="I196" s="90">
        <v>4</v>
      </c>
      <c r="J196" s="87">
        <v>33.177</v>
      </c>
      <c r="K196" s="87">
        <v>11.657</v>
      </c>
      <c r="L196" s="87">
        <v>7.2789999999999999</v>
      </c>
      <c r="M196" s="87">
        <v>7.0450000000000017</v>
      </c>
      <c r="N196" s="87">
        <v>7.195999999999998</v>
      </c>
      <c r="O196" s="80">
        <f>3.6*500/(J196)</f>
        <v>54.254453386382131</v>
      </c>
    </row>
    <row r="197" spans="1:15" x14ac:dyDescent="0.3">
      <c r="A197" s="90" t="s">
        <v>108</v>
      </c>
      <c r="B197" s="90">
        <v>2021</v>
      </c>
      <c r="C197" s="122">
        <v>44492</v>
      </c>
      <c r="D197" s="90" t="s">
        <v>13</v>
      </c>
      <c r="E197" s="90" t="s">
        <v>204</v>
      </c>
      <c r="F197" s="90" t="s">
        <v>52</v>
      </c>
      <c r="G197" s="90" t="s">
        <v>53</v>
      </c>
      <c r="H197" s="76">
        <f>(C197-VLOOKUP(F197,Riders!$A$2:$C$3501,2,FALSE))/365</f>
        <v>24.621917808219177</v>
      </c>
      <c r="I197" s="90">
        <v>5</v>
      </c>
      <c r="J197" s="85">
        <v>33.299999999999997</v>
      </c>
      <c r="K197" s="85">
        <v>11.635999999999999</v>
      </c>
      <c r="L197" s="85">
        <v>7.3160000000000025</v>
      </c>
      <c r="M197" s="85">
        <v>7.1069999999999993</v>
      </c>
      <c r="N197" s="85">
        <v>7.2409999999999961</v>
      </c>
      <c r="O197" s="80">
        <f>3.6*500/(J197)</f>
        <v>54.054054054054056</v>
      </c>
    </row>
    <row r="198" spans="1:15" x14ac:dyDescent="0.3">
      <c r="A198" s="90" t="s">
        <v>108</v>
      </c>
      <c r="B198" s="90">
        <v>2021</v>
      </c>
      <c r="C198" s="122">
        <v>44492</v>
      </c>
      <c r="D198" s="90" t="s">
        <v>13</v>
      </c>
      <c r="E198" s="90" t="s">
        <v>204</v>
      </c>
      <c r="F198" s="90" t="s">
        <v>122</v>
      </c>
      <c r="G198" s="90" t="s">
        <v>110</v>
      </c>
      <c r="H198" s="76" t="e">
        <f>(C198-VLOOKUP(F198,Riders!$A$2:$C$3501,2,FALSE))/365</f>
        <v>#N/A</v>
      </c>
      <c r="I198" s="90">
        <v>6</v>
      </c>
      <c r="J198" s="87">
        <v>33.337000000000003</v>
      </c>
      <c r="K198" s="87">
        <v>11.467000000000001</v>
      </c>
      <c r="L198" s="87">
        <v>7.3399999999999981</v>
      </c>
      <c r="M198" s="87">
        <v>7.1970000000000027</v>
      </c>
      <c r="N198" s="87">
        <v>7.333000000000002</v>
      </c>
      <c r="O198" s="80">
        <f>3.6*500/(J198)</f>
        <v>53.994060653328127</v>
      </c>
    </row>
    <row r="199" spans="1:15" x14ac:dyDescent="0.3">
      <c r="A199" s="90" t="s">
        <v>108</v>
      </c>
      <c r="B199" s="90">
        <v>2021</v>
      </c>
      <c r="C199" s="122">
        <v>44492</v>
      </c>
      <c r="D199" s="90" t="s">
        <v>13</v>
      </c>
      <c r="E199" s="90" t="s">
        <v>204</v>
      </c>
      <c r="F199" s="90" t="s">
        <v>20</v>
      </c>
      <c r="G199" s="90" t="s">
        <v>21</v>
      </c>
      <c r="H199" s="76">
        <f>(C199-VLOOKUP(F199,Riders!$A$2:$C$3501,2,FALSE))/365</f>
        <v>26.216438356164385</v>
      </c>
      <c r="I199" s="90">
        <v>7</v>
      </c>
      <c r="J199" s="85">
        <v>33.545999999999999</v>
      </c>
      <c r="K199" s="85">
        <v>11.952999999999999</v>
      </c>
      <c r="L199" s="85">
        <v>7.2940000000000005</v>
      </c>
      <c r="M199" s="85">
        <v>7.0509999999999984</v>
      </c>
      <c r="N199" s="85">
        <v>7.2480000000000011</v>
      </c>
      <c r="O199" s="80">
        <f>3.6*500/(J199)</f>
        <v>53.657664103022718</v>
      </c>
    </row>
    <row r="200" spans="1:15" x14ac:dyDescent="0.3">
      <c r="A200" s="90" t="s">
        <v>108</v>
      </c>
      <c r="B200" s="90">
        <v>2021</v>
      </c>
      <c r="C200" s="122">
        <v>44492</v>
      </c>
      <c r="D200" s="90" t="s">
        <v>13</v>
      </c>
      <c r="E200" s="90" t="s">
        <v>204</v>
      </c>
      <c r="F200" s="90" t="s">
        <v>382</v>
      </c>
      <c r="G200" s="90" t="s">
        <v>15</v>
      </c>
      <c r="H200" s="76">
        <f>(C200-VLOOKUP(F200,Riders!$A$2:$C$3501,2,FALSE))/365</f>
        <v>20.652054794520549</v>
      </c>
      <c r="I200" s="90">
        <v>8</v>
      </c>
      <c r="J200" s="87">
        <v>34.814</v>
      </c>
      <c r="K200" s="87">
        <v>12.365</v>
      </c>
      <c r="L200" s="87">
        <v>7.5980000000000008</v>
      </c>
      <c r="M200" s="87">
        <v>7.3309999999999995</v>
      </c>
      <c r="N200" s="87">
        <v>7.52</v>
      </c>
      <c r="O200" s="80">
        <f>3.6*500/(J200)</f>
        <v>51.703337737691733</v>
      </c>
    </row>
    <row r="201" spans="1:15" x14ac:dyDescent="0.3">
      <c r="A201" s="78" t="s">
        <v>71</v>
      </c>
      <c r="B201" s="78">
        <v>2021</v>
      </c>
      <c r="C201" s="123">
        <v>44450</v>
      </c>
      <c r="D201" s="78" t="s">
        <v>72</v>
      </c>
      <c r="E201" s="78" t="s">
        <v>379</v>
      </c>
      <c r="F201" s="78" t="s">
        <v>20</v>
      </c>
      <c r="G201" s="78" t="s">
        <v>21</v>
      </c>
      <c r="H201" s="76">
        <f>(C201-VLOOKUP(F201,Riders!$A$2:$C$3501,2,FALSE))/365</f>
        <v>26.101369863013698</v>
      </c>
      <c r="I201" s="78">
        <v>1</v>
      </c>
      <c r="J201" s="85">
        <v>33.119999999999997</v>
      </c>
      <c r="K201" s="85">
        <v>11.837</v>
      </c>
      <c r="L201" s="85">
        <v>7.2680000000000007</v>
      </c>
      <c r="M201" s="85">
        <v>6.9199999999999982</v>
      </c>
      <c r="N201" s="85">
        <v>7.0949999999999989</v>
      </c>
      <c r="O201" s="80">
        <f>3.6*500/(J201)</f>
        <v>54.347826086956523</v>
      </c>
    </row>
    <row r="202" spans="1:15" x14ac:dyDescent="0.3">
      <c r="A202" s="78" t="s">
        <v>71</v>
      </c>
      <c r="B202" s="78">
        <v>2021</v>
      </c>
      <c r="C202" s="123">
        <v>44450</v>
      </c>
      <c r="D202" s="78" t="s">
        <v>72</v>
      </c>
      <c r="E202" s="78" t="s">
        <v>379</v>
      </c>
      <c r="F202" s="78" t="s">
        <v>16</v>
      </c>
      <c r="G202" s="78" t="s">
        <v>17</v>
      </c>
      <c r="H202" s="76">
        <f>(C202-VLOOKUP(F202,Riders!$A$2:$C$3501,2,FALSE))/365</f>
        <v>22.391780821917809</v>
      </c>
      <c r="I202" s="78">
        <v>2</v>
      </c>
      <c r="J202" s="87">
        <v>34.235999999999997</v>
      </c>
      <c r="K202" s="87">
        <v>12.298</v>
      </c>
      <c r="L202" s="87">
        <v>7.4629999999999992</v>
      </c>
      <c r="M202" s="87">
        <v>7.1950000000000003</v>
      </c>
      <c r="N202" s="87">
        <v>7.2799999999999976</v>
      </c>
      <c r="O202" s="80">
        <f>3.6*500/(J202)</f>
        <v>52.576235541535233</v>
      </c>
    </row>
    <row r="203" spans="1:15" x14ac:dyDescent="0.3">
      <c r="A203" s="78" t="s">
        <v>71</v>
      </c>
      <c r="B203" s="78">
        <v>2021</v>
      </c>
      <c r="C203" s="123">
        <v>44450</v>
      </c>
      <c r="D203" s="78" t="s">
        <v>72</v>
      </c>
      <c r="E203" s="78" t="s">
        <v>379</v>
      </c>
      <c r="F203" s="78" t="s">
        <v>85</v>
      </c>
      <c r="G203" s="78" t="s">
        <v>21</v>
      </c>
      <c r="H203" s="76">
        <f>(C203-VLOOKUP(F203,Riders!$A$2:$C$3501,2,FALSE))/365</f>
        <v>18.350684931506848</v>
      </c>
      <c r="I203" s="78">
        <v>3</v>
      </c>
      <c r="J203" s="85">
        <v>34.966000000000001</v>
      </c>
      <c r="K203" s="85">
        <v>12.682</v>
      </c>
      <c r="L203" s="85">
        <v>7.6109999999999989</v>
      </c>
      <c r="M203" s="85">
        <v>7.2950000000000017</v>
      </c>
      <c r="N203" s="85">
        <v>7.3780000000000001</v>
      </c>
      <c r="O203" s="80">
        <f>3.6*500/(J203)</f>
        <v>51.478579191214322</v>
      </c>
    </row>
    <row r="204" spans="1:15" x14ac:dyDescent="0.3">
      <c r="A204" s="78" t="s">
        <v>71</v>
      </c>
      <c r="B204" s="78">
        <v>2021</v>
      </c>
      <c r="C204" s="123">
        <v>44450</v>
      </c>
      <c r="D204" s="78" t="s">
        <v>72</v>
      </c>
      <c r="E204" s="78" t="s">
        <v>379</v>
      </c>
      <c r="F204" s="78" t="s">
        <v>58</v>
      </c>
      <c r="G204" s="78" t="s">
        <v>59</v>
      </c>
      <c r="H204" s="76">
        <f>(C204-VLOOKUP(F204,Riders!$A$2:$C$3501,2,FALSE))/365</f>
        <v>23.657534246575342</v>
      </c>
      <c r="I204" s="78">
        <v>4</v>
      </c>
      <c r="J204" s="87">
        <v>35.08</v>
      </c>
      <c r="K204" s="87">
        <v>12.955</v>
      </c>
      <c r="L204" s="87">
        <v>7.51</v>
      </c>
      <c r="M204" s="87">
        <v>7.2910000000000004</v>
      </c>
      <c r="N204" s="87">
        <v>7.3239999999999981</v>
      </c>
      <c r="O204" s="80">
        <f>3.6*500/(J204)</f>
        <v>51.311288483466363</v>
      </c>
    </row>
    <row r="205" spans="1:15" x14ac:dyDescent="0.3">
      <c r="A205" s="78" t="s">
        <v>71</v>
      </c>
      <c r="B205" s="78">
        <v>2021</v>
      </c>
      <c r="C205" s="123">
        <v>44450</v>
      </c>
      <c r="D205" s="78" t="s">
        <v>72</v>
      </c>
      <c r="E205" s="78" t="s">
        <v>379</v>
      </c>
      <c r="F205" s="78" t="s">
        <v>48</v>
      </c>
      <c r="G205" s="78" t="s">
        <v>49</v>
      </c>
      <c r="H205" s="76">
        <f>(C205-VLOOKUP(F205,Riders!$A$2:$C$3501,2,FALSE))/365</f>
        <v>20.61917808219178</v>
      </c>
      <c r="I205" s="78">
        <v>5</v>
      </c>
      <c r="J205" s="85">
        <v>35.445999999999998</v>
      </c>
      <c r="K205" s="85">
        <v>12.577999999999999</v>
      </c>
      <c r="L205" s="85">
        <v>7.6389999999999993</v>
      </c>
      <c r="M205" s="85">
        <v>7.5080000000000027</v>
      </c>
      <c r="N205" s="85">
        <v>7.7209999999999965</v>
      </c>
      <c r="O205" s="80">
        <f>3.6*500/(J205)</f>
        <v>50.781470405687529</v>
      </c>
    </row>
    <row r="206" spans="1:15" x14ac:dyDescent="0.3">
      <c r="A206" s="78" t="s">
        <v>71</v>
      </c>
      <c r="B206" s="78">
        <v>2021</v>
      </c>
      <c r="C206" s="123">
        <v>44450</v>
      </c>
      <c r="D206" s="78" t="s">
        <v>72</v>
      </c>
      <c r="E206" s="78" t="s">
        <v>379</v>
      </c>
      <c r="F206" s="78" t="s">
        <v>46</v>
      </c>
      <c r="G206" s="78" t="s">
        <v>47</v>
      </c>
      <c r="H206" s="76">
        <f>(C206-VLOOKUP(F206,Riders!$A$2:$C$3501,2,FALSE))/365</f>
        <v>21.238356164383561</v>
      </c>
      <c r="I206" s="78">
        <v>6</v>
      </c>
      <c r="J206" s="87">
        <v>35.648000000000003</v>
      </c>
      <c r="K206" s="87">
        <v>12.747999999999999</v>
      </c>
      <c r="L206" s="87">
        <v>7.7999999999999989</v>
      </c>
      <c r="M206" s="87">
        <v>7.4910000000000032</v>
      </c>
      <c r="N206" s="87">
        <v>7.6090000000000018</v>
      </c>
      <c r="O206" s="80">
        <f>3.6*500/(J206)</f>
        <v>50.493716337522436</v>
      </c>
    </row>
    <row r="207" spans="1:15" x14ac:dyDescent="0.3">
      <c r="A207" s="78" t="s">
        <v>71</v>
      </c>
      <c r="B207" s="78">
        <v>2021</v>
      </c>
      <c r="C207" s="123">
        <v>44450</v>
      </c>
      <c r="D207" s="78" t="s">
        <v>72</v>
      </c>
      <c r="E207" s="78" t="s">
        <v>379</v>
      </c>
      <c r="F207" s="78" t="s">
        <v>395</v>
      </c>
      <c r="G207" s="78" t="s">
        <v>59</v>
      </c>
      <c r="H207" s="76">
        <f>(C207-VLOOKUP(F207,Riders!$A$2:$C$3501,2,FALSE))/365</f>
        <v>20.476712328767125</v>
      </c>
      <c r="I207" s="78">
        <v>7</v>
      </c>
      <c r="J207" s="85">
        <v>36.917999999999999</v>
      </c>
      <c r="K207" s="85">
        <v>13.528</v>
      </c>
      <c r="L207" s="85">
        <v>8.0170000000000012</v>
      </c>
      <c r="M207" s="85">
        <v>7.625</v>
      </c>
      <c r="N207" s="85">
        <v>7.7479999999999976</v>
      </c>
      <c r="O207" s="80">
        <f>3.6*500/(J207)</f>
        <v>48.756704046806433</v>
      </c>
    </row>
    <row r="208" spans="1:15" x14ac:dyDescent="0.3">
      <c r="A208" s="78" t="s">
        <v>71</v>
      </c>
      <c r="B208" s="78">
        <v>2021</v>
      </c>
      <c r="C208" s="123">
        <v>44450</v>
      </c>
      <c r="D208" s="78" t="s">
        <v>72</v>
      </c>
      <c r="E208" s="78" t="s">
        <v>379</v>
      </c>
      <c r="F208" s="78" t="s">
        <v>86</v>
      </c>
      <c r="G208" s="78" t="s">
        <v>87</v>
      </c>
      <c r="H208" s="76">
        <f>(C208-VLOOKUP(F208,Riders!$A$2:$C$3501,2,FALSE))/365</f>
        <v>21.027397260273972</v>
      </c>
      <c r="I208" s="78">
        <v>8</v>
      </c>
      <c r="J208" s="87">
        <v>37.354999999999997</v>
      </c>
      <c r="K208" s="87">
        <v>13.381</v>
      </c>
      <c r="L208" s="87">
        <v>7.9809999999999981</v>
      </c>
      <c r="M208" s="87">
        <v>7.833000000000002</v>
      </c>
      <c r="N208" s="87">
        <v>8.1599999999999966</v>
      </c>
      <c r="O208" s="80">
        <f>3.6*500/(J208)</f>
        <v>48.186320439030922</v>
      </c>
    </row>
    <row r="209" spans="1:15" x14ac:dyDescent="0.3">
      <c r="A209" s="78" t="s">
        <v>71</v>
      </c>
      <c r="B209" s="78">
        <v>2021</v>
      </c>
      <c r="C209" s="123">
        <v>44450</v>
      </c>
      <c r="D209" s="78" t="s">
        <v>72</v>
      </c>
      <c r="E209" s="78" t="s">
        <v>379</v>
      </c>
      <c r="F209" s="78" t="s">
        <v>396</v>
      </c>
      <c r="G209" s="78" t="s">
        <v>27</v>
      </c>
      <c r="H209" s="76">
        <f>(C209-VLOOKUP(F209,Riders!$A$2:$C$3501,2,FALSE))/365</f>
        <v>22.517808219178082</v>
      </c>
      <c r="I209" s="78">
        <v>9</v>
      </c>
      <c r="J209" s="85">
        <v>37.758000000000003</v>
      </c>
      <c r="K209" s="85">
        <v>13.739000000000001</v>
      </c>
      <c r="L209" s="85">
        <v>8.093</v>
      </c>
      <c r="M209" s="85">
        <v>8.0990000000000002</v>
      </c>
      <c r="N209" s="85">
        <v>7.8270000000000017</v>
      </c>
      <c r="O209" s="80">
        <f>3.6*500/(J209)</f>
        <v>47.672016526299061</v>
      </c>
    </row>
    <row r="210" spans="1:15" x14ac:dyDescent="0.3">
      <c r="A210" s="78" t="s">
        <v>71</v>
      </c>
      <c r="B210" s="78">
        <v>2021</v>
      </c>
      <c r="C210" s="123">
        <v>44450</v>
      </c>
      <c r="D210" s="78" t="s">
        <v>72</v>
      </c>
      <c r="E210" s="78" t="s">
        <v>379</v>
      </c>
      <c r="F210" s="78" t="s">
        <v>397</v>
      </c>
      <c r="G210" s="78" t="s">
        <v>27</v>
      </c>
      <c r="H210" s="76">
        <f>(C210-VLOOKUP(F210,Riders!$A$2:$C$3501,2,FALSE))/365</f>
        <v>20.257534246575343</v>
      </c>
      <c r="I210" s="78">
        <v>10</v>
      </c>
      <c r="J210" s="87">
        <v>37.987000000000002</v>
      </c>
      <c r="K210" s="87">
        <v>13.926</v>
      </c>
      <c r="L210" s="87">
        <v>8.2960000000000012</v>
      </c>
      <c r="M210" s="87">
        <v>7.9349999999999987</v>
      </c>
      <c r="N210" s="87">
        <v>7.8300000000000018</v>
      </c>
      <c r="O210" s="80">
        <f>3.6*500/(J210)</f>
        <v>47.384631584489426</v>
      </c>
    </row>
    <row r="211" spans="1:15" x14ac:dyDescent="0.3">
      <c r="A211" s="78" t="s">
        <v>71</v>
      </c>
      <c r="B211" s="78">
        <v>2021</v>
      </c>
      <c r="C211" s="123">
        <v>44450</v>
      </c>
      <c r="D211" s="78" t="s">
        <v>72</v>
      </c>
      <c r="E211" s="78" t="s">
        <v>379</v>
      </c>
      <c r="F211" s="78" t="s">
        <v>394</v>
      </c>
      <c r="G211" s="78" t="s">
        <v>70</v>
      </c>
      <c r="H211" s="76">
        <f>(C211-VLOOKUP(F211,Riders!$A$2:$C$3501,2,FALSE))/365</f>
        <v>18.86849315068493</v>
      </c>
      <c r="I211" s="78">
        <v>11</v>
      </c>
      <c r="J211" s="85">
        <v>39.451000000000001</v>
      </c>
      <c r="K211" s="85">
        <v>14.196</v>
      </c>
      <c r="L211" s="85">
        <v>8.5009999999999994</v>
      </c>
      <c r="M211" s="85">
        <v>8.2780000000000022</v>
      </c>
      <c r="N211" s="85">
        <v>8.4759999999999991</v>
      </c>
      <c r="O211" s="80">
        <f>3.6*500/(J211)</f>
        <v>45.626219867683965</v>
      </c>
    </row>
    <row r="212" spans="1:15" x14ac:dyDescent="0.3">
      <c r="A212" s="78" t="s">
        <v>71</v>
      </c>
      <c r="B212" s="78">
        <v>2021</v>
      </c>
      <c r="C212" s="123">
        <v>44450</v>
      </c>
      <c r="D212" s="78" t="s">
        <v>72</v>
      </c>
      <c r="E212" s="78" t="s">
        <v>379</v>
      </c>
      <c r="F212" s="78" t="s">
        <v>393</v>
      </c>
      <c r="G212" s="78" t="s">
        <v>70</v>
      </c>
      <c r="H212" s="76">
        <f>(C212-VLOOKUP(F212,Riders!$A$2:$C$3501,2,FALSE))/365</f>
        <v>20.049315068493151</v>
      </c>
      <c r="I212" s="78">
        <v>12</v>
      </c>
      <c r="J212" s="87">
        <v>40.890999999999998</v>
      </c>
      <c r="K212" s="87">
        <v>15.002000000000001</v>
      </c>
      <c r="L212" s="87">
        <v>8.7819999999999983</v>
      </c>
      <c r="M212" s="87">
        <v>8.5399999999999991</v>
      </c>
      <c r="N212" s="87">
        <v>8.5670000000000002</v>
      </c>
      <c r="O212" s="80">
        <f>3.6*500/(J212)</f>
        <v>44.019466386246364</v>
      </c>
    </row>
    <row r="213" spans="1:15" x14ac:dyDescent="0.3">
      <c r="A213" s="90" t="s">
        <v>71</v>
      </c>
      <c r="B213" s="90">
        <v>2021</v>
      </c>
      <c r="C213" s="122">
        <v>44450</v>
      </c>
      <c r="D213" s="90" t="s">
        <v>72</v>
      </c>
      <c r="E213" s="90" t="s">
        <v>204</v>
      </c>
      <c r="F213" s="90" t="s">
        <v>20</v>
      </c>
      <c r="G213" s="78" t="s">
        <v>21</v>
      </c>
      <c r="H213" s="76">
        <f>(C213-VLOOKUP(F213,Riders!$A$2:$C$3501,2,FALSE))/365</f>
        <v>26.101369863013698</v>
      </c>
      <c r="I213" s="90">
        <v>1</v>
      </c>
      <c r="J213" s="85">
        <v>33.232999999999997</v>
      </c>
      <c r="K213" s="85">
        <v>11.762</v>
      </c>
      <c r="L213" s="85">
        <v>7.338000000000001</v>
      </c>
      <c r="M213" s="85">
        <v>6.9379999999999988</v>
      </c>
      <c r="N213" s="85">
        <v>7.1949999999999967</v>
      </c>
      <c r="O213" s="80">
        <f>3.6*500/(J213)</f>
        <v>54.163030722474652</v>
      </c>
    </row>
    <row r="214" spans="1:15" x14ac:dyDescent="0.3">
      <c r="A214" s="90" t="s">
        <v>71</v>
      </c>
      <c r="B214" s="90">
        <v>2021</v>
      </c>
      <c r="C214" s="122">
        <v>44450</v>
      </c>
      <c r="D214" s="90" t="s">
        <v>72</v>
      </c>
      <c r="E214" s="90" t="s">
        <v>204</v>
      </c>
      <c r="F214" s="90" t="s">
        <v>16</v>
      </c>
      <c r="G214" s="78" t="s">
        <v>17</v>
      </c>
      <c r="H214" s="76">
        <f>(C214-VLOOKUP(F214,Riders!$A$2:$C$3501,2,FALSE))/365</f>
        <v>22.391780821917809</v>
      </c>
      <c r="I214" s="90">
        <v>2</v>
      </c>
      <c r="J214" s="87">
        <v>34.506</v>
      </c>
      <c r="K214" s="87">
        <v>12.462</v>
      </c>
      <c r="L214" s="87">
        <v>7.5770000000000017</v>
      </c>
      <c r="M214" s="87">
        <v>7.1759999999999984</v>
      </c>
      <c r="N214" s="87">
        <v>7.2910000000000004</v>
      </c>
      <c r="O214" s="80">
        <f>3.6*500/(J214)</f>
        <v>52.164840897235266</v>
      </c>
    </row>
    <row r="215" spans="1:15" x14ac:dyDescent="0.3">
      <c r="A215" s="90" t="s">
        <v>71</v>
      </c>
      <c r="B215" s="90">
        <v>2021</v>
      </c>
      <c r="C215" s="122">
        <v>44450</v>
      </c>
      <c r="D215" s="90" t="s">
        <v>72</v>
      </c>
      <c r="E215" s="90" t="s">
        <v>204</v>
      </c>
      <c r="F215" s="90" t="s">
        <v>46</v>
      </c>
      <c r="G215" s="78" t="s">
        <v>47</v>
      </c>
      <c r="H215" s="76">
        <f>(C215-VLOOKUP(F215,Riders!$A$2:$C$3501,2,FALSE))/365</f>
        <v>21.238356164383561</v>
      </c>
      <c r="I215" s="90">
        <v>3</v>
      </c>
      <c r="J215" s="85">
        <v>34.954999999999998</v>
      </c>
      <c r="K215" s="85">
        <v>12.367000000000001</v>
      </c>
      <c r="L215" s="85">
        <v>7.7169999999999987</v>
      </c>
      <c r="M215" s="85">
        <v>7.3449999999999989</v>
      </c>
      <c r="N215" s="85">
        <v>7.5259999999999998</v>
      </c>
      <c r="O215" s="80">
        <f>3.6*500/(J215)</f>
        <v>51.494779001573455</v>
      </c>
    </row>
    <row r="216" spans="1:15" x14ac:dyDescent="0.3">
      <c r="A216" s="90" t="s">
        <v>71</v>
      </c>
      <c r="B216" s="90">
        <v>2021</v>
      </c>
      <c r="C216" s="122">
        <v>44450</v>
      </c>
      <c r="D216" s="90" t="s">
        <v>72</v>
      </c>
      <c r="E216" s="90" t="s">
        <v>204</v>
      </c>
      <c r="F216" s="90" t="s">
        <v>85</v>
      </c>
      <c r="G216" s="78" t="s">
        <v>21</v>
      </c>
      <c r="H216" s="76">
        <f>(C216-VLOOKUP(F216,Riders!$A$2:$C$3501,2,FALSE))/365</f>
        <v>18.350684931506848</v>
      </c>
      <c r="I216" s="90">
        <v>4</v>
      </c>
      <c r="J216" s="87">
        <v>35.128</v>
      </c>
      <c r="K216" s="87">
        <v>12.569000000000001</v>
      </c>
      <c r="L216" s="87">
        <v>7.7319999999999975</v>
      </c>
      <c r="M216" s="87">
        <v>7.3170000000000002</v>
      </c>
      <c r="N216" s="87">
        <v>7.5100000000000016</v>
      </c>
      <c r="O216" s="80">
        <f>3.6*500/(J216)</f>
        <v>51.241175130949671</v>
      </c>
    </row>
    <row r="217" spans="1:15" x14ac:dyDescent="0.3">
      <c r="A217" s="90" t="s">
        <v>71</v>
      </c>
      <c r="B217" s="90">
        <v>2021</v>
      </c>
      <c r="C217" s="122">
        <v>44450</v>
      </c>
      <c r="D217" s="90" t="s">
        <v>72</v>
      </c>
      <c r="E217" s="90" t="s">
        <v>204</v>
      </c>
      <c r="F217" s="90" t="s">
        <v>48</v>
      </c>
      <c r="G217" s="78" t="s">
        <v>49</v>
      </c>
      <c r="H217" s="76">
        <f>(C217-VLOOKUP(F217,Riders!$A$2:$C$3501,2,FALSE))/365</f>
        <v>20.61917808219178</v>
      </c>
      <c r="I217" s="90">
        <v>5</v>
      </c>
      <c r="J217" s="85">
        <v>35.295999999999999</v>
      </c>
      <c r="K217" s="85">
        <v>12.266</v>
      </c>
      <c r="L217" s="85">
        <v>7.7569999999999997</v>
      </c>
      <c r="M217" s="85">
        <v>7.4770000000000003</v>
      </c>
      <c r="N217" s="85">
        <v>7.7959999999999994</v>
      </c>
      <c r="O217" s="80">
        <f>3.6*500/(J217)</f>
        <v>50.99728014505893</v>
      </c>
    </row>
    <row r="218" spans="1:15" x14ac:dyDescent="0.3">
      <c r="A218" s="81" t="s">
        <v>71</v>
      </c>
      <c r="B218" s="81">
        <v>2021</v>
      </c>
      <c r="C218" s="82">
        <v>44450</v>
      </c>
      <c r="D218" s="81" t="s">
        <v>72</v>
      </c>
      <c r="E218" s="90" t="s">
        <v>204</v>
      </c>
      <c r="F218" s="90" t="s">
        <v>58</v>
      </c>
      <c r="G218" s="78" t="s">
        <v>59</v>
      </c>
      <c r="H218" s="76">
        <f>(C218-VLOOKUP(F218,Riders!$A$2:$C$3501,2,FALSE))/365</f>
        <v>23.657534246575342</v>
      </c>
      <c r="I218" s="90">
        <v>6</v>
      </c>
      <c r="J218" s="87">
        <v>35.345999999999997</v>
      </c>
      <c r="K218" s="87">
        <v>12.683</v>
      </c>
      <c r="L218" s="87">
        <v>7.7669999999999995</v>
      </c>
      <c r="M218" s="87">
        <v>7.3790000000000013</v>
      </c>
      <c r="N218" s="87">
        <v>7.5169999999999959</v>
      </c>
      <c r="O218" s="80">
        <f>3.6*500/(J218)</f>
        <v>50.925140044135127</v>
      </c>
    </row>
    <row r="219" spans="1:15" x14ac:dyDescent="0.3">
      <c r="A219" s="81" t="s">
        <v>71</v>
      </c>
      <c r="B219" s="81">
        <v>2021</v>
      </c>
      <c r="C219" s="82">
        <v>44450</v>
      </c>
      <c r="D219" s="81" t="s">
        <v>72</v>
      </c>
      <c r="E219" s="90" t="s">
        <v>204</v>
      </c>
      <c r="F219" s="90" t="s">
        <v>395</v>
      </c>
      <c r="G219" s="78" t="s">
        <v>59</v>
      </c>
      <c r="H219" s="76">
        <f>(C219-VLOOKUP(F219,Riders!$A$2:$C$3501,2,FALSE))/365</f>
        <v>20.476712328767125</v>
      </c>
      <c r="I219" s="90">
        <v>7</v>
      </c>
      <c r="J219" s="85">
        <v>37.36</v>
      </c>
      <c r="K219" s="85">
        <v>13.465</v>
      </c>
      <c r="L219" s="85">
        <v>8.1430000000000007</v>
      </c>
      <c r="M219" s="85">
        <v>7.7800000000000011</v>
      </c>
      <c r="N219" s="85">
        <v>7.9719999999999978</v>
      </c>
      <c r="O219" s="80">
        <f>3.6*500/(J219)</f>
        <v>48.179871520342616</v>
      </c>
    </row>
    <row r="220" spans="1:15" x14ac:dyDescent="0.3">
      <c r="A220" s="81" t="s">
        <v>71</v>
      </c>
      <c r="B220" s="81">
        <v>2021</v>
      </c>
      <c r="C220" s="82">
        <v>44450</v>
      </c>
      <c r="D220" s="81" t="s">
        <v>72</v>
      </c>
      <c r="E220" s="90" t="s">
        <v>204</v>
      </c>
      <c r="F220" s="90" t="s">
        <v>86</v>
      </c>
      <c r="G220" s="78" t="s">
        <v>87</v>
      </c>
      <c r="H220" s="76">
        <f>(C220-VLOOKUP(F220,Riders!$A$2:$C$3501,2,FALSE))/365</f>
        <v>21.027397260273972</v>
      </c>
      <c r="I220" s="90">
        <v>8</v>
      </c>
      <c r="J220" s="87">
        <v>37.439</v>
      </c>
      <c r="K220" s="87">
        <v>13.243</v>
      </c>
      <c r="L220" s="87">
        <v>8.0810000000000013</v>
      </c>
      <c r="M220" s="87">
        <v>7.8489999999999966</v>
      </c>
      <c r="N220" s="87">
        <v>8.2660000000000018</v>
      </c>
      <c r="O220" s="80">
        <f>3.6*500/(J220)</f>
        <v>48.078207217073107</v>
      </c>
    </row>
    <row r="221" spans="1:15" x14ac:dyDescent="0.3">
      <c r="A221" s="74" t="s">
        <v>117</v>
      </c>
      <c r="B221" s="74">
        <v>2021</v>
      </c>
      <c r="C221" s="75">
        <v>44387</v>
      </c>
      <c r="D221" s="74" t="s">
        <v>72</v>
      </c>
      <c r="E221" s="78" t="s">
        <v>379</v>
      </c>
      <c r="F221" s="78" t="s">
        <v>398</v>
      </c>
      <c r="G221" s="78" t="s">
        <v>118</v>
      </c>
      <c r="H221" s="76">
        <f>(C221-VLOOKUP(F221,Riders!$A$2:$C$3501,2,FALSE))/365</f>
        <v>18.161643835616438</v>
      </c>
      <c r="I221" s="78">
        <v>1</v>
      </c>
      <c r="J221" s="85">
        <v>33.954000000000001</v>
      </c>
      <c r="K221" s="85">
        <v>11.965999999999999</v>
      </c>
      <c r="L221" s="85">
        <v>7.3580000000000023</v>
      </c>
      <c r="M221" s="85">
        <v>7.1859999999999999</v>
      </c>
      <c r="N221" s="85">
        <v>7.4439999999999991</v>
      </c>
      <c r="O221" s="80">
        <f>3.6*500/(J221)</f>
        <v>53.012899805619369</v>
      </c>
    </row>
    <row r="222" spans="1:15" x14ac:dyDescent="0.3">
      <c r="A222" s="74" t="s">
        <v>117</v>
      </c>
      <c r="B222" s="74">
        <v>2021</v>
      </c>
      <c r="C222" s="75">
        <v>44387</v>
      </c>
      <c r="D222" s="74" t="s">
        <v>72</v>
      </c>
      <c r="E222" s="78" t="s">
        <v>379</v>
      </c>
      <c r="F222" s="78" t="s">
        <v>20</v>
      </c>
      <c r="G222" s="78" t="s">
        <v>21</v>
      </c>
      <c r="H222" s="76">
        <f>(C222-VLOOKUP(F222,Riders!$A$2:$C$3501,2,FALSE))/365</f>
        <v>25.92876712328767</v>
      </c>
      <c r="I222" s="78">
        <v>2</v>
      </c>
      <c r="J222" s="87">
        <v>34.026000000000003</v>
      </c>
      <c r="K222" s="87">
        <v>12.212999999999999</v>
      </c>
      <c r="L222" s="87">
        <v>7.447000000000001</v>
      </c>
      <c r="M222" s="87">
        <v>7.1089999999999982</v>
      </c>
      <c r="N222" s="87">
        <v>7.257000000000005</v>
      </c>
      <c r="O222" s="80">
        <f>3.6*500/(J222)</f>
        <v>52.900722976547343</v>
      </c>
    </row>
    <row r="223" spans="1:15" x14ac:dyDescent="0.3">
      <c r="A223" s="74" t="s">
        <v>117</v>
      </c>
      <c r="B223" s="74">
        <v>2021</v>
      </c>
      <c r="C223" s="75">
        <v>44387</v>
      </c>
      <c r="D223" s="74" t="s">
        <v>72</v>
      </c>
      <c r="E223" s="78" t="s">
        <v>379</v>
      </c>
      <c r="F223" s="78" t="s">
        <v>399</v>
      </c>
      <c r="G223" s="78" t="s">
        <v>118</v>
      </c>
      <c r="H223" s="76">
        <f>(C223-VLOOKUP(F223,Riders!$A$2:$C$3501,2,FALSE))/365</f>
        <v>26.145205479452056</v>
      </c>
      <c r="I223" s="78">
        <v>3</v>
      </c>
      <c r="J223" s="85">
        <v>34.22</v>
      </c>
      <c r="K223" s="85">
        <v>11.663</v>
      </c>
      <c r="L223" s="85">
        <v>7.3820000000000014</v>
      </c>
      <c r="M223" s="85">
        <v>7.3639999999999972</v>
      </c>
      <c r="N223" s="85">
        <v>7.8109999999999999</v>
      </c>
      <c r="O223" s="80">
        <f>3.6*500/(J223)</f>
        <v>52.600818234950324</v>
      </c>
    </row>
    <row r="224" spans="1:15" x14ac:dyDescent="0.3">
      <c r="A224" s="74" t="s">
        <v>117</v>
      </c>
      <c r="B224" s="74">
        <v>2021</v>
      </c>
      <c r="C224" s="75">
        <v>44387</v>
      </c>
      <c r="D224" s="74" t="s">
        <v>72</v>
      </c>
      <c r="E224" s="78" t="s">
        <v>379</v>
      </c>
      <c r="F224" s="78" t="s">
        <v>123</v>
      </c>
      <c r="G224" s="78" t="s">
        <v>124</v>
      </c>
      <c r="H224" s="76">
        <f>(C224-VLOOKUP(F224,Riders!$A$2:$C$3501,2,FALSE))/365</f>
        <v>22.361643835616437</v>
      </c>
      <c r="I224" s="78">
        <v>4</v>
      </c>
      <c r="J224" s="87">
        <v>34.542999999999999</v>
      </c>
      <c r="K224" s="87">
        <v>12.164999999999999</v>
      </c>
      <c r="L224" s="87">
        <v>7.4740000000000002</v>
      </c>
      <c r="M224" s="87">
        <v>7.3300000000000018</v>
      </c>
      <c r="N224" s="87">
        <v>7.5739999999999981</v>
      </c>
      <c r="O224" s="80">
        <f>3.6*500/(J224)</f>
        <v>52.108965637032107</v>
      </c>
    </row>
    <row r="225" spans="1:15" x14ac:dyDescent="0.3">
      <c r="A225" s="74" t="s">
        <v>117</v>
      </c>
      <c r="B225" s="74">
        <v>2021</v>
      </c>
      <c r="C225" s="75">
        <v>44387</v>
      </c>
      <c r="D225" s="74" t="s">
        <v>72</v>
      </c>
      <c r="E225" s="78" t="s">
        <v>379</v>
      </c>
      <c r="F225" s="78" t="s">
        <v>55</v>
      </c>
      <c r="G225" s="78" t="s">
        <v>56</v>
      </c>
      <c r="H225" s="76">
        <f>(C225-VLOOKUP(F225,Riders!$A$2:$C$3501,2,FALSE))/365</f>
        <v>32.19178082191781</v>
      </c>
      <c r="I225" s="78">
        <v>5</v>
      </c>
      <c r="J225" s="85">
        <v>35.103000000000002</v>
      </c>
      <c r="K225" s="85">
        <v>12.827</v>
      </c>
      <c r="L225" s="85">
        <v>7.4749999999999996</v>
      </c>
      <c r="M225" s="85">
        <v>7.2510000000000012</v>
      </c>
      <c r="N225" s="85">
        <v>7.5500000000000007</v>
      </c>
      <c r="O225" s="80">
        <f>3.6*500/(J225)</f>
        <v>51.27766857533544</v>
      </c>
    </row>
    <row r="226" spans="1:15" x14ac:dyDescent="0.3">
      <c r="A226" s="74" t="s">
        <v>117</v>
      </c>
      <c r="B226" s="74">
        <v>2021</v>
      </c>
      <c r="C226" s="75">
        <v>44387</v>
      </c>
      <c r="D226" s="74" t="s">
        <v>72</v>
      </c>
      <c r="E226" s="78" t="s">
        <v>379</v>
      </c>
      <c r="F226" s="78" t="s">
        <v>400</v>
      </c>
      <c r="G226" s="78" t="s">
        <v>15</v>
      </c>
      <c r="H226" s="76">
        <f>(C226-VLOOKUP(F226,Riders!$A$2:$C$3501,2,FALSE))/365</f>
        <v>20.271232876712329</v>
      </c>
      <c r="I226" s="78">
        <v>6</v>
      </c>
      <c r="J226" s="87">
        <v>35.387999999999998</v>
      </c>
      <c r="K226" s="87">
        <v>12.342000000000001</v>
      </c>
      <c r="L226" s="87">
        <v>7.7279999999999998</v>
      </c>
      <c r="M226" s="87">
        <v>7.5670000000000002</v>
      </c>
      <c r="N226" s="87">
        <v>7.7509999999999977</v>
      </c>
      <c r="O226" s="80">
        <f>3.6*500/(J226)</f>
        <v>50.864699898270601</v>
      </c>
    </row>
    <row r="227" spans="1:15" x14ac:dyDescent="0.3">
      <c r="A227" s="74" t="s">
        <v>117</v>
      </c>
      <c r="B227" s="74">
        <v>2021</v>
      </c>
      <c r="C227" s="75">
        <v>44387</v>
      </c>
      <c r="D227" s="74" t="s">
        <v>72</v>
      </c>
      <c r="E227" s="78" t="s">
        <v>379</v>
      </c>
      <c r="F227" s="78" t="s">
        <v>125</v>
      </c>
      <c r="G227" s="78" t="s">
        <v>15</v>
      </c>
      <c r="H227" s="76">
        <f>(C227-VLOOKUP(F227,Riders!$A$2:$C$3501,2,FALSE))/365</f>
        <v>20.134246575342466</v>
      </c>
      <c r="I227" s="78">
        <v>7</v>
      </c>
      <c r="J227" s="85">
        <v>36.360999999999997</v>
      </c>
      <c r="K227" s="85">
        <v>13.118</v>
      </c>
      <c r="L227" s="85">
        <v>8.011000000000001</v>
      </c>
      <c r="M227" s="85">
        <v>7.6119999999999983</v>
      </c>
      <c r="N227" s="85">
        <v>7.6199999999999974</v>
      </c>
      <c r="O227" s="80">
        <f>3.6*500/(J227)</f>
        <v>49.503589010203243</v>
      </c>
    </row>
    <row r="228" spans="1:15" x14ac:dyDescent="0.3">
      <c r="A228" s="74" t="s">
        <v>117</v>
      </c>
      <c r="B228" s="74">
        <v>2021</v>
      </c>
      <c r="C228" s="75">
        <v>44387</v>
      </c>
      <c r="D228" s="74" t="s">
        <v>72</v>
      </c>
      <c r="E228" s="78" t="s">
        <v>379</v>
      </c>
      <c r="F228" s="78" t="s">
        <v>113</v>
      </c>
      <c r="G228" s="78" t="s">
        <v>31</v>
      </c>
      <c r="H228" s="76">
        <f>(C228-VLOOKUP(F228,Riders!$A$2:$C$3501,2,FALSE))/365</f>
        <v>18.156164383561645</v>
      </c>
      <c r="I228" s="78">
        <v>8</v>
      </c>
      <c r="J228" s="87">
        <v>37.03</v>
      </c>
      <c r="K228" s="87">
        <v>13.553000000000001</v>
      </c>
      <c r="L228" s="87">
        <v>7.7629999999999981</v>
      </c>
      <c r="M228" s="87">
        <v>7.7029999999999994</v>
      </c>
      <c r="N228" s="87">
        <v>8.0110000000000028</v>
      </c>
      <c r="O228" s="80">
        <f>3.6*500/(J228)</f>
        <v>48.60923575479341</v>
      </c>
    </row>
    <row r="229" spans="1:15" x14ac:dyDescent="0.3">
      <c r="A229" s="74" t="s">
        <v>117</v>
      </c>
      <c r="B229" s="74">
        <v>2021</v>
      </c>
      <c r="C229" s="75">
        <v>44387</v>
      </c>
      <c r="D229" s="74" t="s">
        <v>72</v>
      </c>
      <c r="E229" s="78" t="s">
        <v>379</v>
      </c>
      <c r="F229" s="78" t="s">
        <v>231</v>
      </c>
      <c r="G229" s="78" t="s">
        <v>232</v>
      </c>
      <c r="H229" s="76">
        <f>(C229-VLOOKUP(F229,Riders!$A$2:$C$3501,2,FALSE))/365</f>
        <v>24.408219178082192</v>
      </c>
      <c r="I229" s="78">
        <v>9</v>
      </c>
      <c r="J229" s="85">
        <v>37.237000000000002</v>
      </c>
      <c r="K229" s="85">
        <v>13.512</v>
      </c>
      <c r="L229" s="85">
        <v>8.0530000000000008</v>
      </c>
      <c r="M229" s="85">
        <v>7.8379999999999974</v>
      </c>
      <c r="N229" s="85">
        <v>7.8340000000000032</v>
      </c>
      <c r="O229" s="80">
        <f>3.6*500/(J229)</f>
        <v>48.339017643741435</v>
      </c>
    </row>
    <row r="230" spans="1:15" x14ac:dyDescent="0.3">
      <c r="A230" s="74" t="s">
        <v>117</v>
      </c>
      <c r="B230" s="74">
        <v>2021</v>
      </c>
      <c r="C230" s="75">
        <v>44387</v>
      </c>
      <c r="D230" s="74" t="s">
        <v>72</v>
      </c>
      <c r="E230" s="78" t="s">
        <v>379</v>
      </c>
      <c r="F230" s="78" t="s">
        <v>615</v>
      </c>
      <c r="G230" s="78" t="s">
        <v>232</v>
      </c>
      <c r="H230" s="76">
        <f>(C230-VLOOKUP(F230,Riders!$A$2:$C$3501,2,FALSE))/365</f>
        <v>25.421917808219177</v>
      </c>
      <c r="I230" s="78">
        <v>10</v>
      </c>
      <c r="J230" s="87">
        <v>38.808</v>
      </c>
      <c r="K230" s="87">
        <v>14.208</v>
      </c>
      <c r="L230" s="87">
        <v>8.5630000000000006</v>
      </c>
      <c r="M230" s="87">
        <v>8.0299999999999976</v>
      </c>
      <c r="N230" s="87">
        <v>8.0070000000000014</v>
      </c>
      <c r="O230" s="80">
        <f>3.6*500/(J230)</f>
        <v>46.382189239332099</v>
      </c>
    </row>
    <row r="231" spans="1:15" x14ac:dyDescent="0.3">
      <c r="A231" s="81" t="s">
        <v>117</v>
      </c>
      <c r="B231" s="81">
        <v>2021</v>
      </c>
      <c r="C231" s="88">
        <v>44387</v>
      </c>
      <c r="D231" s="81" t="s">
        <v>72</v>
      </c>
      <c r="E231" s="90" t="s">
        <v>204</v>
      </c>
      <c r="F231" s="84" t="s">
        <v>20</v>
      </c>
      <c r="G231" s="84" t="s">
        <v>21</v>
      </c>
      <c r="H231" s="76">
        <f>(C231-VLOOKUP(F231,Riders!$A$2:$C$3501,2,FALSE))/365</f>
        <v>25.92876712328767</v>
      </c>
      <c r="I231" s="84">
        <v>1</v>
      </c>
      <c r="J231" s="85">
        <v>33.805999999999997</v>
      </c>
      <c r="K231" s="85">
        <v>12.023</v>
      </c>
      <c r="L231" s="85">
        <v>7.3910000000000018</v>
      </c>
      <c r="M231" s="85">
        <v>7.1129999999999995</v>
      </c>
      <c r="N231" s="85">
        <v>7.2789999999999964</v>
      </c>
      <c r="O231" s="80">
        <f>3.6*500/(J231)</f>
        <v>53.244986097142522</v>
      </c>
    </row>
    <row r="232" spans="1:15" x14ac:dyDescent="0.3">
      <c r="A232" s="81" t="s">
        <v>117</v>
      </c>
      <c r="B232" s="81">
        <v>2021</v>
      </c>
      <c r="C232" s="93">
        <v>44387</v>
      </c>
      <c r="D232" s="81" t="s">
        <v>72</v>
      </c>
      <c r="E232" s="90" t="s">
        <v>204</v>
      </c>
      <c r="F232" s="86" t="s">
        <v>398</v>
      </c>
      <c r="G232" s="86" t="s">
        <v>118</v>
      </c>
      <c r="H232" s="76">
        <f>(C232-VLOOKUP(F232,Riders!$A$2:$C$3501,2,FALSE))/365</f>
        <v>18.161643835616438</v>
      </c>
      <c r="I232" s="86">
        <v>2</v>
      </c>
      <c r="J232" s="87">
        <v>33.844000000000001</v>
      </c>
      <c r="K232" s="87">
        <v>11.98</v>
      </c>
      <c r="L232" s="87">
        <v>7.3679999999999986</v>
      </c>
      <c r="M232" s="87">
        <v>7.1440000000000019</v>
      </c>
      <c r="N232" s="87">
        <v>7.3520000000000003</v>
      </c>
      <c r="O232" s="80">
        <f>3.6*500/(J232)</f>
        <v>53.185202694716935</v>
      </c>
    </row>
    <row r="233" spans="1:15" x14ac:dyDescent="0.3">
      <c r="A233" s="81" t="s">
        <v>117</v>
      </c>
      <c r="B233" s="81">
        <v>2021</v>
      </c>
      <c r="C233" s="88">
        <v>44387</v>
      </c>
      <c r="D233" s="81" t="s">
        <v>72</v>
      </c>
      <c r="E233" s="90" t="s">
        <v>204</v>
      </c>
      <c r="F233" s="84" t="s">
        <v>399</v>
      </c>
      <c r="G233" s="84" t="s">
        <v>118</v>
      </c>
      <c r="H233" s="76">
        <f>(C233-VLOOKUP(F233,Riders!$A$2:$C$3501,2,FALSE))/365</f>
        <v>26.145205479452056</v>
      </c>
      <c r="I233" s="84">
        <v>3</v>
      </c>
      <c r="J233" s="85">
        <v>34.265999999999998</v>
      </c>
      <c r="K233" s="85">
        <v>11.714</v>
      </c>
      <c r="L233" s="85">
        <v>7.3770000000000007</v>
      </c>
      <c r="M233" s="85">
        <v>7.352999999999998</v>
      </c>
      <c r="N233" s="85">
        <v>7.8219999999999992</v>
      </c>
      <c r="O233" s="80">
        <f>3.6*500/(J233)</f>
        <v>52.530204867798986</v>
      </c>
    </row>
    <row r="234" spans="1:15" x14ac:dyDescent="0.3">
      <c r="A234" s="81" t="s">
        <v>117</v>
      </c>
      <c r="B234" s="81">
        <v>2021</v>
      </c>
      <c r="C234" s="93">
        <v>44387</v>
      </c>
      <c r="D234" s="81" t="s">
        <v>72</v>
      </c>
      <c r="E234" s="90" t="s">
        <v>204</v>
      </c>
      <c r="F234" s="86" t="s">
        <v>123</v>
      </c>
      <c r="G234" s="86" t="s">
        <v>124</v>
      </c>
      <c r="H234" s="76">
        <f>(C234-VLOOKUP(F234,Riders!$A$2:$C$3501,2,FALSE))/365</f>
        <v>22.361643835616437</v>
      </c>
      <c r="I234" s="86">
        <v>4</v>
      </c>
      <c r="J234" s="87">
        <v>34.762</v>
      </c>
      <c r="K234" s="87">
        <v>12.294</v>
      </c>
      <c r="L234" s="87">
        <v>7.4619999999999997</v>
      </c>
      <c r="M234" s="87">
        <v>7.338000000000001</v>
      </c>
      <c r="N234" s="87">
        <v>7.6679999999999993</v>
      </c>
      <c r="O234" s="80">
        <f>3.6*500/(J234)</f>
        <v>51.780680052931359</v>
      </c>
    </row>
    <row r="235" spans="1:15" x14ac:dyDescent="0.3">
      <c r="A235" s="81" t="s">
        <v>117</v>
      </c>
      <c r="B235" s="81">
        <v>2021</v>
      </c>
      <c r="C235" s="88">
        <v>44387</v>
      </c>
      <c r="D235" s="81" t="s">
        <v>72</v>
      </c>
      <c r="E235" s="90" t="s">
        <v>204</v>
      </c>
      <c r="F235" s="84" t="s">
        <v>55</v>
      </c>
      <c r="G235" s="84" t="s">
        <v>56</v>
      </c>
      <c r="H235" s="76">
        <f>(C235-VLOOKUP(F235,Riders!$A$2:$C$3501,2,FALSE))/365</f>
        <v>32.19178082191781</v>
      </c>
      <c r="I235" s="84">
        <v>5</v>
      </c>
      <c r="J235" s="85">
        <v>35.119</v>
      </c>
      <c r="K235" s="85">
        <v>12.802</v>
      </c>
      <c r="L235" s="85">
        <v>7.5010000000000012</v>
      </c>
      <c r="M235" s="85">
        <v>7.259999999999998</v>
      </c>
      <c r="N235" s="85">
        <v>7.5560000000000009</v>
      </c>
      <c r="O235" s="80">
        <f>3.6*500/(J235)</f>
        <v>51.254306785500724</v>
      </c>
    </row>
    <row r="236" spans="1:15" x14ac:dyDescent="0.3">
      <c r="A236" s="81" t="s">
        <v>117</v>
      </c>
      <c r="B236" s="81">
        <v>2021</v>
      </c>
      <c r="C236" s="93">
        <v>44387</v>
      </c>
      <c r="D236" s="81" t="s">
        <v>72</v>
      </c>
      <c r="E236" s="90" t="s">
        <v>204</v>
      </c>
      <c r="F236" s="86" t="s">
        <v>400</v>
      </c>
      <c r="G236" s="86" t="s">
        <v>15</v>
      </c>
      <c r="H236" s="76">
        <f>(C236-VLOOKUP(F236,Riders!$A$2:$C$3501,2,FALSE))/365</f>
        <v>20.271232876712329</v>
      </c>
      <c r="I236" s="86">
        <v>6</v>
      </c>
      <c r="J236" s="87">
        <v>35.588000000000001</v>
      </c>
      <c r="K236" s="87">
        <v>12.47</v>
      </c>
      <c r="L236" s="87">
        <v>7.8339999999999979</v>
      </c>
      <c r="M236" s="87">
        <v>7.5450000000000017</v>
      </c>
      <c r="N236" s="87">
        <v>7.7390000000000008</v>
      </c>
      <c r="O236" s="80">
        <f>3.6*500/(J236)</f>
        <v>50.578846802292908</v>
      </c>
    </row>
    <row r="237" spans="1:15" x14ac:dyDescent="0.3">
      <c r="A237" s="81" t="s">
        <v>117</v>
      </c>
      <c r="B237" s="81">
        <v>2021</v>
      </c>
      <c r="C237" s="88">
        <v>44387</v>
      </c>
      <c r="D237" s="81" t="s">
        <v>72</v>
      </c>
      <c r="E237" s="90" t="s">
        <v>204</v>
      </c>
      <c r="F237" s="84" t="s">
        <v>113</v>
      </c>
      <c r="G237" s="84" t="s">
        <v>31</v>
      </c>
      <c r="H237" s="76">
        <f>(C237-VLOOKUP(F237,Riders!$A$2:$C$3501,2,FALSE))/365</f>
        <v>18.156164383561645</v>
      </c>
      <c r="I237" s="84">
        <v>7</v>
      </c>
      <c r="J237" s="85">
        <v>36.320999999999998</v>
      </c>
      <c r="K237" s="85">
        <v>13.14</v>
      </c>
      <c r="L237" s="85">
        <v>7.7409999999999997</v>
      </c>
      <c r="M237" s="85">
        <v>7.57</v>
      </c>
      <c r="N237" s="85">
        <v>7.8699999999999974</v>
      </c>
      <c r="O237" s="80">
        <f>3.6*500/(J237)</f>
        <v>49.558106880317176</v>
      </c>
    </row>
    <row r="238" spans="1:15" x14ac:dyDescent="0.3">
      <c r="A238" s="81" t="s">
        <v>117</v>
      </c>
      <c r="B238" s="81">
        <v>2021</v>
      </c>
      <c r="C238" s="93">
        <v>44387</v>
      </c>
      <c r="D238" s="81" t="s">
        <v>72</v>
      </c>
      <c r="E238" s="90" t="s">
        <v>204</v>
      </c>
      <c r="F238" s="86" t="s">
        <v>125</v>
      </c>
      <c r="G238" s="86" t="s">
        <v>15</v>
      </c>
      <c r="H238" s="76">
        <f>(C238-VLOOKUP(F238,Riders!$A$2:$C$3501,2,FALSE))/365</f>
        <v>20.134246575342466</v>
      </c>
      <c r="I238" s="86">
        <v>8</v>
      </c>
      <c r="J238" s="87">
        <v>36.438000000000002</v>
      </c>
      <c r="K238" s="87">
        <v>13.193</v>
      </c>
      <c r="L238" s="87">
        <v>7.9829999999999988</v>
      </c>
      <c r="M238" s="87">
        <v>7.6010000000000026</v>
      </c>
      <c r="N238" s="87">
        <v>7.6610000000000014</v>
      </c>
      <c r="O238" s="80">
        <f>3.6*500/(J238)</f>
        <v>49.398979087765518</v>
      </c>
    </row>
    <row r="239" spans="1:15" x14ac:dyDescent="0.3">
      <c r="A239" s="74" t="s">
        <v>127</v>
      </c>
      <c r="B239" s="74">
        <v>2021</v>
      </c>
      <c r="C239" s="75">
        <v>44331</v>
      </c>
      <c r="D239" s="74" t="s">
        <v>72</v>
      </c>
      <c r="E239" s="78" t="s">
        <v>379</v>
      </c>
      <c r="F239" s="78" t="s">
        <v>52</v>
      </c>
      <c r="G239" s="78" t="s">
        <v>53</v>
      </c>
      <c r="H239" s="76">
        <f>(C239-VLOOKUP(F239,Riders!$A$2:$C$3501,2,FALSE))/365</f>
        <v>24.18082191780822</v>
      </c>
      <c r="I239" s="78">
        <v>1</v>
      </c>
      <c r="J239" s="85">
        <v>34.094000000000001</v>
      </c>
      <c r="K239" s="85">
        <v>11.872999999999999</v>
      </c>
      <c r="L239" s="85">
        <v>7.4860000000000024</v>
      </c>
      <c r="M239" s="85">
        <v>7.2679999999999971</v>
      </c>
      <c r="N239" s="85">
        <v>7.4670000000000023</v>
      </c>
      <c r="O239" s="80">
        <f>3.6*500/(J239)</f>
        <v>52.795213234000116</v>
      </c>
    </row>
    <row r="240" spans="1:15" x14ac:dyDescent="0.3">
      <c r="A240" s="74" t="s">
        <v>127</v>
      </c>
      <c r="B240" s="74">
        <v>2021</v>
      </c>
      <c r="C240" s="75">
        <v>44331</v>
      </c>
      <c r="D240" s="74" t="s">
        <v>72</v>
      </c>
      <c r="E240" s="78" t="s">
        <v>379</v>
      </c>
      <c r="F240" s="78" t="s">
        <v>60</v>
      </c>
      <c r="G240" s="78" t="s">
        <v>61</v>
      </c>
      <c r="H240" s="76">
        <f>(C240-VLOOKUP(F240,Riders!$A$2:$C$3501,2,FALSE))/365</f>
        <v>32.830136986301369</v>
      </c>
      <c r="I240" s="78">
        <v>2</v>
      </c>
      <c r="J240" s="87">
        <v>35.302999999999997</v>
      </c>
      <c r="K240" s="87">
        <v>12.21</v>
      </c>
      <c r="L240" s="87">
        <v>7.666999999999998</v>
      </c>
      <c r="M240" s="87">
        <v>7.593</v>
      </c>
      <c r="N240" s="87">
        <v>7.8329999999999984</v>
      </c>
      <c r="O240" s="80">
        <f>3.6*500/(J240)</f>
        <v>50.987168229328958</v>
      </c>
    </row>
    <row r="241" spans="1:15" x14ac:dyDescent="0.3">
      <c r="A241" s="74" t="s">
        <v>127</v>
      </c>
      <c r="B241" s="74">
        <v>2021</v>
      </c>
      <c r="C241" s="75">
        <v>44331</v>
      </c>
      <c r="D241" s="74" t="s">
        <v>72</v>
      </c>
      <c r="E241" s="78" t="s">
        <v>379</v>
      </c>
      <c r="F241" s="78" t="s">
        <v>64</v>
      </c>
      <c r="G241" s="78" t="s">
        <v>65</v>
      </c>
      <c r="H241" s="76">
        <f>(C241-VLOOKUP(F241,Riders!$A$2:$C$3501,2,FALSE))/365</f>
        <v>20.391780821917809</v>
      </c>
      <c r="I241" s="78">
        <v>3</v>
      </c>
      <c r="J241" s="85">
        <v>36.049999999999997</v>
      </c>
      <c r="K241" s="85">
        <v>12.696999999999999</v>
      </c>
      <c r="L241" s="85">
        <v>7.7980000000000018</v>
      </c>
      <c r="M241" s="85">
        <v>7.6400000000000006</v>
      </c>
      <c r="N241" s="85">
        <v>7.9149999999999956</v>
      </c>
      <c r="O241" s="80">
        <f>3.6*500/(J241)</f>
        <v>49.930651872399451</v>
      </c>
    </row>
    <row r="242" spans="1:15" x14ac:dyDescent="0.3">
      <c r="A242" s="74" t="s">
        <v>127</v>
      </c>
      <c r="B242" s="74">
        <v>2021</v>
      </c>
      <c r="C242" s="75">
        <v>44331</v>
      </c>
      <c r="D242" s="74" t="s">
        <v>72</v>
      </c>
      <c r="E242" s="78" t="s">
        <v>379</v>
      </c>
      <c r="F242" s="78" t="s">
        <v>58</v>
      </c>
      <c r="G242" s="78" t="s">
        <v>59</v>
      </c>
      <c r="H242" s="76">
        <f>(C242-VLOOKUP(F242,Riders!$A$2:$C$3501,2,FALSE))/365</f>
        <v>23.331506849315069</v>
      </c>
      <c r="I242" s="78">
        <v>4</v>
      </c>
      <c r="J242" s="87">
        <v>36.075000000000003</v>
      </c>
      <c r="K242" s="87">
        <v>13.212999999999999</v>
      </c>
      <c r="L242" s="87">
        <v>7.7219999999999995</v>
      </c>
      <c r="M242" s="87">
        <v>7.5010000000000012</v>
      </c>
      <c r="N242" s="87">
        <v>7.6390000000000029</v>
      </c>
      <c r="O242" s="80">
        <f>3.6*500/(J242)</f>
        <v>49.896049896049895</v>
      </c>
    </row>
    <row r="243" spans="1:15" x14ac:dyDescent="0.3">
      <c r="A243" s="74" t="s">
        <v>127</v>
      </c>
      <c r="B243" s="74">
        <v>2021</v>
      </c>
      <c r="C243" s="75">
        <v>44331</v>
      </c>
      <c r="D243" s="74" t="s">
        <v>72</v>
      </c>
      <c r="E243" s="78" t="s">
        <v>379</v>
      </c>
      <c r="F243" s="78" t="s">
        <v>129</v>
      </c>
      <c r="G243" s="78" t="s">
        <v>65</v>
      </c>
      <c r="H243" s="76">
        <f>(C243-VLOOKUP(F243,Riders!$A$2:$C$3501,2,FALSE))/365</f>
        <v>30.838356164383562</v>
      </c>
      <c r="I243" s="78">
        <v>5</v>
      </c>
      <c r="J243" s="85">
        <v>36.341000000000001</v>
      </c>
      <c r="K243" s="85">
        <v>12.868</v>
      </c>
      <c r="L243" s="85">
        <v>7.8459999999999983</v>
      </c>
      <c r="M243" s="85">
        <v>7.6829999999999998</v>
      </c>
      <c r="N243" s="85">
        <v>7.9440000000000026</v>
      </c>
      <c r="O243" s="80">
        <f>3.6*500/(J243)</f>
        <v>49.530832943507335</v>
      </c>
    </row>
    <row r="244" spans="1:15" x14ac:dyDescent="0.3">
      <c r="A244" s="81" t="s">
        <v>127</v>
      </c>
      <c r="B244" s="81">
        <v>2021</v>
      </c>
      <c r="C244" s="82">
        <v>44331</v>
      </c>
      <c r="D244" s="81" t="s">
        <v>72</v>
      </c>
      <c r="E244" s="90" t="s">
        <v>204</v>
      </c>
      <c r="F244" s="90" t="s">
        <v>52</v>
      </c>
      <c r="G244" s="90" t="s">
        <v>53</v>
      </c>
      <c r="H244" s="76">
        <f>(C244-VLOOKUP(F244,Riders!$A$2:$C$3501,2,FALSE))/365</f>
        <v>24.18082191780822</v>
      </c>
      <c r="I244" s="90">
        <v>1</v>
      </c>
      <c r="J244" s="87">
        <v>34.021999999999998</v>
      </c>
      <c r="K244" s="87">
        <v>11.708</v>
      </c>
      <c r="L244" s="87">
        <v>7.4880000000000013</v>
      </c>
      <c r="M244" s="87">
        <v>7.3059999999999974</v>
      </c>
      <c r="N244" s="87">
        <v>7.52</v>
      </c>
      <c r="O244" s="80">
        <f>3.6*500/(J244)</f>
        <v>52.906942566574571</v>
      </c>
    </row>
    <row r="245" spans="1:15" x14ac:dyDescent="0.3">
      <c r="A245" s="81" t="s">
        <v>127</v>
      </c>
      <c r="B245" s="81">
        <v>2021</v>
      </c>
      <c r="C245" s="82">
        <v>44331</v>
      </c>
      <c r="D245" s="81" t="s">
        <v>72</v>
      </c>
      <c r="E245" s="90" t="s">
        <v>204</v>
      </c>
      <c r="F245" s="90" t="s">
        <v>60</v>
      </c>
      <c r="G245" s="90" t="s">
        <v>61</v>
      </c>
      <c r="H245" s="76">
        <f>(C245-VLOOKUP(F245,Riders!$A$2:$C$3501,2,FALSE))/365</f>
        <v>32.830136986301369</v>
      </c>
      <c r="I245" s="90">
        <v>2</v>
      </c>
      <c r="J245" s="85">
        <v>34.902999999999999</v>
      </c>
      <c r="K245" s="85">
        <v>12.2</v>
      </c>
      <c r="L245" s="85">
        <v>7.554000000000002</v>
      </c>
      <c r="M245" s="85">
        <v>7.4579999999999984</v>
      </c>
      <c r="N245" s="85">
        <v>7.6909999999999989</v>
      </c>
      <c r="O245" s="80">
        <f>3.6*500/(J245)</f>
        <v>51.57149815202132</v>
      </c>
    </row>
    <row r="246" spans="1:15" x14ac:dyDescent="0.3">
      <c r="A246" s="81" t="s">
        <v>127</v>
      </c>
      <c r="B246" s="81">
        <v>2021</v>
      </c>
      <c r="C246" s="82">
        <v>44331</v>
      </c>
      <c r="D246" s="81" t="s">
        <v>72</v>
      </c>
      <c r="E246" s="90" t="s">
        <v>204</v>
      </c>
      <c r="F246" s="90" t="s">
        <v>58</v>
      </c>
      <c r="G246" s="90" t="s">
        <v>59</v>
      </c>
      <c r="H246" s="76">
        <f>(C246-VLOOKUP(F246,Riders!$A$2:$C$3501,2,FALSE))/365</f>
        <v>23.331506849315069</v>
      </c>
      <c r="I246" s="90">
        <v>3</v>
      </c>
      <c r="J246" s="87">
        <v>35.493000000000002</v>
      </c>
      <c r="K246" s="87">
        <v>12.862</v>
      </c>
      <c r="L246" s="87">
        <v>7.6309999999999985</v>
      </c>
      <c r="M246" s="87">
        <v>7.4390000000000001</v>
      </c>
      <c r="N246" s="87">
        <v>7.5610000000000035</v>
      </c>
      <c r="O246" s="80">
        <f>3.6*500/(J246)</f>
        <v>50.714225340207925</v>
      </c>
    </row>
    <row r="247" spans="1:15" x14ac:dyDescent="0.3">
      <c r="A247" s="81" t="s">
        <v>127</v>
      </c>
      <c r="B247" s="81">
        <v>2021</v>
      </c>
      <c r="C247" s="82">
        <v>44331</v>
      </c>
      <c r="D247" s="81" t="s">
        <v>72</v>
      </c>
      <c r="E247" s="90" t="s">
        <v>204</v>
      </c>
      <c r="F247" s="90" t="s">
        <v>64</v>
      </c>
      <c r="G247" s="90" t="s">
        <v>65</v>
      </c>
      <c r="H247" s="76">
        <f>(C247-VLOOKUP(F247,Riders!$A$2:$C$3501,2,FALSE))/365</f>
        <v>20.391780821917809</v>
      </c>
      <c r="I247" s="90">
        <v>4</v>
      </c>
      <c r="J247" s="85">
        <v>35.826999999999998</v>
      </c>
      <c r="K247" s="85">
        <v>12.484999999999999</v>
      </c>
      <c r="L247" s="85">
        <v>7.7460000000000022</v>
      </c>
      <c r="M247" s="85">
        <v>7.6309999999999967</v>
      </c>
      <c r="N247" s="85">
        <v>7.9649999999999999</v>
      </c>
      <c r="O247" s="80">
        <f>3.6*500/(J247)</f>
        <v>50.24143802160382</v>
      </c>
    </row>
    <row r="248" spans="1:15" x14ac:dyDescent="0.3">
      <c r="A248" s="81" t="s">
        <v>127</v>
      </c>
      <c r="B248" s="81">
        <v>2021</v>
      </c>
      <c r="C248" s="82">
        <v>44331</v>
      </c>
      <c r="D248" s="81" t="s">
        <v>72</v>
      </c>
      <c r="E248" s="90" t="s">
        <v>204</v>
      </c>
      <c r="F248" s="90" t="s">
        <v>129</v>
      </c>
      <c r="G248" s="90" t="s">
        <v>65</v>
      </c>
      <c r="H248" s="76">
        <f>(C248-VLOOKUP(F248,Riders!$A$2:$C$3501,2,FALSE))/365</f>
        <v>30.838356164383562</v>
      </c>
      <c r="I248" s="90">
        <v>5</v>
      </c>
      <c r="J248" s="87">
        <v>36.149000000000001</v>
      </c>
      <c r="K248" s="87">
        <v>12.72</v>
      </c>
      <c r="L248" s="87">
        <v>7.8059999999999992</v>
      </c>
      <c r="M248" s="87">
        <v>7.6969999999999992</v>
      </c>
      <c r="N248" s="87">
        <v>7.9260000000000019</v>
      </c>
      <c r="O248" s="80">
        <f>3.6*500/(J248)</f>
        <v>49.793908545187968</v>
      </c>
    </row>
    <row r="249" spans="1:15" x14ac:dyDescent="0.3">
      <c r="A249" s="81" t="s">
        <v>131</v>
      </c>
      <c r="B249" s="81">
        <v>2020</v>
      </c>
      <c r="C249" s="88">
        <v>43890</v>
      </c>
      <c r="D249" s="81" t="s">
        <v>13</v>
      </c>
      <c r="E249" s="90" t="s">
        <v>379</v>
      </c>
      <c r="F249" s="84" t="s">
        <v>14</v>
      </c>
      <c r="G249" s="84" t="s">
        <v>15</v>
      </c>
      <c r="H249" s="76">
        <f>(C249-VLOOKUP(F249,Riders!$A$2:$C$3501,2,FALSE))/365</f>
        <v>20.158904109589042</v>
      </c>
      <c r="I249" s="90">
        <v>1</v>
      </c>
      <c r="J249" s="85">
        <v>33.197000000000003</v>
      </c>
      <c r="K249" s="85">
        <v>12.038</v>
      </c>
      <c r="L249" s="85">
        <v>7.1649999999999991</v>
      </c>
      <c r="M249" s="85">
        <v>6.9370000000000012</v>
      </c>
      <c r="N249" s="85">
        <v>7.0570000000000022</v>
      </c>
      <c r="O249" s="80">
        <f>3.6*500/(J249)</f>
        <v>54.221767027141006</v>
      </c>
    </row>
    <row r="250" spans="1:15" x14ac:dyDescent="0.3">
      <c r="A250" s="81" t="s">
        <v>131</v>
      </c>
      <c r="B250" s="81">
        <v>2020</v>
      </c>
      <c r="C250" s="93">
        <v>43890</v>
      </c>
      <c r="D250" s="81" t="s">
        <v>13</v>
      </c>
      <c r="E250" s="90" t="s">
        <v>379</v>
      </c>
      <c r="F250" s="86" t="s">
        <v>22</v>
      </c>
      <c r="G250" s="86" t="s">
        <v>15</v>
      </c>
      <c r="H250" s="76">
        <f>(C250-VLOOKUP(F250,Riders!$A$2:$C$3501,2,FALSE))/365</f>
        <v>22.139726027397259</v>
      </c>
      <c r="I250" s="90">
        <v>2</v>
      </c>
      <c r="J250" s="87">
        <v>33.262</v>
      </c>
      <c r="K250" s="87">
        <v>11.715</v>
      </c>
      <c r="L250" s="87">
        <v>7.2970000000000006</v>
      </c>
      <c r="M250" s="87">
        <v>7.027000000000001</v>
      </c>
      <c r="N250" s="87">
        <v>7.222999999999999</v>
      </c>
      <c r="O250" s="80">
        <f>3.6*500/(J250)</f>
        <v>54.115807828753532</v>
      </c>
    </row>
    <row r="251" spans="1:15" x14ac:dyDescent="0.3">
      <c r="A251" s="81" t="s">
        <v>131</v>
      </c>
      <c r="B251" s="81">
        <v>2020</v>
      </c>
      <c r="C251" s="88">
        <v>43890</v>
      </c>
      <c r="D251" s="81" t="s">
        <v>13</v>
      </c>
      <c r="E251" s="90" t="s">
        <v>379</v>
      </c>
      <c r="F251" s="84" t="s">
        <v>138</v>
      </c>
      <c r="G251" s="84" t="s">
        <v>44</v>
      </c>
      <c r="H251" s="76">
        <f>(C251-VLOOKUP(F251,Riders!$A$2:$C$3501,2,FALSE))/365</f>
        <v>24.457534246575342</v>
      </c>
      <c r="I251" s="90">
        <v>3</v>
      </c>
      <c r="J251" s="85">
        <v>33.298999999999999</v>
      </c>
      <c r="K251" s="85">
        <v>11.795999999999999</v>
      </c>
      <c r="L251" s="85">
        <v>7.2310000000000016</v>
      </c>
      <c r="M251" s="85">
        <v>7.0389999999999979</v>
      </c>
      <c r="N251" s="85">
        <v>7.2330000000000005</v>
      </c>
      <c r="O251" s="80">
        <f>3.6*500/(J251)</f>
        <v>54.055677347668102</v>
      </c>
    </row>
    <row r="252" spans="1:15" x14ac:dyDescent="0.3">
      <c r="A252" s="81" t="s">
        <v>131</v>
      </c>
      <c r="B252" s="81">
        <v>2020</v>
      </c>
      <c r="C252" s="93">
        <v>43890</v>
      </c>
      <c r="D252" s="81" t="s">
        <v>13</v>
      </c>
      <c r="E252" s="90" t="s">
        <v>379</v>
      </c>
      <c r="F252" s="86" t="s">
        <v>52</v>
      </c>
      <c r="G252" s="86" t="s">
        <v>53</v>
      </c>
      <c r="H252" s="76">
        <f>(C252-VLOOKUP(F252,Riders!$A$2:$C$3501,2,FALSE))/365</f>
        <v>22.972602739726028</v>
      </c>
      <c r="I252" s="90">
        <v>4</v>
      </c>
      <c r="J252" s="87">
        <v>33.409999999999997</v>
      </c>
      <c r="K252" s="87">
        <v>11.598000000000001</v>
      </c>
      <c r="L252" s="87">
        <v>7.3289999999999988</v>
      </c>
      <c r="M252" s="87">
        <v>7.1410000000000018</v>
      </c>
      <c r="N252" s="87">
        <v>7.3419999999999952</v>
      </c>
      <c r="O252" s="80">
        <f>3.6*500/(J252)</f>
        <v>53.876085004489681</v>
      </c>
    </row>
    <row r="253" spans="1:15" x14ac:dyDescent="0.3">
      <c r="A253" s="90" t="s">
        <v>131</v>
      </c>
      <c r="B253" s="90">
        <v>2020</v>
      </c>
      <c r="C253" s="92">
        <v>43890</v>
      </c>
      <c r="D253" s="90" t="s">
        <v>13</v>
      </c>
      <c r="E253" s="90" t="s">
        <v>379</v>
      </c>
      <c r="F253" s="84" t="s">
        <v>111</v>
      </c>
      <c r="G253" s="84" t="s">
        <v>118</v>
      </c>
      <c r="H253" s="76">
        <f>(C253-VLOOKUP(F253,Riders!$A$2:$C$3501,2,FALSE))/365</f>
        <v>25.361643835616437</v>
      </c>
      <c r="I253" s="90">
        <v>5</v>
      </c>
      <c r="J253" s="85">
        <v>33.47</v>
      </c>
      <c r="K253" s="85">
        <v>11.769</v>
      </c>
      <c r="L253" s="85">
        <v>7.3650000000000002</v>
      </c>
      <c r="M253" s="85">
        <v>7.1069999999999993</v>
      </c>
      <c r="N253" s="85">
        <v>7.2289999999999992</v>
      </c>
      <c r="O253" s="80">
        <f>3.6*500/(J253)</f>
        <v>53.779504033462807</v>
      </c>
    </row>
    <row r="254" spans="1:15" x14ac:dyDescent="0.3">
      <c r="A254" s="90" t="s">
        <v>131</v>
      </c>
      <c r="B254" s="90">
        <v>2020</v>
      </c>
      <c r="C254" s="91">
        <v>43890</v>
      </c>
      <c r="D254" s="90" t="s">
        <v>13</v>
      </c>
      <c r="E254" s="90" t="s">
        <v>379</v>
      </c>
      <c r="F254" s="86" t="s">
        <v>380</v>
      </c>
      <c r="G254" s="86" t="s">
        <v>19</v>
      </c>
      <c r="H254" s="76">
        <f>(C254-VLOOKUP(F254,Riders!$A$2:$C$3501,2,FALSE))/365</f>
        <v>23.890410958904109</v>
      </c>
      <c r="I254" s="90">
        <v>6</v>
      </c>
      <c r="J254" s="87">
        <v>33.521000000000001</v>
      </c>
      <c r="K254" s="87">
        <v>11.505000000000001</v>
      </c>
      <c r="L254" s="87">
        <v>7.2989999999999977</v>
      </c>
      <c r="M254" s="87">
        <v>7.1920000000000002</v>
      </c>
      <c r="N254" s="87">
        <v>7.5250000000000021</v>
      </c>
      <c r="O254" s="80">
        <f>3.6*500/(J254)</f>
        <v>53.69768205005817</v>
      </c>
    </row>
    <row r="255" spans="1:15" x14ac:dyDescent="0.3">
      <c r="A255" s="90" t="s">
        <v>131</v>
      </c>
      <c r="B255" s="90">
        <v>2020</v>
      </c>
      <c r="C255" s="92">
        <v>43890</v>
      </c>
      <c r="D255" s="90" t="s">
        <v>13</v>
      </c>
      <c r="E255" s="90" t="s">
        <v>379</v>
      </c>
      <c r="F255" s="84" t="s">
        <v>109</v>
      </c>
      <c r="G255" s="84" t="s">
        <v>118</v>
      </c>
      <c r="H255" s="76">
        <f>(C255-VLOOKUP(F255,Riders!$A$2:$C$3501,2,FALSE))/365</f>
        <v>27.082191780821919</v>
      </c>
      <c r="I255" s="90">
        <v>7</v>
      </c>
      <c r="J255" s="85">
        <v>33.549999999999997</v>
      </c>
      <c r="K255" s="85">
        <v>11.891</v>
      </c>
      <c r="L255" s="85">
        <v>7.3720000000000017</v>
      </c>
      <c r="M255" s="85">
        <v>7.0809999999999995</v>
      </c>
      <c r="N255" s="85">
        <v>7.205999999999996</v>
      </c>
      <c r="O255" s="80">
        <f>3.6*500/(J255)</f>
        <v>53.651266766020868</v>
      </c>
    </row>
    <row r="256" spans="1:15" x14ac:dyDescent="0.3">
      <c r="A256" s="90" t="s">
        <v>131</v>
      </c>
      <c r="B256" s="90">
        <v>2020</v>
      </c>
      <c r="C256" s="91">
        <v>43890</v>
      </c>
      <c r="D256" s="90" t="s">
        <v>13</v>
      </c>
      <c r="E256" s="90" t="s">
        <v>379</v>
      </c>
      <c r="F256" s="86" t="s">
        <v>100</v>
      </c>
      <c r="G256" s="86" t="s">
        <v>47</v>
      </c>
      <c r="H256" s="76">
        <f>(C256-VLOOKUP(F256,Riders!$A$2:$C$3501,2,FALSE))/365</f>
        <v>26.046575342465754</v>
      </c>
      <c r="I256" s="90">
        <v>8</v>
      </c>
      <c r="J256" s="87">
        <v>33.655000000000001</v>
      </c>
      <c r="K256" s="87">
        <v>11.866</v>
      </c>
      <c r="L256" s="87">
        <v>7.4089999999999989</v>
      </c>
      <c r="M256" s="87">
        <v>7.1000000000000014</v>
      </c>
      <c r="N256" s="87">
        <v>7.2800000000000011</v>
      </c>
      <c r="O256" s="80">
        <f>3.6*500/(J256)</f>
        <v>53.483880552666761</v>
      </c>
    </row>
    <row r="257" spans="1:15" x14ac:dyDescent="0.3">
      <c r="A257" s="90" t="s">
        <v>131</v>
      </c>
      <c r="B257" s="90">
        <v>2020</v>
      </c>
      <c r="C257" s="92">
        <v>43890</v>
      </c>
      <c r="D257" s="90" t="s">
        <v>13</v>
      </c>
      <c r="E257" s="90" t="s">
        <v>379</v>
      </c>
      <c r="F257" s="84" t="s">
        <v>30</v>
      </c>
      <c r="G257" s="84" t="s">
        <v>31</v>
      </c>
      <c r="H257" s="76">
        <f>(C257-VLOOKUP(F257,Riders!$A$2:$C$3501,2,FALSE))/365</f>
        <v>23.87123287671233</v>
      </c>
      <c r="I257" s="90">
        <v>9</v>
      </c>
      <c r="J257" s="85">
        <v>33.777999999999999</v>
      </c>
      <c r="K257" s="85">
        <v>12.05</v>
      </c>
      <c r="L257" s="85">
        <v>7.3709999999999987</v>
      </c>
      <c r="M257" s="85">
        <v>7.1069999999999993</v>
      </c>
      <c r="N257" s="85">
        <v>7.25</v>
      </c>
      <c r="O257" s="80">
        <f>3.6*500/(J257)</f>
        <v>53.289123097874359</v>
      </c>
    </row>
    <row r="258" spans="1:15" x14ac:dyDescent="0.3">
      <c r="A258" s="90" t="s">
        <v>131</v>
      </c>
      <c r="B258" s="90">
        <v>2020</v>
      </c>
      <c r="C258" s="91">
        <v>43890</v>
      </c>
      <c r="D258" s="90" t="s">
        <v>13</v>
      </c>
      <c r="E258" s="90" t="s">
        <v>379</v>
      </c>
      <c r="F258" s="86" t="s">
        <v>43</v>
      </c>
      <c r="G258" s="86" t="s">
        <v>44</v>
      </c>
      <c r="H258" s="76">
        <f>(C258-VLOOKUP(F258,Riders!$A$2:$C$3501,2,FALSE))/365</f>
        <v>27.279452054794522</v>
      </c>
      <c r="I258" s="90">
        <v>10</v>
      </c>
      <c r="J258" s="87">
        <v>33.869999999999997</v>
      </c>
      <c r="K258" s="87">
        <v>11.987</v>
      </c>
      <c r="L258" s="87">
        <v>7.3630000000000013</v>
      </c>
      <c r="M258" s="87">
        <v>7.139999999999997</v>
      </c>
      <c r="N258" s="87">
        <v>7.379999999999999</v>
      </c>
      <c r="O258" s="80">
        <f>3.6*500/(J258)</f>
        <v>53.144375553587253</v>
      </c>
    </row>
    <row r="259" spans="1:15" x14ac:dyDescent="0.3">
      <c r="A259" s="90" t="s">
        <v>131</v>
      </c>
      <c r="B259" s="90">
        <v>2020</v>
      </c>
      <c r="C259" s="92">
        <v>43890</v>
      </c>
      <c r="D259" s="90" t="s">
        <v>13</v>
      </c>
      <c r="E259" s="90" t="s">
        <v>379</v>
      </c>
      <c r="F259" s="84" t="s">
        <v>140</v>
      </c>
      <c r="G259" s="84" t="s">
        <v>118</v>
      </c>
      <c r="H259" s="76">
        <f>(C259-VLOOKUP(F259,Riders!$A$2:$C$3501,2,FALSE))/365</f>
        <v>24.413698630136988</v>
      </c>
      <c r="I259" s="90">
        <v>11</v>
      </c>
      <c r="J259" s="85">
        <v>33.988</v>
      </c>
      <c r="K259" s="85">
        <v>11.675000000000001</v>
      </c>
      <c r="L259" s="85">
        <v>7.468</v>
      </c>
      <c r="M259" s="85">
        <v>7.2949999999999982</v>
      </c>
      <c r="N259" s="85">
        <v>7.5500000000000007</v>
      </c>
      <c r="O259" s="80">
        <f>3.6*500/(J259)</f>
        <v>52.959868188772511</v>
      </c>
    </row>
    <row r="260" spans="1:15" x14ac:dyDescent="0.3">
      <c r="A260" s="90" t="s">
        <v>131</v>
      </c>
      <c r="B260" s="90">
        <v>2020</v>
      </c>
      <c r="C260" s="91">
        <v>43890</v>
      </c>
      <c r="D260" s="90" t="s">
        <v>13</v>
      </c>
      <c r="E260" s="90" t="s">
        <v>379</v>
      </c>
      <c r="F260" s="86" t="s">
        <v>384</v>
      </c>
      <c r="G260" s="86" t="s">
        <v>19</v>
      </c>
      <c r="H260" s="76">
        <f>(C260-VLOOKUP(F260,Riders!$A$2:$C$3501,2,FALSE))/365</f>
        <v>20.484931506849314</v>
      </c>
      <c r="I260" s="90">
        <v>12</v>
      </c>
      <c r="J260" s="87">
        <v>34.064</v>
      </c>
      <c r="K260" s="87">
        <v>12.208</v>
      </c>
      <c r="L260" s="87">
        <v>7.4709999999999983</v>
      </c>
      <c r="M260" s="87">
        <v>7.1410000000000018</v>
      </c>
      <c r="N260" s="87">
        <v>7.2439999999999998</v>
      </c>
      <c r="O260" s="80">
        <f>3.6*500/(J260)</f>
        <v>52.84170972287459</v>
      </c>
    </row>
    <row r="261" spans="1:15" x14ac:dyDescent="0.3">
      <c r="A261" s="90" t="s">
        <v>131</v>
      </c>
      <c r="B261" s="90">
        <v>2020</v>
      </c>
      <c r="C261" s="92">
        <v>43890</v>
      </c>
      <c r="D261" s="90" t="s">
        <v>13</v>
      </c>
      <c r="E261" s="90" t="s">
        <v>379</v>
      </c>
      <c r="F261" s="84" t="s">
        <v>163</v>
      </c>
      <c r="G261" s="84" t="s">
        <v>118</v>
      </c>
      <c r="H261" s="76" t="e">
        <f>(C261-VLOOKUP(F261,Riders!$A$2:$C$3501,2,FALSE))/365</f>
        <v>#N/A</v>
      </c>
      <c r="I261" s="90">
        <v>13</v>
      </c>
      <c r="J261" s="85">
        <v>34.073999999999998</v>
      </c>
      <c r="K261" s="85">
        <v>11.833</v>
      </c>
      <c r="L261" s="85">
        <v>7.2990000000000013</v>
      </c>
      <c r="M261" s="85">
        <v>7.2479999999999976</v>
      </c>
      <c r="N261" s="85">
        <v>7.6939999999999991</v>
      </c>
      <c r="O261" s="80">
        <f>3.6*500/(J261)</f>
        <v>52.826201796090864</v>
      </c>
    </row>
    <row r="262" spans="1:15" x14ac:dyDescent="0.3">
      <c r="A262" s="90" t="s">
        <v>131</v>
      </c>
      <c r="B262" s="90">
        <v>2020</v>
      </c>
      <c r="C262" s="91">
        <v>43890</v>
      </c>
      <c r="D262" s="90" t="s">
        <v>13</v>
      </c>
      <c r="E262" s="90" t="s">
        <v>379</v>
      </c>
      <c r="F262" s="86" t="s">
        <v>401</v>
      </c>
      <c r="G262" s="86" t="s">
        <v>36</v>
      </c>
      <c r="H262" s="76">
        <f>(C262-VLOOKUP(F262,Riders!$A$2:$C$3501,2,FALSE))/365</f>
        <v>32.131506849315066</v>
      </c>
      <c r="I262" s="90">
        <v>14</v>
      </c>
      <c r="J262" s="87">
        <v>34.139000000000003</v>
      </c>
      <c r="K262" s="87">
        <v>11.848000000000001</v>
      </c>
      <c r="L262" s="87">
        <v>7.4459999999999997</v>
      </c>
      <c r="M262" s="87">
        <v>7.3109999999999999</v>
      </c>
      <c r="N262" s="87">
        <v>7.5340000000000025</v>
      </c>
      <c r="O262" s="80">
        <f>3.6*500/(J262)</f>
        <v>52.725621722956149</v>
      </c>
    </row>
    <row r="263" spans="1:15" x14ac:dyDescent="0.3">
      <c r="A263" s="90" t="s">
        <v>131</v>
      </c>
      <c r="B263" s="90">
        <v>2020</v>
      </c>
      <c r="C263" s="92">
        <v>43890</v>
      </c>
      <c r="D263" s="90" t="s">
        <v>13</v>
      </c>
      <c r="E263" s="90" t="s">
        <v>379</v>
      </c>
      <c r="F263" s="84" t="s">
        <v>60</v>
      </c>
      <c r="G263" s="84" t="s">
        <v>61</v>
      </c>
      <c r="H263" s="76">
        <f>(C263-VLOOKUP(F263,Riders!$A$2:$C$3501,2,FALSE))/365</f>
        <v>31.621917808219177</v>
      </c>
      <c r="I263" s="90">
        <v>15</v>
      </c>
      <c r="J263" s="85">
        <v>34.585999999999999</v>
      </c>
      <c r="K263" s="85">
        <v>12.256</v>
      </c>
      <c r="L263" s="85">
        <v>7.4589999999999996</v>
      </c>
      <c r="M263" s="85">
        <v>7.3270000000000017</v>
      </c>
      <c r="N263" s="85">
        <v>7.5439999999999969</v>
      </c>
      <c r="O263" s="80">
        <f>3.6*500/(J263)</f>
        <v>52.044179725900655</v>
      </c>
    </row>
    <row r="264" spans="1:15" x14ac:dyDescent="0.3">
      <c r="A264" s="90" t="s">
        <v>131</v>
      </c>
      <c r="B264" s="90">
        <v>2020</v>
      </c>
      <c r="C264" s="91">
        <v>43890</v>
      </c>
      <c r="D264" s="90" t="s">
        <v>13</v>
      </c>
      <c r="E264" s="90" t="s">
        <v>379</v>
      </c>
      <c r="F264" s="86" t="s">
        <v>154</v>
      </c>
      <c r="G264" s="86" t="s">
        <v>38</v>
      </c>
      <c r="H264" s="76">
        <f>(C264-VLOOKUP(F264,Riders!$A$2:$C$3501,2,FALSE))/365</f>
        <v>29.243835616438357</v>
      </c>
      <c r="I264" s="90">
        <v>16</v>
      </c>
      <c r="J264" s="87">
        <v>34.710999999999999</v>
      </c>
      <c r="K264" s="87">
        <v>11.782999999999999</v>
      </c>
      <c r="L264" s="87">
        <v>7.35</v>
      </c>
      <c r="M264" s="87">
        <v>7.458000000000002</v>
      </c>
      <c r="N264" s="87">
        <v>8.1199999999999974</v>
      </c>
      <c r="O264" s="80">
        <f>3.6*500/(J264)</f>
        <v>51.856760104865891</v>
      </c>
    </row>
    <row r="265" spans="1:15" x14ac:dyDescent="0.3">
      <c r="A265" s="90" t="s">
        <v>131</v>
      </c>
      <c r="B265" s="90">
        <v>2020</v>
      </c>
      <c r="C265" s="92">
        <v>43890</v>
      </c>
      <c r="D265" s="90" t="s">
        <v>13</v>
      </c>
      <c r="E265" s="90" t="s">
        <v>379</v>
      </c>
      <c r="F265" s="84" t="s">
        <v>116</v>
      </c>
      <c r="G265" s="84" t="s">
        <v>21</v>
      </c>
      <c r="H265" s="76">
        <f>(C265-VLOOKUP(F265,Riders!$A$2:$C$3501,2,FALSE))/365</f>
        <v>28.936986301369863</v>
      </c>
      <c r="I265" s="90">
        <v>17</v>
      </c>
      <c r="J265" s="85">
        <v>34.828000000000003</v>
      </c>
      <c r="K265" s="85">
        <v>12.226000000000001</v>
      </c>
      <c r="L265" s="85">
        <v>7.5849999999999991</v>
      </c>
      <c r="M265" s="85">
        <v>7.4149999999999991</v>
      </c>
      <c r="N265" s="85">
        <v>7.6020000000000039</v>
      </c>
      <c r="O265" s="80">
        <f>3.6*500/(J265)</f>
        <v>51.682554266681976</v>
      </c>
    </row>
    <row r="266" spans="1:15" x14ac:dyDescent="0.3">
      <c r="A266" s="90" t="s">
        <v>131</v>
      </c>
      <c r="B266" s="90">
        <v>2020</v>
      </c>
      <c r="C266" s="91">
        <v>43890</v>
      </c>
      <c r="D266" s="90" t="s">
        <v>13</v>
      </c>
      <c r="E266" s="90" t="s">
        <v>379</v>
      </c>
      <c r="F266" s="86" t="s">
        <v>385</v>
      </c>
      <c r="G266" s="86" t="s">
        <v>38</v>
      </c>
      <c r="H266" s="76">
        <f>(C266-VLOOKUP(F266,Riders!$A$2:$C$3501,2,FALSE))/365</f>
        <v>22.676712328767124</v>
      </c>
      <c r="I266" s="90">
        <v>18</v>
      </c>
      <c r="J266" s="87">
        <v>34.856000000000002</v>
      </c>
      <c r="K266" s="87">
        <v>12.58</v>
      </c>
      <c r="L266" s="87">
        <v>7.4880000000000013</v>
      </c>
      <c r="M266" s="87">
        <v>7.2439999999999998</v>
      </c>
      <c r="N266" s="87">
        <v>7.5440000000000005</v>
      </c>
      <c r="O266" s="80">
        <f>3.6*500/(J266)</f>
        <v>51.641037411062655</v>
      </c>
    </row>
    <row r="267" spans="1:15" x14ac:dyDescent="0.3">
      <c r="A267" s="90" t="s">
        <v>131</v>
      </c>
      <c r="B267" s="90">
        <v>2020</v>
      </c>
      <c r="C267" s="92">
        <v>43890</v>
      </c>
      <c r="D267" s="90" t="s">
        <v>13</v>
      </c>
      <c r="E267" s="90" t="s">
        <v>379</v>
      </c>
      <c r="F267" s="84" t="s">
        <v>41</v>
      </c>
      <c r="G267" s="84" t="s">
        <v>27</v>
      </c>
      <c r="H267" s="76">
        <f>(C267-VLOOKUP(F267,Riders!$A$2:$C$3501,2,FALSE))/365</f>
        <v>24.372602739726027</v>
      </c>
      <c r="I267" s="90">
        <v>19</v>
      </c>
      <c r="J267" s="85">
        <v>35.091999999999999</v>
      </c>
      <c r="K267" s="85">
        <v>12.603</v>
      </c>
      <c r="L267" s="85">
        <v>7.5729999999999986</v>
      </c>
      <c r="M267" s="85">
        <v>7.3190000000000026</v>
      </c>
      <c r="N267" s="85">
        <v>7.5969999999999978</v>
      </c>
      <c r="O267" s="80">
        <f>3.6*500/(J267)</f>
        <v>51.293742163456059</v>
      </c>
    </row>
    <row r="268" spans="1:15" x14ac:dyDescent="0.3">
      <c r="A268" s="90" t="s">
        <v>131</v>
      </c>
      <c r="B268" s="90">
        <v>2020</v>
      </c>
      <c r="C268" s="91">
        <v>43890</v>
      </c>
      <c r="D268" s="90" t="s">
        <v>13</v>
      </c>
      <c r="E268" s="90" t="s">
        <v>379</v>
      </c>
      <c r="F268" s="86" t="s">
        <v>402</v>
      </c>
      <c r="G268" s="86" t="s">
        <v>142</v>
      </c>
      <c r="H268" s="76">
        <f>(C268-VLOOKUP(F268,Riders!$A$2:$C$3501,2,FALSE))/365</f>
        <v>32.260273972602739</v>
      </c>
      <c r="I268" s="90">
        <v>20</v>
      </c>
      <c r="J268" s="87">
        <v>35.183</v>
      </c>
      <c r="K268" s="87">
        <v>12.808</v>
      </c>
      <c r="L268" s="87">
        <v>7.5450000000000017</v>
      </c>
      <c r="M268" s="87">
        <v>7.2789999999999999</v>
      </c>
      <c r="N268" s="87">
        <v>7.5509999999999984</v>
      </c>
      <c r="O268" s="80">
        <f>3.6*500/(J268)</f>
        <v>51.161072108688856</v>
      </c>
    </row>
    <row r="269" spans="1:15" x14ac:dyDescent="0.3">
      <c r="A269" s="90" t="s">
        <v>131</v>
      </c>
      <c r="B269" s="90">
        <v>2020</v>
      </c>
      <c r="C269" s="92">
        <v>43890</v>
      </c>
      <c r="D269" s="90" t="s">
        <v>13</v>
      </c>
      <c r="E269" s="90" t="s">
        <v>379</v>
      </c>
      <c r="F269" s="84" t="s">
        <v>155</v>
      </c>
      <c r="G269" s="84" t="s">
        <v>156</v>
      </c>
      <c r="H269" s="76">
        <f>(C269-VLOOKUP(F269,Riders!$A$2:$C$3501,2,FALSE))/365</f>
        <v>21.358904109589041</v>
      </c>
      <c r="I269" s="90">
        <v>21</v>
      </c>
      <c r="J269" s="85">
        <v>35.283999999999999</v>
      </c>
      <c r="K269" s="85">
        <v>12.561999999999999</v>
      </c>
      <c r="L269" s="85">
        <v>7.6349999999999998</v>
      </c>
      <c r="M269" s="85">
        <v>7.4430000000000014</v>
      </c>
      <c r="N269" s="85">
        <v>7.6439999999999984</v>
      </c>
      <c r="O269" s="80">
        <f>3.6*500/(J269)</f>
        <v>51.01462419226845</v>
      </c>
    </row>
    <row r="270" spans="1:15" x14ac:dyDescent="0.3">
      <c r="A270" s="94" t="s">
        <v>131</v>
      </c>
      <c r="B270" s="94">
        <v>2020</v>
      </c>
      <c r="C270" s="149">
        <v>43890</v>
      </c>
      <c r="D270" s="94" t="s">
        <v>13</v>
      </c>
      <c r="E270" s="94" t="s">
        <v>204</v>
      </c>
      <c r="F270" s="95" t="s">
        <v>14</v>
      </c>
      <c r="G270" s="95" t="s">
        <v>15</v>
      </c>
      <c r="H270" s="76">
        <f>(C270-VLOOKUP(F270,Riders!$A$2:$C$3501,2,FALSE))/365</f>
        <v>20.158904109589042</v>
      </c>
      <c r="I270" s="94">
        <v>1</v>
      </c>
      <c r="J270" s="70">
        <v>33.121000000000002</v>
      </c>
      <c r="K270" s="70">
        <v>11.911</v>
      </c>
      <c r="L270" s="70">
        <v>7.1850000000000005</v>
      </c>
      <c r="M270" s="70">
        <v>6.9370000000000012</v>
      </c>
      <c r="N270" s="70">
        <v>7.088000000000001</v>
      </c>
      <c r="O270" s="7">
        <f>3.6*500/(J270)</f>
        <v>54.346185199722228</v>
      </c>
    </row>
    <row r="271" spans="1:15" x14ac:dyDescent="0.3">
      <c r="A271" s="4" t="s">
        <v>131</v>
      </c>
      <c r="B271" s="4">
        <v>2020</v>
      </c>
      <c r="C271" s="19">
        <v>43890</v>
      </c>
      <c r="D271" s="4" t="s">
        <v>13</v>
      </c>
      <c r="E271" s="99" t="s">
        <v>204</v>
      </c>
      <c r="F271" s="144" t="s">
        <v>138</v>
      </c>
      <c r="G271" s="144" t="s">
        <v>44</v>
      </c>
      <c r="H271" s="76">
        <f>(C271-VLOOKUP(F271,Riders!$A$2:$C$3501,2,FALSE))/365</f>
        <v>24.457534246575342</v>
      </c>
      <c r="I271" s="99">
        <v>2</v>
      </c>
      <c r="J271" s="144">
        <v>33.154000000000003</v>
      </c>
      <c r="K271" s="144">
        <v>11.619</v>
      </c>
      <c r="L271" s="144">
        <v>7.1999999999999993</v>
      </c>
      <c r="M271" s="144">
        <v>7.0370000000000026</v>
      </c>
      <c r="N271" s="144">
        <v>7.2980000000000018</v>
      </c>
      <c r="O271" s="7">
        <f>3.6*500/(J271)</f>
        <v>54.292091452011817</v>
      </c>
    </row>
    <row r="272" spans="1:15" x14ac:dyDescent="0.3">
      <c r="A272" s="4" t="s">
        <v>131</v>
      </c>
      <c r="B272" s="4">
        <v>2020</v>
      </c>
      <c r="C272" s="124">
        <v>43890</v>
      </c>
      <c r="D272" s="4" t="s">
        <v>13</v>
      </c>
      <c r="E272" s="99" t="s">
        <v>204</v>
      </c>
      <c r="F272" s="152" t="s">
        <v>52</v>
      </c>
      <c r="G272" s="152" t="s">
        <v>53</v>
      </c>
      <c r="H272" s="76">
        <f>(C272-VLOOKUP(F272,Riders!$A$2:$C$3501,2,FALSE))/365</f>
        <v>22.972602739726028</v>
      </c>
      <c r="I272" s="99">
        <v>3</v>
      </c>
      <c r="J272" s="152">
        <v>33.170999999999999</v>
      </c>
      <c r="K272" s="152">
        <v>11.395</v>
      </c>
      <c r="L272" s="152">
        <v>7.3109999999999999</v>
      </c>
      <c r="M272" s="152">
        <v>7.1219999999999999</v>
      </c>
      <c r="N272" s="152">
        <v>7.343</v>
      </c>
      <c r="O272" s="7">
        <f>3.6*500/(J272)</f>
        <v>54.264266980193547</v>
      </c>
    </row>
    <row r="273" spans="1:15" x14ac:dyDescent="0.3">
      <c r="A273" s="4" t="s">
        <v>131</v>
      </c>
      <c r="B273" s="4">
        <v>2020</v>
      </c>
      <c r="C273" s="19">
        <v>43890</v>
      </c>
      <c r="D273" s="4" t="s">
        <v>13</v>
      </c>
      <c r="E273" s="99" t="s">
        <v>204</v>
      </c>
      <c r="F273" s="144" t="s">
        <v>22</v>
      </c>
      <c r="G273" s="144" t="s">
        <v>15</v>
      </c>
      <c r="H273" s="76">
        <f>(C273-VLOOKUP(F273,Riders!$A$2:$C$3501,2,FALSE))/365</f>
        <v>22.139726027397259</v>
      </c>
      <c r="I273" s="99">
        <v>4</v>
      </c>
      <c r="J273" s="144">
        <v>33.179000000000002</v>
      </c>
      <c r="K273" s="144">
        <v>11.657</v>
      </c>
      <c r="L273" s="144">
        <v>7.3079999999999998</v>
      </c>
      <c r="M273" s="144">
        <v>7.0139999999999993</v>
      </c>
      <c r="N273" s="144">
        <v>7.2000000000000028</v>
      </c>
      <c r="O273" s="7">
        <f>3.6*500/(J273)</f>
        <v>54.251182977184364</v>
      </c>
    </row>
    <row r="274" spans="1:15" x14ac:dyDescent="0.3">
      <c r="A274" s="4" t="s">
        <v>131</v>
      </c>
      <c r="B274" s="4">
        <v>2020</v>
      </c>
      <c r="C274" s="124">
        <v>43890</v>
      </c>
      <c r="D274" s="4" t="s">
        <v>13</v>
      </c>
      <c r="E274" s="99" t="s">
        <v>204</v>
      </c>
      <c r="F274" s="152" t="s">
        <v>109</v>
      </c>
      <c r="G274" s="152" t="s">
        <v>118</v>
      </c>
      <c r="H274" s="76">
        <f>(C274-VLOOKUP(F274,Riders!$A$2:$C$3501,2,FALSE))/365</f>
        <v>27.082191780821919</v>
      </c>
      <c r="I274" s="99">
        <v>5</v>
      </c>
      <c r="J274" s="152">
        <v>33.475999999999999</v>
      </c>
      <c r="K274" s="152">
        <v>11.871</v>
      </c>
      <c r="L274" s="152">
        <v>7.322000000000001</v>
      </c>
      <c r="M274" s="152">
        <v>7.0749999999999993</v>
      </c>
      <c r="N274" s="152">
        <v>7.2079999999999984</v>
      </c>
      <c r="O274" s="7">
        <f>3.6*500/(J274)</f>
        <v>53.769864977894613</v>
      </c>
    </row>
    <row r="275" spans="1:15" x14ac:dyDescent="0.3">
      <c r="A275" s="4" t="s">
        <v>131</v>
      </c>
      <c r="B275" s="4">
        <v>2020</v>
      </c>
      <c r="C275" s="19">
        <v>43890</v>
      </c>
      <c r="D275" s="4" t="s">
        <v>13</v>
      </c>
      <c r="E275" s="99" t="s">
        <v>204</v>
      </c>
      <c r="F275" s="144" t="s">
        <v>111</v>
      </c>
      <c r="G275" s="144" t="s">
        <v>118</v>
      </c>
      <c r="H275" s="76">
        <f>(C275-VLOOKUP(F275,Riders!$A$2:$C$3501,2,FALSE))/365</f>
        <v>25.361643835616437</v>
      </c>
      <c r="I275" s="99">
        <v>6</v>
      </c>
      <c r="J275" s="144">
        <v>33.494</v>
      </c>
      <c r="K275" s="144">
        <v>11.682</v>
      </c>
      <c r="L275" s="144">
        <v>7.3250000000000011</v>
      </c>
      <c r="M275" s="144">
        <v>7.1529999999999987</v>
      </c>
      <c r="N275" s="144">
        <v>7.3339999999999996</v>
      </c>
      <c r="O275" s="7">
        <f>3.6*500/(J275)</f>
        <v>53.740968531677318</v>
      </c>
    </row>
    <row r="276" spans="1:15" x14ac:dyDescent="0.3">
      <c r="A276" s="4" t="s">
        <v>131</v>
      </c>
      <c r="B276" s="4">
        <v>2020</v>
      </c>
      <c r="C276" s="124">
        <v>43890</v>
      </c>
      <c r="D276" s="4" t="s">
        <v>13</v>
      </c>
      <c r="E276" s="99" t="s">
        <v>204</v>
      </c>
      <c r="F276" s="152" t="s">
        <v>100</v>
      </c>
      <c r="G276" s="152" t="s">
        <v>47</v>
      </c>
      <c r="H276" s="76">
        <f>(C276-VLOOKUP(F276,Riders!$A$2:$C$3501,2,FALSE))/365</f>
        <v>26.046575342465754</v>
      </c>
      <c r="I276" s="99">
        <v>7</v>
      </c>
      <c r="J276" s="152">
        <v>33.923000000000002</v>
      </c>
      <c r="K276" s="152">
        <v>12</v>
      </c>
      <c r="L276" s="152">
        <v>7.3990000000000009</v>
      </c>
      <c r="M276" s="152">
        <v>7.1359999999999992</v>
      </c>
      <c r="N276" s="152">
        <v>7.3880000000000017</v>
      </c>
      <c r="O276" s="7">
        <f>3.6*500/(J276)</f>
        <v>53.061344810305691</v>
      </c>
    </row>
    <row r="277" spans="1:15" x14ac:dyDescent="0.3">
      <c r="A277" s="4" t="s">
        <v>131</v>
      </c>
      <c r="B277" s="4">
        <v>2020</v>
      </c>
      <c r="C277" s="19">
        <v>43890</v>
      </c>
      <c r="D277" s="4" t="s">
        <v>13</v>
      </c>
      <c r="E277" s="99" t="s">
        <v>204</v>
      </c>
      <c r="F277" s="144" t="s">
        <v>380</v>
      </c>
      <c r="G277" s="144" t="s">
        <v>19</v>
      </c>
      <c r="H277" s="76">
        <f>(C277-VLOOKUP(F277,Riders!$A$2:$C$3501,2,FALSE))/365</f>
        <v>23.890410958904109</v>
      </c>
      <c r="I277" s="99">
        <v>8</v>
      </c>
      <c r="J277" s="144">
        <v>34.003999999999998</v>
      </c>
      <c r="K277" s="144">
        <v>11.728999999999999</v>
      </c>
      <c r="L277" s="144">
        <v>7.3949999999999996</v>
      </c>
      <c r="M277" s="144">
        <v>7.282</v>
      </c>
      <c r="N277" s="144">
        <v>7.597999999999999</v>
      </c>
      <c r="O277" s="7">
        <f>3.6*500/(J277)</f>
        <v>52.934948829549469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99" t="s">
        <v>379</v>
      </c>
      <c r="F278" s="152" t="s">
        <v>111</v>
      </c>
      <c r="G278" s="152" t="s">
        <v>118</v>
      </c>
      <c r="H278" s="76">
        <f>(C278-VLOOKUP(F278,Riders!$A$2:$C$3501,2,FALSE))/365</f>
        <v>24.364383561643837</v>
      </c>
      <c r="I278" s="99">
        <v>1</v>
      </c>
      <c r="J278" s="152">
        <v>33.554000000000002</v>
      </c>
      <c r="K278" s="152">
        <v>11.598000000000001</v>
      </c>
      <c r="L278" s="152">
        <v>7.3839999999999986</v>
      </c>
      <c r="M278" s="152">
        <v>7.1900000000000013</v>
      </c>
      <c r="N278" s="152">
        <v>7.3820000000000014</v>
      </c>
      <c r="O278" s="7">
        <f>3.6*500/(J278)</f>
        <v>53.644870954282645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99" t="s">
        <v>379</v>
      </c>
      <c r="F279" s="144" t="s">
        <v>136</v>
      </c>
      <c r="G279" s="144" t="s">
        <v>36</v>
      </c>
      <c r="H279" s="76">
        <f>(C279-VLOOKUP(F279,Riders!$A$2:$C$3501,2,FALSE))/365</f>
        <v>31.134246575342466</v>
      </c>
      <c r="I279" s="99">
        <v>2</v>
      </c>
      <c r="J279" s="144">
        <v>33.555999999999997</v>
      </c>
      <c r="K279" s="144">
        <v>11.789</v>
      </c>
      <c r="L279" s="144">
        <v>7.3340000000000014</v>
      </c>
      <c r="M279" s="144">
        <v>7.1559999999999988</v>
      </c>
      <c r="N279" s="144">
        <v>7.2769999999999975</v>
      </c>
      <c r="O279" s="7">
        <f>3.6*500/(J279)</f>
        <v>53.641673620216956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99" t="s">
        <v>379</v>
      </c>
      <c r="F280" s="152" t="s">
        <v>403</v>
      </c>
      <c r="G280" s="152" t="s">
        <v>15</v>
      </c>
      <c r="H280" s="76">
        <f>(C280-VLOOKUP(F280,Riders!$A$2:$C$3501,2,FALSE))/365</f>
        <v>32.249315068493154</v>
      </c>
      <c r="I280" s="99">
        <v>3</v>
      </c>
      <c r="J280" s="152">
        <v>33.597999999999999</v>
      </c>
      <c r="K280" s="152">
        <v>11.621</v>
      </c>
      <c r="L280" s="152">
        <v>7.2969999999999988</v>
      </c>
      <c r="M280" s="152">
        <v>7.2040000000000006</v>
      </c>
      <c r="N280" s="152">
        <v>7.4759999999999991</v>
      </c>
      <c r="O280" s="7">
        <f>3.6*500/(J280)</f>
        <v>53.57461753675814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99" t="s">
        <v>379</v>
      </c>
      <c r="F281" s="144" t="s">
        <v>30</v>
      </c>
      <c r="G281" s="144" t="s">
        <v>31</v>
      </c>
      <c r="H281" s="76">
        <f>(C281-VLOOKUP(F281,Riders!$A$2:$C$3501,2,FALSE))/365</f>
        <v>22.873972602739727</v>
      </c>
      <c r="I281" s="99">
        <v>4</v>
      </c>
      <c r="J281" s="144">
        <v>33.673999999999999</v>
      </c>
      <c r="K281" s="144">
        <v>11.875</v>
      </c>
      <c r="L281" s="144">
        <v>7.2989999999999995</v>
      </c>
      <c r="M281" s="144">
        <v>7.1690000000000005</v>
      </c>
      <c r="N281" s="144">
        <v>7.3309999999999995</v>
      </c>
      <c r="O281" s="7">
        <f>3.6*500/(J281)</f>
        <v>53.453703153768487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99" t="s">
        <v>379</v>
      </c>
      <c r="F282" s="152" t="s">
        <v>380</v>
      </c>
      <c r="G282" s="152" t="s">
        <v>19</v>
      </c>
      <c r="H282" s="76">
        <f>(C282-VLOOKUP(F282,Riders!$A$2:$C$3501,2,FALSE))/365</f>
        <v>22.893150684931506</v>
      </c>
      <c r="I282" s="99">
        <v>5</v>
      </c>
      <c r="J282" s="152">
        <v>33.798000000000002</v>
      </c>
      <c r="K282" s="152">
        <v>11.605</v>
      </c>
      <c r="L282" s="152">
        <v>7.3810000000000002</v>
      </c>
      <c r="M282" s="152">
        <v>7.2579999999999991</v>
      </c>
      <c r="N282" s="152">
        <v>7.554000000000002</v>
      </c>
      <c r="O282" s="7">
        <f>3.6*500/(J282)</f>
        <v>53.257589206461915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99" t="s">
        <v>379</v>
      </c>
      <c r="F283" s="144" t="s">
        <v>138</v>
      </c>
      <c r="G283" s="144" t="s">
        <v>44</v>
      </c>
      <c r="H283" s="76">
        <f>(C283-VLOOKUP(F283,Riders!$A$2:$C$3501,2,FALSE))/365</f>
        <v>23.460273972602739</v>
      </c>
      <c r="I283" s="99">
        <v>6</v>
      </c>
      <c r="J283" s="144">
        <v>33.972999999999999</v>
      </c>
      <c r="K283" s="144">
        <v>11.967000000000001</v>
      </c>
      <c r="L283" s="144">
        <v>7.3480000000000008</v>
      </c>
      <c r="M283" s="144">
        <v>7.2169999999999987</v>
      </c>
      <c r="N283" s="144">
        <v>7.4409999999999989</v>
      </c>
      <c r="O283" s="7">
        <f>3.6*500/(J283)</f>
        <v>52.983251405527923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99" t="s">
        <v>379</v>
      </c>
      <c r="F284" s="152" t="s">
        <v>14</v>
      </c>
      <c r="G284" s="152" t="s">
        <v>15</v>
      </c>
      <c r="H284" s="76">
        <f>(C284-VLOOKUP(F284,Riders!$A$2:$C$3501,2,FALSE))/365</f>
        <v>19.161643835616438</v>
      </c>
      <c r="I284" s="99">
        <v>7</v>
      </c>
      <c r="J284" s="152">
        <v>34.101999999999997</v>
      </c>
      <c r="K284" s="152">
        <v>12.180999999999999</v>
      </c>
      <c r="L284" s="152">
        <v>7.3529999999999998</v>
      </c>
      <c r="M284" s="152">
        <v>7.2050000000000018</v>
      </c>
      <c r="N284" s="152">
        <v>7.362999999999996</v>
      </c>
      <c r="O284" s="7">
        <f>3.6*500/(J284)</f>
        <v>52.782827986628355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99" t="s">
        <v>379</v>
      </c>
      <c r="F285" s="144" t="s">
        <v>52</v>
      </c>
      <c r="G285" s="144" t="s">
        <v>53</v>
      </c>
      <c r="H285" s="76">
        <f>(C285-VLOOKUP(F285,Riders!$A$2:$C$3501,2,FALSE))/365</f>
        <v>21.975342465753425</v>
      </c>
      <c r="I285" s="99">
        <v>8</v>
      </c>
      <c r="J285" s="144">
        <v>34.127000000000002</v>
      </c>
      <c r="K285" s="144">
        <v>11.792</v>
      </c>
      <c r="L285" s="144">
        <v>7.4870000000000001</v>
      </c>
      <c r="M285" s="144">
        <v>7.3039999999999985</v>
      </c>
      <c r="N285" s="144">
        <v>7.544000000000004</v>
      </c>
      <c r="O285" s="7">
        <f>3.6*500/(J285)</f>
        <v>52.744161514343475</v>
      </c>
    </row>
    <row r="286" spans="1:15" x14ac:dyDescent="0.3">
      <c r="A286" s="4" t="s">
        <v>173</v>
      </c>
      <c r="B286" s="4">
        <v>2019</v>
      </c>
      <c r="C286" s="5">
        <v>43526</v>
      </c>
      <c r="D286" s="4" t="s">
        <v>13</v>
      </c>
      <c r="E286" s="99" t="s">
        <v>379</v>
      </c>
      <c r="F286" s="152" t="s">
        <v>154</v>
      </c>
      <c r="G286" s="152" t="s">
        <v>38</v>
      </c>
      <c r="H286" s="76">
        <f>(C286-VLOOKUP(F286,Riders!$A$2:$C$3501,2,FALSE))/365</f>
        <v>28.246575342465754</v>
      </c>
      <c r="I286" s="99">
        <v>9</v>
      </c>
      <c r="J286" s="152">
        <v>34.143999999999998</v>
      </c>
      <c r="K286" s="152">
        <v>11.71</v>
      </c>
      <c r="L286" s="152">
        <v>7.4429999999999978</v>
      </c>
      <c r="M286" s="152">
        <v>7.3290000000000006</v>
      </c>
      <c r="N286" s="152">
        <v>7.661999999999999</v>
      </c>
      <c r="O286" s="7">
        <f>3.6*500/(J286)</f>
        <v>52.717900656044989</v>
      </c>
    </row>
    <row r="287" spans="1:15" x14ac:dyDescent="0.3">
      <c r="A287" s="4" t="s">
        <v>173</v>
      </c>
      <c r="B287" s="4">
        <v>2019</v>
      </c>
      <c r="C287" s="5">
        <v>43526</v>
      </c>
      <c r="D287" s="4" t="s">
        <v>13</v>
      </c>
      <c r="E287" s="99" t="s">
        <v>379</v>
      </c>
      <c r="F287" s="144" t="s">
        <v>404</v>
      </c>
      <c r="G287" s="144" t="s">
        <v>47</v>
      </c>
      <c r="H287" s="76">
        <f>(C287-VLOOKUP(F287,Riders!$A$2:$C$3501,2,FALSE))/365</f>
        <v>25.049315068493151</v>
      </c>
      <c r="I287" s="99">
        <v>10</v>
      </c>
      <c r="J287" s="144">
        <v>34.26</v>
      </c>
      <c r="K287" s="144">
        <v>11.946</v>
      </c>
      <c r="L287" s="144">
        <v>7.4380000000000006</v>
      </c>
      <c r="M287" s="144">
        <v>7.2910000000000004</v>
      </c>
      <c r="N287" s="144">
        <v>7.5849999999999973</v>
      </c>
      <c r="O287" s="7">
        <f>3.6*500/(J287)</f>
        <v>52.539404553415068</v>
      </c>
    </row>
    <row r="288" spans="1:15" x14ac:dyDescent="0.3">
      <c r="A288" s="4" t="s">
        <v>173</v>
      </c>
      <c r="B288" s="4">
        <v>2019</v>
      </c>
      <c r="C288" s="5">
        <v>43526</v>
      </c>
      <c r="D288" s="4" t="s">
        <v>13</v>
      </c>
      <c r="E288" s="99" t="s">
        <v>379</v>
      </c>
      <c r="F288" s="152" t="s">
        <v>405</v>
      </c>
      <c r="G288" s="152" t="s">
        <v>44</v>
      </c>
      <c r="H288" s="76" t="e">
        <f>(C288-VLOOKUP(F288,Riders!$A$2:$C$3501,2,FALSE))/365</f>
        <v>#N/A</v>
      </c>
      <c r="I288" s="99">
        <v>11</v>
      </c>
      <c r="J288" s="152">
        <v>34.28</v>
      </c>
      <c r="K288" s="152">
        <v>12.518000000000001</v>
      </c>
      <c r="L288" s="152">
        <v>7.43</v>
      </c>
      <c r="M288" s="152">
        <v>7.102999999999998</v>
      </c>
      <c r="N288" s="152">
        <v>7.2290000000000028</v>
      </c>
      <c r="O288" s="7">
        <f>3.6*500/(J288)</f>
        <v>52.508751458576427</v>
      </c>
    </row>
    <row r="289" spans="1:15" x14ac:dyDescent="0.3">
      <c r="A289" s="4" t="s">
        <v>173</v>
      </c>
      <c r="B289" s="4">
        <v>2019</v>
      </c>
      <c r="C289" s="5">
        <v>43526</v>
      </c>
      <c r="D289" s="4" t="s">
        <v>13</v>
      </c>
      <c r="E289" s="99" t="s">
        <v>379</v>
      </c>
      <c r="F289" s="144" t="s">
        <v>163</v>
      </c>
      <c r="G289" s="144" t="s">
        <v>118</v>
      </c>
      <c r="H289" s="76" t="e">
        <f>(C289-VLOOKUP(F289,Riders!$A$2:$C$3501,2,FALSE))/365</f>
        <v>#N/A</v>
      </c>
      <c r="I289" s="99">
        <v>12</v>
      </c>
      <c r="J289" s="144">
        <v>34.295999999999999</v>
      </c>
      <c r="K289" s="144">
        <v>11.848000000000001</v>
      </c>
      <c r="L289" s="144">
        <v>7.3919999999999977</v>
      </c>
      <c r="M289" s="144">
        <v>7.3250000000000028</v>
      </c>
      <c r="N289" s="144">
        <v>7.7309999999999981</v>
      </c>
      <c r="O289" s="7">
        <f>3.6*500/(J289)</f>
        <v>52.484254723582929</v>
      </c>
    </row>
    <row r="290" spans="1:15" x14ac:dyDescent="0.3">
      <c r="A290" s="4" t="s">
        <v>173</v>
      </c>
      <c r="B290" s="4">
        <v>2019</v>
      </c>
      <c r="C290" s="5">
        <v>43526</v>
      </c>
      <c r="D290" s="4" t="s">
        <v>13</v>
      </c>
      <c r="E290" s="99" t="s">
        <v>379</v>
      </c>
      <c r="F290" s="152" t="s">
        <v>139</v>
      </c>
      <c r="G290" s="152" t="s">
        <v>61</v>
      </c>
      <c r="H290" s="76">
        <f>(C290-VLOOKUP(F290,Riders!$A$2:$C$3501,2,FALSE))/365</f>
        <v>26.726027397260275</v>
      </c>
      <c r="I290" s="99">
        <v>13</v>
      </c>
      <c r="J290" s="152">
        <v>34.332999999999998</v>
      </c>
      <c r="K290" s="152">
        <v>12.129</v>
      </c>
      <c r="L290" s="152">
        <v>7.4060000000000006</v>
      </c>
      <c r="M290" s="152">
        <v>7.2510000000000012</v>
      </c>
      <c r="N290" s="152">
        <v>7.546999999999997</v>
      </c>
      <c r="O290" s="7">
        <f>3.6*500/(J290)</f>
        <v>52.427693472752168</v>
      </c>
    </row>
    <row r="291" spans="1:15" x14ac:dyDescent="0.3">
      <c r="A291" s="4" t="s">
        <v>173</v>
      </c>
      <c r="B291" s="4">
        <v>2019</v>
      </c>
      <c r="C291" s="5">
        <v>43526</v>
      </c>
      <c r="D291" s="4" t="s">
        <v>13</v>
      </c>
      <c r="E291" s="99" t="s">
        <v>379</v>
      </c>
      <c r="F291" s="144" t="s">
        <v>133</v>
      </c>
      <c r="G291" s="144" t="s">
        <v>25</v>
      </c>
      <c r="H291" s="76">
        <f>(C291-VLOOKUP(F291,Riders!$A$2:$C$3501,2,FALSE))/365</f>
        <v>26.101369863013698</v>
      </c>
      <c r="I291" s="99">
        <v>14</v>
      </c>
      <c r="J291" s="144">
        <v>34.335000000000001</v>
      </c>
      <c r="K291" s="144">
        <v>11.737</v>
      </c>
      <c r="L291" s="144">
        <v>7.6</v>
      </c>
      <c r="M291" s="144">
        <v>7.375</v>
      </c>
      <c r="N291" s="144">
        <v>7.6230000000000011</v>
      </c>
      <c r="O291" s="7">
        <f>3.6*500/(J291)</f>
        <v>52.424639580602879</v>
      </c>
    </row>
    <row r="292" spans="1:15" x14ac:dyDescent="0.3">
      <c r="A292" s="4" t="s">
        <v>173</v>
      </c>
      <c r="B292" s="4">
        <v>2019</v>
      </c>
      <c r="C292" s="5">
        <v>43526</v>
      </c>
      <c r="D292" s="4" t="s">
        <v>13</v>
      </c>
      <c r="E292" s="99" t="s">
        <v>379</v>
      </c>
      <c r="F292" s="152" t="s">
        <v>22</v>
      </c>
      <c r="G292" s="152" t="s">
        <v>15</v>
      </c>
      <c r="H292" s="76">
        <f>(C292-VLOOKUP(F292,Riders!$A$2:$C$3501,2,FALSE))/365</f>
        <v>21.142465753424659</v>
      </c>
      <c r="I292" s="99">
        <v>15</v>
      </c>
      <c r="J292" s="152">
        <v>34.351999999999997</v>
      </c>
      <c r="K292" s="152">
        <v>12.121</v>
      </c>
      <c r="L292" s="152">
        <v>7.5559999999999992</v>
      </c>
      <c r="M292" s="152">
        <v>7.2630000000000017</v>
      </c>
      <c r="N292" s="152">
        <v>7.4119999999999955</v>
      </c>
      <c r="O292" s="7">
        <f>3.6*500/(J292)</f>
        <v>52.398695854680952</v>
      </c>
    </row>
    <row r="293" spans="1:15" x14ac:dyDescent="0.3">
      <c r="A293" s="4" t="s">
        <v>173</v>
      </c>
      <c r="B293" s="4">
        <v>2019</v>
      </c>
      <c r="C293" s="5">
        <v>43526</v>
      </c>
      <c r="D293" s="4" t="s">
        <v>13</v>
      </c>
      <c r="E293" s="99" t="s">
        <v>379</v>
      </c>
      <c r="F293" s="144" t="s">
        <v>60</v>
      </c>
      <c r="G293" s="144" t="s">
        <v>61</v>
      </c>
      <c r="H293" s="76">
        <f>(C293-VLOOKUP(F293,Riders!$A$2:$C$3501,2,FALSE))/365</f>
        <v>30.624657534246577</v>
      </c>
      <c r="I293" s="99">
        <v>16</v>
      </c>
      <c r="J293" s="144">
        <v>34.414999999999999</v>
      </c>
      <c r="K293" s="144">
        <v>12.006</v>
      </c>
      <c r="L293" s="144">
        <v>7.4860000000000007</v>
      </c>
      <c r="M293" s="144">
        <v>7.3359999999999985</v>
      </c>
      <c r="N293" s="144">
        <v>7.5869999999999997</v>
      </c>
      <c r="O293" s="7">
        <f>3.6*500/(J293)</f>
        <v>52.302774952782215</v>
      </c>
    </row>
    <row r="294" spans="1:15" x14ac:dyDescent="0.3">
      <c r="A294" s="4" t="s">
        <v>173</v>
      </c>
      <c r="B294" s="4">
        <v>2019</v>
      </c>
      <c r="C294" s="5">
        <v>43526</v>
      </c>
      <c r="D294" s="4" t="s">
        <v>13</v>
      </c>
      <c r="E294" s="99" t="s">
        <v>379</v>
      </c>
      <c r="F294" s="152" t="s">
        <v>18</v>
      </c>
      <c r="G294" s="152" t="s">
        <v>19</v>
      </c>
      <c r="H294" s="76">
        <f>(C294-VLOOKUP(F294,Riders!$A$2:$C$3501,2,FALSE))/365</f>
        <v>20.772602739726029</v>
      </c>
      <c r="I294" s="99">
        <v>17</v>
      </c>
      <c r="J294" s="152">
        <v>34.518000000000001</v>
      </c>
      <c r="K294" s="152">
        <v>12.236000000000001</v>
      </c>
      <c r="L294" s="152">
        <v>7.445999999999998</v>
      </c>
      <c r="M294" s="152">
        <v>7.2910000000000004</v>
      </c>
      <c r="N294" s="152">
        <v>7.5450000000000017</v>
      </c>
      <c r="O294" s="7">
        <f>3.6*500/(J294)</f>
        <v>52.146706066400135</v>
      </c>
    </row>
    <row r="295" spans="1:15" x14ac:dyDescent="0.3">
      <c r="A295" s="4" t="s">
        <v>173</v>
      </c>
      <c r="B295" s="4">
        <v>2019</v>
      </c>
      <c r="C295" s="5">
        <v>43526</v>
      </c>
      <c r="D295" s="4" t="s">
        <v>13</v>
      </c>
      <c r="E295" s="99" t="s">
        <v>379</v>
      </c>
      <c r="F295" s="144" t="s">
        <v>75</v>
      </c>
      <c r="G295" s="144" t="s">
        <v>38</v>
      </c>
      <c r="H295" s="76">
        <f>(C295-VLOOKUP(F295,Riders!$A$2:$C$3501,2,FALSE))/365</f>
        <v>19.978082191780821</v>
      </c>
      <c r="I295" s="99">
        <v>18</v>
      </c>
      <c r="J295" s="144">
        <v>34.58</v>
      </c>
      <c r="K295" s="144">
        <v>11.99</v>
      </c>
      <c r="L295" s="144">
        <v>7.488999999999999</v>
      </c>
      <c r="M295" s="144">
        <v>7.3300000000000018</v>
      </c>
      <c r="N295" s="144">
        <v>7.7709999999999972</v>
      </c>
      <c r="O295" s="7">
        <f>3.6*500/(J295)</f>
        <v>52.05320994794679</v>
      </c>
    </row>
    <row r="296" spans="1:15" x14ac:dyDescent="0.3">
      <c r="A296" s="4" t="s">
        <v>173</v>
      </c>
      <c r="B296" s="4">
        <v>2019</v>
      </c>
      <c r="C296" s="5">
        <v>43526</v>
      </c>
      <c r="D296" s="4" t="s">
        <v>13</v>
      </c>
      <c r="E296" s="99" t="s">
        <v>379</v>
      </c>
      <c r="F296" s="152" t="s">
        <v>20</v>
      </c>
      <c r="G296" s="152" t="s">
        <v>21</v>
      </c>
      <c r="H296" s="76">
        <f>(C296-VLOOKUP(F296,Riders!$A$2:$C$3501,2,FALSE))/365</f>
        <v>23.56986301369863</v>
      </c>
      <c r="I296" s="99">
        <v>19</v>
      </c>
      <c r="J296" s="152">
        <v>34.756</v>
      </c>
      <c r="K296" s="152">
        <v>12.208</v>
      </c>
      <c r="L296" s="152">
        <v>7.5899999999999981</v>
      </c>
      <c r="M296" s="152">
        <v>7.4160000000000004</v>
      </c>
      <c r="N296" s="152">
        <v>7.5420000000000016</v>
      </c>
      <c r="O296" s="7">
        <f>3.6*500/(J296)</f>
        <v>51.789619058579817</v>
      </c>
    </row>
    <row r="297" spans="1:15" x14ac:dyDescent="0.3">
      <c r="A297" s="4" t="s">
        <v>173</v>
      </c>
      <c r="B297" s="4">
        <v>2019</v>
      </c>
      <c r="C297" s="5">
        <v>43526</v>
      </c>
      <c r="D297" s="4" t="s">
        <v>13</v>
      </c>
      <c r="E297" s="99" t="s">
        <v>379</v>
      </c>
      <c r="F297" s="144" t="s">
        <v>140</v>
      </c>
      <c r="G297" s="144" t="s">
        <v>118</v>
      </c>
      <c r="H297" s="76">
        <f>(C297-VLOOKUP(F297,Riders!$A$2:$C$3501,2,FALSE))/365</f>
        <v>23.416438356164385</v>
      </c>
      <c r="I297" s="99">
        <v>20</v>
      </c>
      <c r="J297" s="144">
        <v>34.765000000000001</v>
      </c>
      <c r="K297" s="144">
        <v>11.778</v>
      </c>
      <c r="L297" s="144">
        <v>7.609</v>
      </c>
      <c r="M297" s="144">
        <v>7.5079999999999991</v>
      </c>
      <c r="N297" s="144">
        <v>7.870000000000001</v>
      </c>
      <c r="O297" s="80">
        <f>3.6*500/(J297)</f>
        <v>51.776211707176756</v>
      </c>
    </row>
    <row r="298" spans="1:15" x14ac:dyDescent="0.3">
      <c r="A298" s="4" t="s">
        <v>173</v>
      </c>
      <c r="B298" s="4">
        <v>2019</v>
      </c>
      <c r="C298" s="5">
        <v>43526</v>
      </c>
      <c r="D298" s="4" t="s">
        <v>13</v>
      </c>
      <c r="E298" s="99" t="s">
        <v>379</v>
      </c>
      <c r="F298" s="152" t="s">
        <v>98</v>
      </c>
      <c r="G298" s="152" t="s">
        <v>67</v>
      </c>
      <c r="H298" s="76">
        <f>(C298-VLOOKUP(F298,Riders!$A$2:$C$3501,2,FALSE))/365</f>
        <v>27.586301369863012</v>
      </c>
      <c r="I298" s="99">
        <v>21</v>
      </c>
      <c r="J298" s="152">
        <v>35.048999999999999</v>
      </c>
      <c r="K298" s="152">
        <v>12.631</v>
      </c>
      <c r="L298" s="152">
        <v>7.5769999999999982</v>
      </c>
      <c r="M298" s="152">
        <v>7.3540000000000028</v>
      </c>
      <c r="N298" s="152">
        <v>7.4869999999999983</v>
      </c>
      <c r="O298" s="80">
        <f>3.6*500/(J298)</f>
        <v>51.356672087648718</v>
      </c>
    </row>
    <row r="299" spans="1:15" x14ac:dyDescent="0.3">
      <c r="A299" s="4" t="s">
        <v>173</v>
      </c>
      <c r="B299" s="4">
        <v>2019</v>
      </c>
      <c r="C299" s="5">
        <v>43526</v>
      </c>
      <c r="D299" s="4" t="s">
        <v>13</v>
      </c>
      <c r="E299" s="99" t="s">
        <v>379</v>
      </c>
      <c r="F299" s="144" t="s">
        <v>406</v>
      </c>
      <c r="G299" s="144" t="s">
        <v>25</v>
      </c>
      <c r="H299" s="76">
        <f>(C299-VLOOKUP(F299,Riders!$A$2:$C$3501,2,FALSE))/365</f>
        <v>25.476712328767125</v>
      </c>
      <c r="I299" s="99">
        <v>22</v>
      </c>
      <c r="J299" s="144">
        <v>35.069000000000003</v>
      </c>
      <c r="K299" s="144">
        <v>11.972</v>
      </c>
      <c r="L299" s="144">
        <v>7.631000000000002</v>
      </c>
      <c r="M299" s="144">
        <v>7.5679999999999978</v>
      </c>
      <c r="N299" s="144">
        <v>7.8980000000000032</v>
      </c>
      <c r="O299" s="80">
        <f>3.6*500/(J299)</f>
        <v>51.327383158915275</v>
      </c>
    </row>
    <row r="300" spans="1:15" x14ac:dyDescent="0.3">
      <c r="A300" s="4" t="s">
        <v>173</v>
      </c>
      <c r="B300" s="4">
        <v>2019</v>
      </c>
      <c r="C300" s="5">
        <v>43526</v>
      </c>
      <c r="D300" s="4" t="s">
        <v>13</v>
      </c>
      <c r="E300" s="99" t="s">
        <v>379</v>
      </c>
      <c r="F300" s="152" t="s">
        <v>144</v>
      </c>
      <c r="G300" s="152" t="s">
        <v>145</v>
      </c>
      <c r="H300" s="76">
        <f>(C300-VLOOKUP(F300,Riders!$A$2:$C$3501,2,FALSE))/365</f>
        <v>20.87123287671233</v>
      </c>
      <c r="I300" s="99">
        <v>23</v>
      </c>
      <c r="J300" s="152">
        <v>35.182000000000002</v>
      </c>
      <c r="K300" s="152">
        <v>12.763999999999999</v>
      </c>
      <c r="L300" s="152">
        <v>7.6649999999999991</v>
      </c>
      <c r="M300" s="152">
        <v>7.3470000000000013</v>
      </c>
      <c r="N300" s="152">
        <v>7.4060000000000024</v>
      </c>
      <c r="O300" s="80">
        <f>3.6*500/(J300)</f>
        <v>51.162526291853787</v>
      </c>
    </row>
    <row r="301" spans="1:15" x14ac:dyDescent="0.3">
      <c r="A301" s="4" t="s">
        <v>173</v>
      </c>
      <c r="B301" s="4">
        <v>2019</v>
      </c>
      <c r="C301" s="5">
        <v>43526</v>
      </c>
      <c r="D301" s="4" t="s">
        <v>13</v>
      </c>
      <c r="E301" s="99" t="s">
        <v>379</v>
      </c>
      <c r="F301" s="144" t="s">
        <v>28</v>
      </c>
      <c r="G301" s="144" t="s">
        <v>29</v>
      </c>
      <c r="H301" s="76">
        <f>(C301-VLOOKUP(F301,Riders!$A$2:$C$3501,2,FALSE))/365</f>
        <v>19.18082191780822</v>
      </c>
      <c r="I301" s="99">
        <v>24</v>
      </c>
      <c r="J301" s="144">
        <v>35.439</v>
      </c>
      <c r="K301" s="144">
        <v>12.912000000000001</v>
      </c>
      <c r="L301" s="144">
        <v>7.6249999999999982</v>
      </c>
      <c r="M301" s="144">
        <v>7.3710000000000022</v>
      </c>
      <c r="N301" s="144">
        <v>7.5309999999999988</v>
      </c>
      <c r="O301" s="80">
        <f>3.6*500/(J301)</f>
        <v>50.791500888851267</v>
      </c>
    </row>
    <row r="302" spans="1:15" x14ac:dyDescent="0.3">
      <c r="A302" s="4" t="s">
        <v>173</v>
      </c>
      <c r="B302" s="4">
        <v>2019</v>
      </c>
      <c r="C302" s="5">
        <v>43526</v>
      </c>
      <c r="D302" s="4" t="s">
        <v>13</v>
      </c>
      <c r="E302" s="99" t="s">
        <v>379</v>
      </c>
      <c r="F302" s="152" t="s">
        <v>141</v>
      </c>
      <c r="G302" s="152" t="s">
        <v>142</v>
      </c>
      <c r="H302" s="76">
        <f>(C302-VLOOKUP(F302,Riders!$A$2:$C$3501,2,FALSE))/365</f>
        <v>31.263013698630136</v>
      </c>
      <c r="I302" s="99">
        <v>25</v>
      </c>
      <c r="J302" s="152">
        <v>36.234999999999999</v>
      </c>
      <c r="K302" s="152">
        <v>12.914999999999999</v>
      </c>
      <c r="L302" s="152">
        <v>7.7980000000000018</v>
      </c>
      <c r="M302" s="152">
        <v>7.593</v>
      </c>
      <c r="N302" s="152">
        <v>7.9289999999999985</v>
      </c>
      <c r="O302" s="80">
        <f>3.6*500/(J302)</f>
        <v>49.675727887401685</v>
      </c>
    </row>
    <row r="303" spans="1:15" x14ac:dyDescent="0.3">
      <c r="A303" s="4" t="s">
        <v>173</v>
      </c>
      <c r="B303" s="4">
        <v>2019</v>
      </c>
      <c r="C303" s="5">
        <v>43526</v>
      </c>
      <c r="D303" s="4" t="s">
        <v>13</v>
      </c>
      <c r="E303" s="99" t="s">
        <v>379</v>
      </c>
      <c r="F303" s="144" t="s">
        <v>168</v>
      </c>
      <c r="G303" s="144" t="s">
        <v>65</v>
      </c>
      <c r="H303" s="76">
        <f>(C303-VLOOKUP(F303,Riders!$A$2:$C$3501,2,FALSE))/365</f>
        <v>20.753424657534246</v>
      </c>
      <c r="I303" s="99">
        <v>26</v>
      </c>
      <c r="J303" s="144">
        <v>36.505000000000003</v>
      </c>
      <c r="K303" s="144">
        <v>12.968999999999999</v>
      </c>
      <c r="L303" s="144">
        <v>7.8920000000000012</v>
      </c>
      <c r="M303" s="144">
        <v>7.6699999999999982</v>
      </c>
      <c r="N303" s="144">
        <v>7.9740000000000038</v>
      </c>
      <c r="O303" s="80">
        <f>3.6*500/(J303)</f>
        <v>49.308313929598683</v>
      </c>
    </row>
    <row r="304" spans="1:15" x14ac:dyDescent="0.3">
      <c r="A304" s="4" t="s">
        <v>173</v>
      </c>
      <c r="B304" s="4">
        <v>2019</v>
      </c>
      <c r="C304" s="5">
        <v>43526</v>
      </c>
      <c r="D304" s="4" t="s">
        <v>13</v>
      </c>
      <c r="E304" s="99" t="s">
        <v>204</v>
      </c>
      <c r="F304" s="152" t="s">
        <v>111</v>
      </c>
      <c r="G304" s="152" t="s">
        <v>118</v>
      </c>
      <c r="H304" s="76">
        <f>(C304-VLOOKUP(F304,Riders!$A$2:$C$3501,2,FALSE))/365</f>
        <v>24.364383561643837</v>
      </c>
      <c r="I304" s="99">
        <v>1</v>
      </c>
      <c r="J304" s="152">
        <v>33.012</v>
      </c>
      <c r="K304" s="152">
        <v>11.43</v>
      </c>
      <c r="L304" s="152">
        <v>7.2340000000000018</v>
      </c>
      <c r="M304" s="152">
        <v>7.0569999999999986</v>
      </c>
      <c r="N304" s="152">
        <v>7.2910000000000004</v>
      </c>
      <c r="O304" s="80">
        <f>3.6*500/(J304)</f>
        <v>54.525627044711015</v>
      </c>
    </row>
    <row r="305" spans="1:15" x14ac:dyDescent="0.3">
      <c r="A305" s="146" t="s">
        <v>173</v>
      </c>
      <c r="B305" s="146">
        <v>2019</v>
      </c>
      <c r="C305" s="148">
        <v>43526</v>
      </c>
      <c r="D305" s="146" t="s">
        <v>13</v>
      </c>
      <c r="E305" s="99" t="s">
        <v>204</v>
      </c>
      <c r="F305" s="144" t="s">
        <v>30</v>
      </c>
      <c r="G305" s="144" t="s">
        <v>31</v>
      </c>
      <c r="H305" s="76">
        <f>(C305-VLOOKUP(F305,Riders!$A$2:$C$3501,2,FALSE))/365</f>
        <v>22.873972602739727</v>
      </c>
      <c r="I305" s="99">
        <v>2</v>
      </c>
      <c r="J305" s="144">
        <v>33.307000000000002</v>
      </c>
      <c r="K305" s="144">
        <v>11.715999999999999</v>
      </c>
      <c r="L305" s="144">
        <v>7.1940000000000008</v>
      </c>
      <c r="M305" s="144">
        <v>7.0590000000000011</v>
      </c>
      <c r="N305" s="144">
        <v>7.338000000000001</v>
      </c>
      <c r="O305" s="80">
        <f>3.6*500/(J305)</f>
        <v>54.042693728045151</v>
      </c>
    </row>
    <row r="306" spans="1:15" x14ac:dyDescent="0.3">
      <c r="A306" s="146" t="s">
        <v>173</v>
      </c>
      <c r="B306" s="146">
        <v>2019</v>
      </c>
      <c r="C306" s="148">
        <v>43526</v>
      </c>
      <c r="D306" s="146" t="s">
        <v>13</v>
      </c>
      <c r="E306" s="99" t="s">
        <v>204</v>
      </c>
      <c r="F306" s="152" t="s">
        <v>136</v>
      </c>
      <c r="G306" s="152" t="s">
        <v>36</v>
      </c>
      <c r="H306" s="76">
        <f>(C306-VLOOKUP(F306,Riders!$A$2:$C$3501,2,FALSE))/365</f>
        <v>31.134246575342466</v>
      </c>
      <c r="I306" s="99">
        <v>3</v>
      </c>
      <c r="J306" s="152">
        <v>33.418999999999997</v>
      </c>
      <c r="K306" s="152">
        <v>11.553000000000001</v>
      </c>
      <c r="L306" s="152">
        <v>7.2889999999999979</v>
      </c>
      <c r="M306" s="152">
        <v>7.1780000000000008</v>
      </c>
      <c r="N306" s="152">
        <v>7.3989999999999974</v>
      </c>
      <c r="O306" s="80">
        <f>3.6*500/(J306)</f>
        <v>53.861575750321677</v>
      </c>
    </row>
    <row r="307" spans="1:15" x14ac:dyDescent="0.3">
      <c r="A307" s="146" t="s">
        <v>173</v>
      </c>
      <c r="B307" s="146">
        <v>2019</v>
      </c>
      <c r="C307" s="148">
        <v>43526</v>
      </c>
      <c r="D307" s="146" t="s">
        <v>13</v>
      </c>
      <c r="E307" s="99" t="s">
        <v>204</v>
      </c>
      <c r="F307" s="144" t="s">
        <v>403</v>
      </c>
      <c r="G307" s="144" t="s">
        <v>15</v>
      </c>
      <c r="H307" s="76">
        <f>(C307-VLOOKUP(F307,Riders!$A$2:$C$3501,2,FALSE))/365</f>
        <v>32.249315068493154</v>
      </c>
      <c r="I307" s="99">
        <v>4</v>
      </c>
      <c r="J307" s="144">
        <v>33.430999999999997</v>
      </c>
      <c r="K307" s="144">
        <v>11.548999999999999</v>
      </c>
      <c r="L307" s="144">
        <v>7.3129999999999988</v>
      </c>
      <c r="M307" s="144">
        <v>7.1330000000000027</v>
      </c>
      <c r="N307" s="144">
        <v>7.4359999999999964</v>
      </c>
      <c r="O307" s="80">
        <f>3.6*500/(J307)</f>
        <v>53.842242230265327</v>
      </c>
    </row>
    <row r="308" spans="1:15" x14ac:dyDescent="0.3">
      <c r="A308" s="146" t="s">
        <v>173</v>
      </c>
      <c r="B308" s="146">
        <v>2019</v>
      </c>
      <c r="C308" s="148">
        <v>43526</v>
      </c>
      <c r="D308" s="146" t="s">
        <v>13</v>
      </c>
      <c r="E308" s="99" t="s">
        <v>204</v>
      </c>
      <c r="F308" s="152" t="s">
        <v>138</v>
      </c>
      <c r="G308" s="152" t="s">
        <v>44</v>
      </c>
      <c r="H308" s="76">
        <f>(C308-VLOOKUP(F308,Riders!$A$2:$C$3501,2,FALSE))/365</f>
        <v>23.460273972602739</v>
      </c>
      <c r="I308" s="99">
        <v>5</v>
      </c>
      <c r="J308" s="152">
        <v>33.826000000000001</v>
      </c>
      <c r="K308" s="152">
        <v>11.795999999999999</v>
      </c>
      <c r="L308" s="152">
        <v>7.338000000000001</v>
      </c>
      <c r="M308" s="152">
        <v>7.2010000000000005</v>
      </c>
      <c r="N308" s="152">
        <v>7.4909999999999997</v>
      </c>
      <c r="O308" s="80">
        <f>3.6*500/(J308)</f>
        <v>53.213504404895644</v>
      </c>
    </row>
    <row r="309" spans="1:15" x14ac:dyDescent="0.3">
      <c r="A309" s="146" t="s">
        <v>173</v>
      </c>
      <c r="B309" s="146">
        <v>2019</v>
      </c>
      <c r="C309" s="148">
        <v>43526</v>
      </c>
      <c r="D309" s="146" t="s">
        <v>13</v>
      </c>
      <c r="E309" s="99" t="s">
        <v>204</v>
      </c>
      <c r="F309" s="144" t="s">
        <v>380</v>
      </c>
      <c r="G309" s="144" t="s">
        <v>19</v>
      </c>
      <c r="H309" s="76">
        <f>(C309-VLOOKUP(F309,Riders!$A$2:$C$3501,2,FALSE))/365</f>
        <v>22.893150684931506</v>
      </c>
      <c r="I309" s="99">
        <v>6</v>
      </c>
      <c r="J309" s="144">
        <v>33.972000000000001</v>
      </c>
      <c r="K309" s="144">
        <v>11.686999999999999</v>
      </c>
      <c r="L309" s="144">
        <v>7.3750000000000018</v>
      </c>
      <c r="M309" s="144">
        <v>7.2789999999999999</v>
      </c>
      <c r="N309" s="144">
        <v>7.6310000000000002</v>
      </c>
      <c r="O309" s="80">
        <f>3.6*500/(J309)</f>
        <v>52.984811020840688</v>
      </c>
    </row>
    <row r="310" spans="1:15" x14ac:dyDescent="0.3">
      <c r="A310" s="146" t="s">
        <v>173</v>
      </c>
      <c r="B310" s="146">
        <v>2019</v>
      </c>
      <c r="C310" s="148">
        <v>43526</v>
      </c>
      <c r="D310" s="146" t="s">
        <v>13</v>
      </c>
      <c r="E310" s="99" t="s">
        <v>204</v>
      </c>
      <c r="F310" s="152" t="s">
        <v>14</v>
      </c>
      <c r="G310" s="152" t="s">
        <v>15</v>
      </c>
      <c r="H310" s="76">
        <f>(C310-VLOOKUP(F310,Riders!$A$2:$C$3501,2,FALSE))/365</f>
        <v>19.161643835616438</v>
      </c>
      <c r="I310" s="99">
        <v>7</v>
      </c>
      <c r="J310" s="152">
        <v>33.997</v>
      </c>
      <c r="K310" s="152">
        <v>12.023</v>
      </c>
      <c r="L310" s="152">
        <v>7.407</v>
      </c>
      <c r="M310" s="152">
        <v>7.1969999999999992</v>
      </c>
      <c r="N310" s="152">
        <v>7.370000000000001</v>
      </c>
      <c r="O310" s="80">
        <f>3.6*500/(J310)</f>
        <v>52.945848163073215</v>
      </c>
    </row>
    <row r="311" spans="1:15" x14ac:dyDescent="0.3">
      <c r="A311" s="146" t="s">
        <v>173</v>
      </c>
      <c r="B311" s="146">
        <v>2019</v>
      </c>
      <c r="C311" s="148">
        <v>43526</v>
      </c>
      <c r="D311" s="146" t="s">
        <v>13</v>
      </c>
      <c r="E311" s="99" t="s">
        <v>204</v>
      </c>
      <c r="F311" s="144" t="s">
        <v>52</v>
      </c>
      <c r="G311" s="144" t="s">
        <v>53</v>
      </c>
      <c r="H311" s="76">
        <f>(C311-VLOOKUP(F311,Riders!$A$2:$C$3501,2,FALSE))/365</f>
        <v>21.975342465753425</v>
      </c>
      <c r="I311" s="99">
        <v>8</v>
      </c>
      <c r="J311" s="144">
        <v>34.247</v>
      </c>
      <c r="K311" s="144">
        <v>11.829000000000001</v>
      </c>
      <c r="L311" s="144">
        <v>7.5139999999999993</v>
      </c>
      <c r="M311" s="144">
        <v>7.3060000000000009</v>
      </c>
      <c r="N311" s="144">
        <v>7.597999999999999</v>
      </c>
      <c r="O311" s="80">
        <f>3.6*500/(J311)</f>
        <v>52.559348264081528</v>
      </c>
    </row>
    <row r="312" spans="1:15" x14ac:dyDescent="0.3">
      <c r="A312" s="147" t="s">
        <v>131</v>
      </c>
      <c r="B312" s="147">
        <v>2018</v>
      </c>
      <c r="C312" s="150">
        <v>43436</v>
      </c>
      <c r="D312" s="147" t="s">
        <v>72</v>
      </c>
      <c r="E312" s="99" t="s">
        <v>379</v>
      </c>
      <c r="F312" s="152" t="s">
        <v>111</v>
      </c>
      <c r="G312" s="152" t="s">
        <v>160</v>
      </c>
      <c r="H312" s="76">
        <f>(C312-VLOOKUP(F312,Riders!$A$2:$C$3501,2,FALSE))/365</f>
        <v>24.117808219178084</v>
      </c>
      <c r="I312" s="99">
        <v>1</v>
      </c>
      <c r="J312" s="152">
        <v>33.243000000000002</v>
      </c>
      <c r="K312" s="152">
        <v>11.631</v>
      </c>
      <c r="L312" s="152">
        <v>7.2940000000000005</v>
      </c>
      <c r="M312" s="152">
        <v>7.0949999999999989</v>
      </c>
      <c r="N312" s="152">
        <v>7.2230000000000025</v>
      </c>
      <c r="O312" s="80">
        <f>3.6*500/(J312)</f>
        <v>54.146737659056036</v>
      </c>
    </row>
    <row r="313" spans="1:15" x14ac:dyDescent="0.3">
      <c r="A313" s="147" t="s">
        <v>131</v>
      </c>
      <c r="B313" s="147">
        <v>2018</v>
      </c>
      <c r="C313" s="151">
        <v>43436</v>
      </c>
      <c r="D313" s="147" t="s">
        <v>72</v>
      </c>
      <c r="E313" s="99" t="s">
        <v>379</v>
      </c>
      <c r="F313" s="144" t="s">
        <v>403</v>
      </c>
      <c r="G313" s="144" t="s">
        <v>15</v>
      </c>
      <c r="H313" s="76">
        <f>(C313-VLOOKUP(F313,Riders!$A$2:$C$3501,2,FALSE))/365</f>
        <v>32.0027397260274</v>
      </c>
      <c r="I313" s="99">
        <v>2</v>
      </c>
      <c r="J313" s="144">
        <v>33.57</v>
      </c>
      <c r="K313" s="144">
        <v>11.664</v>
      </c>
      <c r="L313" s="144">
        <v>7.2919999999999998</v>
      </c>
      <c r="M313" s="144">
        <v>7.1769999999999996</v>
      </c>
      <c r="N313" s="144">
        <v>7.4370000000000012</v>
      </c>
      <c r="O313" s="80">
        <f>3.6*500/(J313)</f>
        <v>53.619302949061662</v>
      </c>
    </row>
    <row r="314" spans="1:15" x14ac:dyDescent="0.3">
      <c r="A314" s="147" t="s">
        <v>131</v>
      </c>
      <c r="B314" s="147">
        <v>2018</v>
      </c>
      <c r="C314" s="150">
        <v>43436</v>
      </c>
      <c r="D314" s="147" t="s">
        <v>72</v>
      </c>
      <c r="E314" s="99" t="s">
        <v>379</v>
      </c>
      <c r="F314" s="152" t="s">
        <v>30</v>
      </c>
      <c r="G314" s="152" t="s">
        <v>31</v>
      </c>
      <c r="H314" s="76">
        <f>(C314-VLOOKUP(F314,Riders!$A$2:$C$3501,2,FALSE))/365</f>
        <v>22.627397260273973</v>
      </c>
      <c r="I314" s="99">
        <v>3</v>
      </c>
      <c r="J314" s="152">
        <v>33.601999999999997</v>
      </c>
      <c r="K314" s="152">
        <v>11.856</v>
      </c>
      <c r="L314" s="152">
        <v>7.3059999999999992</v>
      </c>
      <c r="M314" s="152">
        <v>7.1039999999999992</v>
      </c>
      <c r="N314" s="152">
        <v>7.3359999999999985</v>
      </c>
      <c r="O314" s="80">
        <f>3.6*500/(J314)</f>
        <v>53.568239985715138</v>
      </c>
    </row>
    <row r="315" spans="1:15" x14ac:dyDescent="0.3">
      <c r="A315" s="147" t="s">
        <v>131</v>
      </c>
      <c r="B315" s="147">
        <v>2018</v>
      </c>
      <c r="C315" s="151">
        <v>43436</v>
      </c>
      <c r="D315" s="147" t="s">
        <v>72</v>
      </c>
      <c r="E315" s="99" t="s">
        <v>379</v>
      </c>
      <c r="F315" s="144" t="s">
        <v>184</v>
      </c>
      <c r="G315" s="144" t="s">
        <v>19</v>
      </c>
      <c r="H315" s="76">
        <f>(C315-VLOOKUP(F315,Riders!$A$2:$C$3501,2,FALSE))/365</f>
        <v>24.446575342465753</v>
      </c>
      <c r="I315" s="99">
        <v>4</v>
      </c>
      <c r="J315" s="144">
        <v>34.078000000000003</v>
      </c>
      <c r="K315" s="144">
        <v>12.141999999999999</v>
      </c>
      <c r="L315" s="144">
        <v>7.4559999999999995</v>
      </c>
      <c r="M315" s="144">
        <v>7.1720000000000006</v>
      </c>
      <c r="N315" s="144">
        <v>7.3080000000000034</v>
      </c>
      <c r="O315" s="80">
        <f>3.6*500/(J315)</f>
        <v>52.820001173777797</v>
      </c>
    </row>
    <row r="316" spans="1:15" x14ac:dyDescent="0.3">
      <c r="A316" s="147" t="s">
        <v>131</v>
      </c>
      <c r="B316" s="147">
        <v>2018</v>
      </c>
      <c r="C316" s="150">
        <v>43436</v>
      </c>
      <c r="D316" s="147" t="s">
        <v>72</v>
      </c>
      <c r="E316" s="99" t="s">
        <v>379</v>
      </c>
      <c r="F316" s="152" t="s">
        <v>100</v>
      </c>
      <c r="G316" s="152" t="s">
        <v>47</v>
      </c>
      <c r="H316" s="76">
        <f>(C316-VLOOKUP(F316,Riders!$A$2:$C$3501,2,FALSE))/365</f>
        <v>24.802739726027397</v>
      </c>
      <c r="I316" s="99">
        <v>5</v>
      </c>
      <c r="J316" s="152">
        <v>34.134999999999998</v>
      </c>
      <c r="K316" s="152">
        <v>11.971</v>
      </c>
      <c r="L316" s="152">
        <v>7.4319999999999986</v>
      </c>
      <c r="M316" s="152">
        <v>7.2340000000000018</v>
      </c>
      <c r="N316" s="152">
        <v>7.4979999999999976</v>
      </c>
      <c r="O316" s="80">
        <f>3.6*500/(J316)</f>
        <v>52.731800205068112</v>
      </c>
    </row>
    <row r="317" spans="1:15" x14ac:dyDescent="0.3">
      <c r="A317" s="147" t="s">
        <v>131</v>
      </c>
      <c r="B317" s="147">
        <v>2018</v>
      </c>
      <c r="C317" s="151">
        <v>43436</v>
      </c>
      <c r="D317" s="147" t="s">
        <v>72</v>
      </c>
      <c r="E317" s="99" t="s">
        <v>379</v>
      </c>
      <c r="F317" s="144" t="s">
        <v>139</v>
      </c>
      <c r="G317" s="144" t="s">
        <v>61</v>
      </c>
      <c r="H317" s="76">
        <f>(C317-VLOOKUP(F317,Riders!$A$2:$C$3501,2,FALSE))/365</f>
        <v>26.479452054794521</v>
      </c>
      <c r="I317" s="99">
        <v>6</v>
      </c>
      <c r="J317" s="144">
        <v>34.249000000000002</v>
      </c>
      <c r="K317" s="144">
        <v>12.064</v>
      </c>
      <c r="L317" s="144">
        <v>7.4149999999999991</v>
      </c>
      <c r="M317" s="144">
        <v>7.2420000000000009</v>
      </c>
      <c r="N317" s="144">
        <v>7.5280000000000022</v>
      </c>
      <c r="O317" s="80">
        <f>3.6*500/(J317)</f>
        <v>52.556279015445703</v>
      </c>
    </row>
    <row r="318" spans="1:15" x14ac:dyDescent="0.3">
      <c r="A318" s="147" t="s">
        <v>131</v>
      </c>
      <c r="B318" s="147">
        <v>2018</v>
      </c>
      <c r="C318" s="150">
        <v>43436</v>
      </c>
      <c r="D318" s="147" t="s">
        <v>72</v>
      </c>
      <c r="E318" s="99" t="s">
        <v>379</v>
      </c>
      <c r="F318" s="152" t="s">
        <v>182</v>
      </c>
      <c r="G318" s="152" t="s">
        <v>25</v>
      </c>
      <c r="H318" s="76">
        <f>(C318-VLOOKUP(F318,Riders!$A$2:$C$3501,2,FALSE))/365</f>
        <v>19.12054794520548</v>
      </c>
      <c r="I318" s="99">
        <v>7</v>
      </c>
      <c r="J318" s="152">
        <v>34.356000000000002</v>
      </c>
      <c r="K318" s="152">
        <v>11.946</v>
      </c>
      <c r="L318" s="152">
        <v>7.5449999999999999</v>
      </c>
      <c r="M318" s="152">
        <v>7.3300000000000018</v>
      </c>
      <c r="N318" s="152">
        <v>7.5350000000000001</v>
      </c>
      <c r="O318" s="80">
        <f>3.6*500/(J318)</f>
        <v>52.392595179881241</v>
      </c>
    </row>
    <row r="319" spans="1:15" x14ac:dyDescent="0.3">
      <c r="A319" s="147" t="s">
        <v>131</v>
      </c>
      <c r="B319" s="147">
        <v>2018</v>
      </c>
      <c r="C319" s="151">
        <v>43436</v>
      </c>
      <c r="D319" s="147" t="s">
        <v>72</v>
      </c>
      <c r="E319" s="99" t="s">
        <v>379</v>
      </c>
      <c r="F319" s="144" t="s">
        <v>52</v>
      </c>
      <c r="G319" s="144" t="s">
        <v>53</v>
      </c>
      <c r="H319" s="76">
        <f>(C319-VLOOKUP(F319,Riders!$A$2:$C$3501,2,FALSE))/365</f>
        <v>21.728767123287671</v>
      </c>
      <c r="I319" s="99">
        <v>8</v>
      </c>
      <c r="J319" s="144">
        <v>34.433999999999997</v>
      </c>
      <c r="K319" s="144">
        <v>12.079000000000001</v>
      </c>
      <c r="L319" s="144">
        <v>7.5509999999999984</v>
      </c>
      <c r="M319" s="144">
        <v>7.3260000000000005</v>
      </c>
      <c r="N319" s="144">
        <v>7.477999999999998</v>
      </c>
      <c r="O319" s="80">
        <f>3.6*500/(J319)</f>
        <v>52.273915316257188</v>
      </c>
    </row>
    <row r="320" spans="1:15" x14ac:dyDescent="0.3">
      <c r="A320" s="147" t="s">
        <v>131</v>
      </c>
      <c r="B320" s="147">
        <v>2018</v>
      </c>
      <c r="C320" s="150">
        <v>43436</v>
      </c>
      <c r="D320" s="147" t="s">
        <v>72</v>
      </c>
      <c r="E320" s="99" t="s">
        <v>379</v>
      </c>
      <c r="F320" s="152" t="s">
        <v>138</v>
      </c>
      <c r="G320" s="152" t="s">
        <v>44</v>
      </c>
      <c r="H320" s="76">
        <f>(C320-VLOOKUP(F320,Riders!$A$2:$C$3501,2,FALSE))/365</f>
        <v>23.213698630136985</v>
      </c>
      <c r="I320" s="99">
        <v>9</v>
      </c>
      <c r="J320" s="152">
        <v>34.46</v>
      </c>
      <c r="K320" s="152">
        <v>12.12</v>
      </c>
      <c r="L320" s="152">
        <v>7.4510000000000023</v>
      </c>
      <c r="M320" s="152">
        <v>7.3219999999999992</v>
      </c>
      <c r="N320" s="152">
        <v>7.5670000000000002</v>
      </c>
      <c r="O320" s="80">
        <f>3.6*500/(J320)</f>
        <v>52.234474753337203</v>
      </c>
    </row>
    <row r="321" spans="1:15" x14ac:dyDescent="0.3">
      <c r="A321" s="147" t="s">
        <v>131</v>
      </c>
      <c r="B321" s="147">
        <v>2018</v>
      </c>
      <c r="C321" s="151">
        <v>43436</v>
      </c>
      <c r="D321" s="147" t="s">
        <v>72</v>
      </c>
      <c r="E321" s="99" t="s">
        <v>379</v>
      </c>
      <c r="F321" s="144" t="s">
        <v>154</v>
      </c>
      <c r="G321" s="144" t="s">
        <v>38</v>
      </c>
      <c r="H321" s="76">
        <f>(C321-VLOOKUP(F321,Riders!$A$2:$C$3501,2,FALSE))/365</f>
        <v>28</v>
      </c>
      <c r="I321" s="99">
        <v>10</v>
      </c>
      <c r="J321" s="144">
        <v>34.573</v>
      </c>
      <c r="K321" s="144">
        <v>11.920999999999999</v>
      </c>
      <c r="L321" s="144">
        <v>7.43</v>
      </c>
      <c r="M321" s="144">
        <v>7.3850000000000016</v>
      </c>
      <c r="N321" s="144">
        <v>7.8369999999999997</v>
      </c>
      <c r="O321" s="80">
        <f>3.6*500/(J321)</f>
        <v>52.063749168426227</v>
      </c>
    </row>
    <row r="322" spans="1:15" x14ac:dyDescent="0.3">
      <c r="A322" s="147" t="s">
        <v>131</v>
      </c>
      <c r="B322" s="147">
        <v>2018</v>
      </c>
      <c r="C322" s="150">
        <v>43436</v>
      </c>
      <c r="D322" s="147" t="s">
        <v>72</v>
      </c>
      <c r="E322" s="99" t="s">
        <v>379</v>
      </c>
      <c r="F322" s="152" t="s">
        <v>163</v>
      </c>
      <c r="G322" s="152" t="s">
        <v>118</v>
      </c>
      <c r="H322" s="76" t="e">
        <f>(C322-VLOOKUP(F322,Riders!$A$2:$C$3501,2,FALSE))/365</f>
        <v>#N/A</v>
      </c>
      <c r="I322" s="99">
        <v>11</v>
      </c>
      <c r="J322" s="152">
        <v>34.715000000000003</v>
      </c>
      <c r="K322" s="152">
        <v>12.06</v>
      </c>
      <c r="L322" s="152">
        <v>7.4730000000000008</v>
      </c>
      <c r="M322" s="152">
        <v>7.3969999999999985</v>
      </c>
      <c r="N322" s="152">
        <v>7.7850000000000037</v>
      </c>
      <c r="O322" s="80">
        <f>3.6*500/(J322)</f>
        <v>51.850784963272353</v>
      </c>
    </row>
    <row r="323" spans="1:15" x14ac:dyDescent="0.3">
      <c r="A323" s="147" t="s">
        <v>131</v>
      </c>
      <c r="B323" s="147">
        <v>2018</v>
      </c>
      <c r="C323" s="151">
        <v>43436</v>
      </c>
      <c r="D323" s="147" t="s">
        <v>72</v>
      </c>
      <c r="E323" s="99" t="s">
        <v>204</v>
      </c>
      <c r="F323" s="144" t="s">
        <v>30</v>
      </c>
      <c r="G323" s="144" t="s">
        <v>31</v>
      </c>
      <c r="H323" s="76">
        <f>(C323-VLOOKUP(F323,Riders!$A$2:$C$3501,2,FALSE))/365</f>
        <v>22.627397260273973</v>
      </c>
      <c r="I323" s="146">
        <v>1</v>
      </c>
      <c r="J323" s="144">
        <v>33.21</v>
      </c>
      <c r="K323" s="144">
        <v>11.664999999999999</v>
      </c>
      <c r="L323" s="144">
        <v>7.1880000000000024</v>
      </c>
      <c r="M323" s="144">
        <v>7.041999999999998</v>
      </c>
      <c r="N323" s="144">
        <v>7.3150000000000013</v>
      </c>
      <c r="O323" s="80">
        <f>3.6*500/(J323)</f>
        <v>54.200542005420054</v>
      </c>
    </row>
    <row r="324" spans="1:15" x14ac:dyDescent="0.3">
      <c r="A324" s="147" t="s">
        <v>131</v>
      </c>
      <c r="B324" s="147">
        <v>2018</v>
      </c>
      <c r="C324" s="150">
        <v>43436</v>
      </c>
      <c r="D324" s="147" t="s">
        <v>72</v>
      </c>
      <c r="E324" s="99" t="s">
        <v>204</v>
      </c>
      <c r="F324" s="152" t="s">
        <v>403</v>
      </c>
      <c r="G324" s="152" t="s">
        <v>15</v>
      </c>
      <c r="H324" s="76">
        <f>(C324-VLOOKUP(F324,Riders!$A$2:$C$3501,2,FALSE))/365</f>
        <v>32.0027397260274</v>
      </c>
      <c r="I324" s="146">
        <v>2</v>
      </c>
      <c r="J324" s="152">
        <v>33.4</v>
      </c>
      <c r="K324" s="152">
        <v>11.618</v>
      </c>
      <c r="L324" s="152">
        <v>7.2499999999999982</v>
      </c>
      <c r="M324" s="152">
        <v>7.1370000000000005</v>
      </c>
      <c r="N324" s="152">
        <v>7.3949999999999996</v>
      </c>
      <c r="O324" s="80">
        <f>3.6*500/(J324)</f>
        <v>53.892215568862277</v>
      </c>
    </row>
    <row r="325" spans="1:15" x14ac:dyDescent="0.3">
      <c r="A325" s="147" t="s">
        <v>131</v>
      </c>
      <c r="B325" s="147">
        <v>2018</v>
      </c>
      <c r="C325" s="151">
        <v>43436</v>
      </c>
      <c r="D325" s="147" t="s">
        <v>72</v>
      </c>
      <c r="E325" s="99" t="s">
        <v>204</v>
      </c>
      <c r="F325" s="144" t="s">
        <v>111</v>
      </c>
      <c r="G325" s="144" t="s">
        <v>160</v>
      </c>
      <c r="H325" s="76">
        <f>(C325-VLOOKUP(F325,Riders!$A$2:$C$3501,2,FALSE))/365</f>
        <v>24.117808219178084</v>
      </c>
      <c r="I325" s="146">
        <v>3</v>
      </c>
      <c r="J325" s="144">
        <v>33.435000000000002</v>
      </c>
      <c r="K325" s="144">
        <v>11.747</v>
      </c>
      <c r="L325" s="144">
        <v>7.3520000000000003</v>
      </c>
      <c r="M325" s="144">
        <v>7.1189999999999998</v>
      </c>
      <c r="N325" s="144">
        <v>7.2170000000000023</v>
      </c>
      <c r="O325" s="80">
        <f>3.6*500/(J325)</f>
        <v>53.835800807537005</v>
      </c>
    </row>
    <row r="326" spans="1:15" x14ac:dyDescent="0.3">
      <c r="A326" s="147" t="s">
        <v>131</v>
      </c>
      <c r="B326" s="147">
        <v>2018</v>
      </c>
      <c r="C326" s="150">
        <v>43436</v>
      </c>
      <c r="D326" s="147" t="s">
        <v>72</v>
      </c>
      <c r="E326" s="99" t="s">
        <v>204</v>
      </c>
      <c r="F326" s="152" t="s">
        <v>184</v>
      </c>
      <c r="G326" s="152" t="s">
        <v>19</v>
      </c>
      <c r="H326" s="76">
        <f>(C326-VLOOKUP(F326,Riders!$A$2:$C$3501,2,FALSE))/365</f>
        <v>24.446575342465753</v>
      </c>
      <c r="I326" s="146">
        <v>4</v>
      </c>
      <c r="J326" s="152">
        <v>33.828000000000003</v>
      </c>
      <c r="K326" s="152">
        <v>12.039</v>
      </c>
      <c r="L326" s="152">
        <v>7.3950000000000014</v>
      </c>
      <c r="M326" s="152">
        <v>7.1289999999999978</v>
      </c>
      <c r="N326" s="152">
        <v>7.2650000000000041</v>
      </c>
      <c r="O326" s="80">
        <f>3.6*500/(J326)</f>
        <v>53.210358283079103</v>
      </c>
    </row>
    <row r="327" spans="1:15" x14ac:dyDescent="0.3">
      <c r="A327" s="147" t="s">
        <v>131</v>
      </c>
      <c r="B327" s="147">
        <v>2018</v>
      </c>
      <c r="C327" s="151">
        <v>43436</v>
      </c>
      <c r="D327" s="147" t="s">
        <v>72</v>
      </c>
      <c r="E327" s="99" t="s">
        <v>204</v>
      </c>
      <c r="F327" s="144" t="s">
        <v>100</v>
      </c>
      <c r="G327" s="144" t="s">
        <v>47</v>
      </c>
      <c r="H327" s="76">
        <f>(C327-VLOOKUP(F327,Riders!$A$2:$C$3501,2,FALSE))/365</f>
        <v>24.802739726027397</v>
      </c>
      <c r="I327" s="146">
        <v>5</v>
      </c>
      <c r="J327" s="144">
        <v>34.143999999999998</v>
      </c>
      <c r="K327" s="144">
        <v>11.967000000000001</v>
      </c>
      <c r="L327" s="144">
        <v>7.4329999999999981</v>
      </c>
      <c r="M327" s="144">
        <v>7.2620000000000005</v>
      </c>
      <c r="N327" s="144">
        <v>7.4819999999999993</v>
      </c>
      <c r="O327" s="80">
        <f>3.6*500/(J327)</f>
        <v>52.717900656044989</v>
      </c>
    </row>
    <row r="328" spans="1:15" x14ac:dyDescent="0.3">
      <c r="A328" s="147" t="s">
        <v>131</v>
      </c>
      <c r="B328" s="147">
        <v>2018</v>
      </c>
      <c r="C328" s="150">
        <v>43436</v>
      </c>
      <c r="D328" s="147" t="s">
        <v>72</v>
      </c>
      <c r="E328" s="99" t="s">
        <v>204</v>
      </c>
      <c r="F328" s="152" t="s">
        <v>139</v>
      </c>
      <c r="G328" s="152" t="s">
        <v>61</v>
      </c>
      <c r="H328" s="76">
        <f>(C328-VLOOKUP(F328,Riders!$A$2:$C$3501,2,FALSE))/365</f>
        <v>26.479452054794521</v>
      </c>
      <c r="I328" s="146">
        <v>6</v>
      </c>
      <c r="J328" s="152">
        <v>34.317</v>
      </c>
      <c r="K328" s="152">
        <v>12.071</v>
      </c>
      <c r="L328" s="152">
        <v>7.4369999999999994</v>
      </c>
      <c r="M328" s="152">
        <v>7.2620000000000005</v>
      </c>
      <c r="N328" s="152">
        <v>7.5470000000000006</v>
      </c>
      <c r="O328" s="80">
        <f>3.6*500/(J328)</f>
        <v>52.452137424600053</v>
      </c>
    </row>
    <row r="329" spans="1:15" x14ac:dyDescent="0.3">
      <c r="A329" s="147" t="s">
        <v>131</v>
      </c>
      <c r="B329" s="147">
        <v>2018</v>
      </c>
      <c r="C329" s="151">
        <v>43436</v>
      </c>
      <c r="D329" s="147" t="s">
        <v>72</v>
      </c>
      <c r="E329" s="99" t="s">
        <v>204</v>
      </c>
      <c r="F329" s="144" t="s">
        <v>182</v>
      </c>
      <c r="G329" s="144" t="s">
        <v>25</v>
      </c>
      <c r="H329" s="76">
        <f>(C329-VLOOKUP(F329,Riders!$A$2:$C$3501,2,FALSE))/365</f>
        <v>19.12054794520548</v>
      </c>
      <c r="I329" s="146">
        <v>7</v>
      </c>
      <c r="J329" s="144">
        <v>34.378999999999998</v>
      </c>
      <c r="K329" s="144">
        <v>11.848000000000001</v>
      </c>
      <c r="L329" s="144">
        <v>7.5419999999999998</v>
      </c>
      <c r="M329" s="144">
        <v>7.3730000000000011</v>
      </c>
      <c r="N329" s="144">
        <v>7.6159999999999961</v>
      </c>
      <c r="O329" s="80">
        <f>3.6*500/(J329)</f>
        <v>52.357543849442976</v>
      </c>
    </row>
    <row r="330" spans="1:15" x14ac:dyDescent="0.3">
      <c r="A330" s="147" t="s">
        <v>131</v>
      </c>
      <c r="B330" s="147">
        <v>2018</v>
      </c>
      <c r="C330" s="150">
        <v>43436</v>
      </c>
      <c r="D330" s="147" t="s">
        <v>72</v>
      </c>
      <c r="E330" s="99" t="s">
        <v>204</v>
      </c>
      <c r="F330" s="152" t="s">
        <v>52</v>
      </c>
      <c r="G330" s="152" t="s">
        <v>53</v>
      </c>
      <c r="H330" s="76">
        <f>(C330-VLOOKUP(F330,Riders!$A$2:$C$3501,2,FALSE))/365</f>
        <v>21.728767123287671</v>
      </c>
      <c r="I330" s="146">
        <v>8</v>
      </c>
      <c r="J330" s="152">
        <v>34.39</v>
      </c>
      <c r="K330" s="152">
        <v>11.958</v>
      </c>
      <c r="L330" s="152">
        <v>7.5359999999999996</v>
      </c>
      <c r="M330" s="152">
        <v>7.3189999999999991</v>
      </c>
      <c r="N330" s="152">
        <v>7.5770000000000017</v>
      </c>
      <c r="O330" s="80">
        <f>3.6*500/(J330)</f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44" priority="12">
      <formula>$E2="F"</formula>
    </cfRule>
    <cfRule type="expression" dxfId="43" priority="13">
      <formula>$E2="Q"</formula>
    </cfRule>
  </conditionalFormatting>
  <conditionalFormatting sqref="A218:B251 D218:D251">
    <cfRule type="expression" dxfId="42" priority="10">
      <formula>#REF!="F"</formula>
    </cfRule>
    <cfRule type="expression" dxfId="41" priority="11">
      <formula>#REF!="Q"</formula>
    </cfRule>
  </conditionalFormatting>
  <conditionalFormatting sqref="D252:D270">
    <cfRule type="expression" dxfId="40" priority="8">
      <formula>#REF!="F"</formula>
    </cfRule>
    <cfRule type="expression" dxfId="39" priority="9">
      <formula>#REF!="Q"</formula>
    </cfRule>
  </conditionalFormatting>
  <conditionalFormatting sqref="A252:B252 A254:B254 A256:B256 A258:B258 A260:B260 A262:B262 A264:B264 A266:B266 A268:B268 A270:B270">
    <cfRule type="expression" dxfId="38" priority="6">
      <formula>#REF!="F"</formula>
    </cfRule>
    <cfRule type="expression" dxfId="37" priority="7">
      <formula>#REF!="Q"</formula>
    </cfRule>
  </conditionalFormatting>
  <conditionalFormatting sqref="A253:B253 A255:B255 A257:B257 A259:B259 A261:B261 A263:B263 A265:B265 A267:B267 A269:B269">
    <cfRule type="expression" dxfId="36" priority="4">
      <formula>#REF!="F"</formula>
    </cfRule>
    <cfRule type="expression" dxfId="35" priority="5">
      <formula>#REF!="Q"</formula>
    </cfRule>
  </conditionalFormatting>
  <conditionalFormatting sqref="A305:D330">
    <cfRule type="expression" dxfId="34" priority="1">
      <formula>$E305="R1"</formula>
    </cfRule>
    <cfRule type="expression" dxfId="33" priority="2">
      <formula>$E305="F"</formula>
    </cfRule>
    <cfRule type="expression" dxfId="32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232" activePane="bottomLeft" state="frozen"/>
      <selection pane="bottomLeft" activeCell="A4255" sqref="A4255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29" t="s">
        <v>93</v>
      </c>
      <c r="B3943" s="29">
        <v>2023</v>
      </c>
      <c r="C3943" s="52">
        <v>45037</v>
      </c>
      <c r="D3943" s="29" t="s">
        <v>72</v>
      </c>
      <c r="E3943" s="3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29" t="s">
        <v>93</v>
      </c>
      <c r="B3944" s="29">
        <v>2023</v>
      </c>
      <c r="C3944" s="52">
        <v>45037</v>
      </c>
      <c r="D3944" s="29" t="s">
        <v>72</v>
      </c>
      <c r="E3944" s="3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29" t="s">
        <v>93</v>
      </c>
      <c r="B3945" s="29">
        <v>2023</v>
      </c>
      <c r="C3945" s="52">
        <v>45037</v>
      </c>
      <c r="D3945" s="29" t="s">
        <v>72</v>
      </c>
      <c r="E3945" s="3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29" t="s">
        <v>93</v>
      </c>
      <c r="B3946" s="29">
        <v>2023</v>
      </c>
      <c r="C3946" s="52">
        <v>45037</v>
      </c>
      <c r="D3946" s="29" t="s">
        <v>72</v>
      </c>
      <c r="E3946" s="3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29" t="s">
        <v>93</v>
      </c>
      <c r="B3947" s="29">
        <v>2023</v>
      </c>
      <c r="C3947" s="52">
        <v>45037</v>
      </c>
      <c r="D3947" s="29" t="s">
        <v>72</v>
      </c>
      <c r="E3947" s="3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29" t="s">
        <v>93</v>
      </c>
      <c r="B3948" s="29">
        <v>2023</v>
      </c>
      <c r="C3948" s="52">
        <v>45037</v>
      </c>
      <c r="D3948" s="29" t="s">
        <v>72</v>
      </c>
      <c r="E3948" s="3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29" t="s">
        <v>93</v>
      </c>
      <c r="B3949" s="29">
        <v>2023</v>
      </c>
      <c r="C3949" s="52">
        <v>45037</v>
      </c>
      <c r="D3949" s="29" t="s">
        <v>72</v>
      </c>
      <c r="E3949" s="3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29" t="s">
        <v>93</v>
      </c>
      <c r="B3950" s="29">
        <v>2023</v>
      </c>
      <c r="C3950" s="52">
        <v>45037</v>
      </c>
      <c r="D3950" s="29" t="s">
        <v>72</v>
      </c>
      <c r="E3950" s="3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29" t="s">
        <v>93</v>
      </c>
      <c r="B3951" s="29">
        <v>2023</v>
      </c>
      <c r="C3951" s="52">
        <v>45037</v>
      </c>
      <c r="D3951" s="29" t="s">
        <v>72</v>
      </c>
      <c r="E3951" s="3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29" t="s">
        <v>93</v>
      </c>
      <c r="B3952" s="29">
        <v>2023</v>
      </c>
      <c r="C3952" s="52">
        <v>45037</v>
      </c>
      <c r="D3952" s="29" t="s">
        <v>72</v>
      </c>
      <c r="E3952" s="3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29" t="s">
        <v>93</v>
      </c>
      <c r="B3953" s="29">
        <v>2023</v>
      </c>
      <c r="C3953" s="52">
        <v>45037</v>
      </c>
      <c r="D3953" s="29" t="s">
        <v>72</v>
      </c>
      <c r="E3953" s="3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29" t="s">
        <v>93</v>
      </c>
      <c r="B3954" s="29">
        <v>2023</v>
      </c>
      <c r="C3954" s="52">
        <v>45037</v>
      </c>
      <c r="D3954" s="29" t="s">
        <v>72</v>
      </c>
      <c r="E3954" s="3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29" t="s">
        <v>93</v>
      </c>
      <c r="B3955" s="29">
        <v>2023</v>
      </c>
      <c r="C3955" s="52">
        <v>45037</v>
      </c>
      <c r="D3955" s="29" t="s">
        <v>72</v>
      </c>
      <c r="E3955" s="3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29" t="s">
        <v>93</v>
      </c>
      <c r="B3956" s="29">
        <v>2023</v>
      </c>
      <c r="C3956" s="52">
        <v>45037</v>
      </c>
      <c r="D3956" s="29" t="s">
        <v>72</v>
      </c>
      <c r="E3956" s="3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29" t="s">
        <v>93</v>
      </c>
      <c r="B3957" s="29">
        <v>2023</v>
      </c>
      <c r="C3957" s="52">
        <v>45037</v>
      </c>
      <c r="D3957" s="29" t="s">
        <v>72</v>
      </c>
      <c r="E3957" s="3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29" t="s">
        <v>93</v>
      </c>
      <c r="B3958" s="29">
        <v>2023</v>
      </c>
      <c r="C3958" s="52">
        <v>45037</v>
      </c>
      <c r="D3958" s="29" t="s">
        <v>72</v>
      </c>
      <c r="E3958" s="3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29" t="s">
        <v>93</v>
      </c>
      <c r="B3959" s="29">
        <v>2023</v>
      </c>
      <c r="C3959" s="52">
        <v>45037</v>
      </c>
      <c r="D3959" s="29" t="s">
        <v>72</v>
      </c>
      <c r="E3959" s="3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29" t="s">
        <v>93</v>
      </c>
      <c r="B3960" s="29">
        <v>2023</v>
      </c>
      <c r="C3960" s="52">
        <v>45037</v>
      </c>
      <c r="D3960" s="29" t="s">
        <v>72</v>
      </c>
      <c r="E3960" s="3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29" t="s">
        <v>93</v>
      </c>
      <c r="B3961" s="29">
        <v>2023</v>
      </c>
      <c r="C3961" s="52">
        <v>45037</v>
      </c>
      <c r="D3961" s="29" t="s">
        <v>72</v>
      </c>
      <c r="E3961" s="3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29" t="s">
        <v>93</v>
      </c>
      <c r="B3962" s="29">
        <v>2023</v>
      </c>
      <c r="C3962" s="52">
        <v>45037</v>
      </c>
      <c r="D3962" s="29" t="s">
        <v>72</v>
      </c>
      <c r="E3962" s="3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29" t="s">
        <v>93</v>
      </c>
      <c r="B3963" s="29">
        <v>2023</v>
      </c>
      <c r="C3963" s="52">
        <v>45037</v>
      </c>
      <c r="D3963" s="29" t="s">
        <v>72</v>
      </c>
      <c r="E3963" s="3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29" t="s">
        <v>93</v>
      </c>
      <c r="B3964" s="29">
        <v>2023</v>
      </c>
      <c r="C3964" s="52">
        <v>45037</v>
      </c>
      <c r="D3964" s="29" t="s">
        <v>72</v>
      </c>
      <c r="E3964" s="3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29" t="s">
        <v>93</v>
      </c>
      <c r="B3965" s="29">
        <v>2023</v>
      </c>
      <c r="C3965" s="52">
        <v>45037</v>
      </c>
      <c r="D3965" s="29" t="s">
        <v>72</v>
      </c>
      <c r="E3965" s="3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29" t="s">
        <v>93</v>
      </c>
      <c r="B3966" s="29">
        <v>2023</v>
      </c>
      <c r="C3966" s="52">
        <v>45037</v>
      </c>
      <c r="D3966" s="29" t="s">
        <v>72</v>
      </c>
      <c r="E3966" s="3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29" t="s">
        <v>93</v>
      </c>
      <c r="B3967" s="29">
        <v>2023</v>
      </c>
      <c r="C3967" s="52">
        <v>45037</v>
      </c>
      <c r="D3967" s="29" t="s">
        <v>72</v>
      </c>
      <c r="E3967" s="3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29" t="s">
        <v>93</v>
      </c>
      <c r="B3968" s="29">
        <v>2023</v>
      </c>
      <c r="C3968" s="52">
        <v>45037</v>
      </c>
      <c r="D3968" s="29" t="s">
        <v>72</v>
      </c>
      <c r="E3968" s="3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29" t="s">
        <v>93</v>
      </c>
      <c r="B3969" s="29">
        <v>2023</v>
      </c>
      <c r="C3969" s="52">
        <v>45037</v>
      </c>
      <c r="D3969" s="29" t="s">
        <v>72</v>
      </c>
      <c r="E3969" s="3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29" t="s">
        <v>93</v>
      </c>
      <c r="B3970" s="29">
        <v>2023</v>
      </c>
      <c r="C3970" s="52">
        <v>45037</v>
      </c>
      <c r="D3970" s="29" t="s">
        <v>72</v>
      </c>
      <c r="E3970" s="3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29" t="s">
        <v>93</v>
      </c>
      <c r="B3971" s="29">
        <v>2023</v>
      </c>
      <c r="C3971" s="52">
        <v>45037</v>
      </c>
      <c r="D3971" s="29" t="s">
        <v>72</v>
      </c>
      <c r="E3971" s="3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29" t="s">
        <v>93</v>
      </c>
      <c r="B3972" s="29">
        <v>2023</v>
      </c>
      <c r="C3972" s="52">
        <v>45037</v>
      </c>
      <c r="D3972" s="29" t="s">
        <v>72</v>
      </c>
      <c r="E3972" s="3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29" t="s">
        <v>93</v>
      </c>
      <c r="B3973" s="29">
        <v>2023</v>
      </c>
      <c r="C3973" s="52">
        <v>45037</v>
      </c>
      <c r="D3973" s="29" t="s">
        <v>72</v>
      </c>
      <c r="E3973" s="3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29" t="s">
        <v>93</v>
      </c>
      <c r="B3974" s="29">
        <v>2023</v>
      </c>
      <c r="C3974" s="52">
        <v>45037</v>
      </c>
      <c r="D3974" s="29" t="s">
        <v>72</v>
      </c>
      <c r="E3974" s="3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29" t="s">
        <v>93</v>
      </c>
      <c r="B3975" s="29">
        <v>2023</v>
      </c>
      <c r="C3975" s="52">
        <v>45037</v>
      </c>
      <c r="D3975" s="29" t="s">
        <v>72</v>
      </c>
      <c r="E3975" s="3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29" t="s">
        <v>93</v>
      </c>
      <c r="B3976" s="29">
        <v>2023</v>
      </c>
      <c r="C3976" s="52">
        <v>45037</v>
      </c>
      <c r="D3976" s="29" t="s">
        <v>72</v>
      </c>
      <c r="E3976" s="3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29" t="s">
        <v>93</v>
      </c>
      <c r="B3977" s="29">
        <v>2023</v>
      </c>
      <c r="C3977" s="52">
        <v>45037</v>
      </c>
      <c r="D3977" s="29" t="s">
        <v>72</v>
      </c>
      <c r="E3977" s="3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29" t="s">
        <v>93</v>
      </c>
      <c r="B3978" s="29">
        <v>2023</v>
      </c>
      <c r="C3978" s="52">
        <v>45037</v>
      </c>
      <c r="D3978" s="29" t="s">
        <v>72</v>
      </c>
      <c r="E3978" s="3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29" t="s">
        <v>93</v>
      </c>
      <c r="B3979" s="29">
        <v>2023</v>
      </c>
      <c r="C3979" s="52">
        <v>45037</v>
      </c>
      <c r="D3979" s="29" t="s">
        <v>72</v>
      </c>
      <c r="E3979" s="3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29" t="s">
        <v>93</v>
      </c>
      <c r="B3980" s="29">
        <v>2023</v>
      </c>
      <c r="C3980" s="52">
        <v>45037</v>
      </c>
      <c r="D3980" s="29" t="s">
        <v>72</v>
      </c>
      <c r="E3980" s="3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29" t="s">
        <v>93</v>
      </c>
      <c r="B3981" s="29">
        <v>2023</v>
      </c>
      <c r="C3981" s="52">
        <v>45037</v>
      </c>
      <c r="D3981" s="29" t="s">
        <v>72</v>
      </c>
      <c r="E3981" s="3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29" t="s">
        <v>93</v>
      </c>
      <c r="B3982" s="29">
        <v>2023</v>
      </c>
      <c r="C3982" s="52">
        <v>45037</v>
      </c>
      <c r="D3982" s="29" t="s">
        <v>72</v>
      </c>
      <c r="E3982" s="3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29" t="s">
        <v>93</v>
      </c>
      <c r="B3983" s="29">
        <v>2023</v>
      </c>
      <c r="C3983" s="52">
        <v>45037</v>
      </c>
      <c r="D3983" s="29" t="s">
        <v>72</v>
      </c>
      <c r="E3983" s="3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29" t="s">
        <v>93</v>
      </c>
      <c r="B3984" s="29">
        <v>2023</v>
      </c>
      <c r="C3984" s="52">
        <v>45037</v>
      </c>
      <c r="D3984" s="29" t="s">
        <v>72</v>
      </c>
      <c r="E3984" s="3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29" t="s">
        <v>93</v>
      </c>
      <c r="B3985" s="29">
        <v>2023</v>
      </c>
      <c r="C3985" s="52">
        <v>45037</v>
      </c>
      <c r="D3985" s="29" t="s">
        <v>72</v>
      </c>
      <c r="E3985" s="3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29" t="s">
        <v>93</v>
      </c>
      <c r="B3986" s="29">
        <v>2023</v>
      </c>
      <c r="C3986" s="52">
        <v>45037</v>
      </c>
      <c r="D3986" s="29" t="s">
        <v>72</v>
      </c>
      <c r="E3986" s="3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29" t="s">
        <v>93</v>
      </c>
      <c r="B3987" s="29">
        <v>2023</v>
      </c>
      <c r="C3987" s="52">
        <v>45037</v>
      </c>
      <c r="D3987" s="29" t="s">
        <v>72</v>
      </c>
      <c r="E3987" s="3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29" t="s">
        <v>93</v>
      </c>
      <c r="B3988" s="29">
        <v>2023</v>
      </c>
      <c r="C3988" s="52">
        <v>45037</v>
      </c>
      <c r="D3988" s="29" t="s">
        <v>72</v>
      </c>
      <c r="E3988" s="3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29" t="s">
        <v>93</v>
      </c>
      <c r="B3989" s="29">
        <v>2023</v>
      </c>
      <c r="C3989" s="52">
        <v>45037</v>
      </c>
      <c r="D3989" s="29" t="s">
        <v>72</v>
      </c>
      <c r="E3989" s="3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29" t="s">
        <v>93</v>
      </c>
      <c r="B3990" s="29">
        <v>2023</v>
      </c>
      <c r="C3990" s="52">
        <v>45037</v>
      </c>
      <c r="D3990" s="29" t="s">
        <v>72</v>
      </c>
      <c r="E3990" s="3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29" t="s">
        <v>93</v>
      </c>
      <c r="B3991" s="29">
        <v>2023</v>
      </c>
      <c r="C3991" s="52">
        <v>45037</v>
      </c>
      <c r="D3991" s="29" t="s">
        <v>72</v>
      </c>
      <c r="E3991" s="3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29" t="s">
        <v>93</v>
      </c>
      <c r="B3992" s="29">
        <v>2023</v>
      </c>
      <c r="C3992" s="52">
        <v>45037</v>
      </c>
      <c r="D3992" s="29" t="s">
        <v>72</v>
      </c>
      <c r="E3992" s="3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29" t="s">
        <v>93</v>
      </c>
      <c r="B3993" s="29">
        <v>2023</v>
      </c>
      <c r="C3993" s="52">
        <v>45037</v>
      </c>
      <c r="D3993" s="29" t="s">
        <v>72</v>
      </c>
      <c r="E3993" s="3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29" t="s">
        <v>93</v>
      </c>
      <c r="B3994" s="29">
        <v>2023</v>
      </c>
      <c r="C3994" s="52">
        <v>45037</v>
      </c>
      <c r="D3994" s="29" t="s">
        <v>72</v>
      </c>
      <c r="E3994" s="3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29" t="s">
        <v>93</v>
      </c>
      <c r="B3995" s="29">
        <v>2023</v>
      </c>
      <c r="C3995" s="52">
        <v>45037</v>
      </c>
      <c r="D3995" s="29" t="s">
        <v>72</v>
      </c>
      <c r="E3995" s="3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29" t="s">
        <v>93</v>
      </c>
      <c r="B3996" s="29">
        <v>2023</v>
      </c>
      <c r="C3996" s="52">
        <v>45037</v>
      </c>
      <c r="D3996" s="29" t="s">
        <v>72</v>
      </c>
      <c r="E3996" s="3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29" t="s">
        <v>93</v>
      </c>
      <c r="B3997" s="29">
        <v>2023</v>
      </c>
      <c r="C3997" s="52">
        <v>45037</v>
      </c>
      <c r="D3997" s="29" t="s">
        <v>72</v>
      </c>
      <c r="E3997" s="3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29" t="s">
        <v>93</v>
      </c>
      <c r="B3998" s="29">
        <v>2023</v>
      </c>
      <c r="C3998" s="52">
        <v>45037</v>
      </c>
      <c r="D3998" s="29" t="s">
        <v>72</v>
      </c>
      <c r="E3998" s="3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29" t="s">
        <v>93</v>
      </c>
      <c r="B3999" s="29">
        <v>2023</v>
      </c>
      <c r="C3999" s="52">
        <v>45037</v>
      </c>
      <c r="D3999" s="29" t="s">
        <v>72</v>
      </c>
      <c r="E3999" s="3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29" t="s">
        <v>93</v>
      </c>
      <c r="B4000" s="29">
        <v>2023</v>
      </c>
      <c r="C4000" s="52">
        <v>45037</v>
      </c>
      <c r="D4000" s="29" t="s">
        <v>72</v>
      </c>
      <c r="E4000" s="3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29" t="s">
        <v>93</v>
      </c>
      <c r="B4001" s="29">
        <v>2023</v>
      </c>
      <c r="C4001" s="52">
        <v>45037</v>
      </c>
      <c r="D4001" s="29" t="s">
        <v>72</v>
      </c>
      <c r="E4001" s="3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29" t="s">
        <v>93</v>
      </c>
      <c r="B4002" s="29">
        <v>2023</v>
      </c>
      <c r="C4002" s="52">
        <v>45037</v>
      </c>
      <c r="D4002" s="29" t="s">
        <v>72</v>
      </c>
      <c r="E4002" s="3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29" t="s">
        <v>93</v>
      </c>
      <c r="B4003" s="29">
        <v>2023</v>
      </c>
      <c r="C4003" s="52">
        <v>45037</v>
      </c>
      <c r="D4003" s="29" t="s">
        <v>72</v>
      </c>
      <c r="E4003" s="3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29" t="s">
        <v>93</v>
      </c>
      <c r="B4004" s="29">
        <v>2023</v>
      </c>
      <c r="C4004" s="52">
        <v>45037</v>
      </c>
      <c r="D4004" s="29" t="s">
        <v>72</v>
      </c>
      <c r="E4004" s="3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29" t="s">
        <v>93</v>
      </c>
      <c r="B4005" s="29">
        <v>2023</v>
      </c>
      <c r="C4005" s="52">
        <v>45037</v>
      </c>
      <c r="D4005" s="29" t="s">
        <v>72</v>
      </c>
      <c r="E4005" s="3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29" t="s">
        <v>93</v>
      </c>
      <c r="B4006" s="29">
        <v>2023</v>
      </c>
      <c r="C4006" s="52">
        <v>45037</v>
      </c>
      <c r="D4006" s="29" t="s">
        <v>72</v>
      </c>
      <c r="E4006" s="3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29" t="s">
        <v>93</v>
      </c>
      <c r="B4007" s="29">
        <v>2023</v>
      </c>
      <c r="C4007" s="52">
        <v>45037</v>
      </c>
      <c r="D4007" s="29" t="s">
        <v>72</v>
      </c>
      <c r="E4007" s="3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29" t="s">
        <v>93</v>
      </c>
      <c r="B4008" s="29">
        <v>2023</v>
      </c>
      <c r="C4008" s="52">
        <v>45037</v>
      </c>
      <c r="D4008" s="29" t="s">
        <v>72</v>
      </c>
      <c r="E4008" s="3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29" t="s">
        <v>93</v>
      </c>
      <c r="B4009" s="29">
        <v>2023</v>
      </c>
      <c r="C4009" s="52">
        <v>45037</v>
      </c>
      <c r="D4009" s="29" t="s">
        <v>72</v>
      </c>
      <c r="E4009" s="3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29" t="s">
        <v>93</v>
      </c>
      <c r="B4010" s="29">
        <v>2023</v>
      </c>
      <c r="C4010" s="52">
        <v>45037</v>
      </c>
      <c r="D4010" s="29" t="s">
        <v>72</v>
      </c>
      <c r="E4010" s="3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29" t="s">
        <v>93</v>
      </c>
      <c r="B4011" s="29">
        <v>2023</v>
      </c>
      <c r="C4011" s="52">
        <v>45037</v>
      </c>
      <c r="D4011" s="29" t="s">
        <v>72</v>
      </c>
      <c r="E4011" s="3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29" t="s">
        <v>93</v>
      </c>
      <c r="B4012" s="29">
        <v>2023</v>
      </c>
      <c r="C4012" s="52">
        <v>45037</v>
      </c>
      <c r="D4012" s="29" t="s">
        <v>72</v>
      </c>
      <c r="E4012" s="3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29" t="s">
        <v>93</v>
      </c>
      <c r="B4013" s="29">
        <v>2023</v>
      </c>
      <c r="C4013" s="52">
        <v>45037</v>
      </c>
      <c r="D4013" s="29" t="s">
        <v>72</v>
      </c>
      <c r="E4013" s="3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29" t="s">
        <v>93</v>
      </c>
      <c r="B4014" s="29">
        <v>2023</v>
      </c>
      <c r="C4014" s="52">
        <v>45037</v>
      </c>
      <c r="D4014" s="29" t="s">
        <v>72</v>
      </c>
      <c r="E4014" s="3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29" t="s">
        <v>93</v>
      </c>
      <c r="B4015" s="29">
        <v>2023</v>
      </c>
      <c r="C4015" s="52">
        <v>45037</v>
      </c>
      <c r="D4015" s="29" t="s">
        <v>72</v>
      </c>
      <c r="E4015" s="3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29" t="s">
        <v>93</v>
      </c>
      <c r="B4016" s="29">
        <v>2023</v>
      </c>
      <c r="C4016" s="52">
        <v>45037</v>
      </c>
      <c r="D4016" s="29" t="s">
        <v>72</v>
      </c>
      <c r="E4016" s="3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29" t="s">
        <v>93</v>
      </c>
      <c r="B4017" s="29">
        <v>2023</v>
      </c>
      <c r="C4017" s="52">
        <v>45037</v>
      </c>
      <c r="D4017" s="29" t="s">
        <v>72</v>
      </c>
      <c r="E4017" s="3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29" t="s">
        <v>93</v>
      </c>
      <c r="B4018" s="29">
        <v>2023</v>
      </c>
      <c r="C4018" s="52">
        <v>45037</v>
      </c>
      <c r="D4018" s="29" t="s">
        <v>72</v>
      </c>
      <c r="E4018" s="3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29" t="s">
        <v>93</v>
      </c>
      <c r="B4019" s="29">
        <v>2023</v>
      </c>
      <c r="C4019" s="52">
        <v>45037</v>
      </c>
      <c r="D4019" s="29" t="s">
        <v>72</v>
      </c>
      <c r="E4019" s="3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29" t="s">
        <v>93</v>
      </c>
      <c r="B4020" s="29">
        <v>2023</v>
      </c>
      <c r="C4020" s="52">
        <v>45037</v>
      </c>
      <c r="D4020" s="29" t="s">
        <v>72</v>
      </c>
      <c r="E4020" s="3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29" t="s">
        <v>657</v>
      </c>
      <c r="B4105" s="29">
        <v>2024</v>
      </c>
      <c r="C4105" s="9">
        <v>45305</v>
      </c>
      <c r="D4105" s="29" t="s">
        <v>3826</v>
      </c>
      <c r="E4105" s="3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29" t="s">
        <v>657</v>
      </c>
      <c r="B4106" s="29">
        <v>2024</v>
      </c>
      <c r="C4106" s="9">
        <v>45305</v>
      </c>
      <c r="D4106" s="29" t="s">
        <v>3826</v>
      </c>
      <c r="E4106" s="3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29" t="s">
        <v>657</v>
      </c>
      <c r="B4107" s="29">
        <v>2024</v>
      </c>
      <c r="C4107" s="9">
        <v>45305</v>
      </c>
      <c r="D4107" s="29" t="s">
        <v>3826</v>
      </c>
      <c r="E4107" s="3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29" t="s">
        <v>657</v>
      </c>
      <c r="B4108" s="29">
        <v>2024</v>
      </c>
      <c r="C4108" s="9">
        <v>45305</v>
      </c>
      <c r="D4108" s="29" t="s">
        <v>3826</v>
      </c>
      <c r="E4108" s="3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29" t="s">
        <v>657</v>
      </c>
      <c r="B4109" s="29">
        <v>2024</v>
      </c>
      <c r="C4109" s="9">
        <v>45305</v>
      </c>
      <c r="D4109" s="29" t="s">
        <v>3826</v>
      </c>
      <c r="E4109" s="3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29" t="s">
        <v>657</v>
      </c>
      <c r="B4110" s="29">
        <v>2024</v>
      </c>
      <c r="C4110" s="9">
        <v>45305</v>
      </c>
      <c r="D4110" s="29" t="s">
        <v>3826</v>
      </c>
      <c r="E4110" s="3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29" t="s">
        <v>657</v>
      </c>
      <c r="B4111" s="29">
        <v>2024</v>
      </c>
      <c r="C4111" s="9">
        <v>45305</v>
      </c>
      <c r="D4111" s="29" t="s">
        <v>3826</v>
      </c>
      <c r="E4111" s="3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29" t="s">
        <v>657</v>
      </c>
      <c r="B4112" s="29">
        <v>2024</v>
      </c>
      <c r="C4112" s="9">
        <v>45305</v>
      </c>
      <c r="D4112" s="29" t="s">
        <v>3826</v>
      </c>
      <c r="E4112" s="3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29" t="s">
        <v>657</v>
      </c>
      <c r="B4113" s="29">
        <v>2024</v>
      </c>
      <c r="C4113" s="9">
        <v>45305</v>
      </c>
      <c r="D4113" s="29" t="s">
        <v>3826</v>
      </c>
      <c r="E4113" s="3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29" t="s">
        <v>657</v>
      </c>
      <c r="B4114" s="29">
        <v>2024</v>
      </c>
      <c r="C4114" s="9">
        <v>45305</v>
      </c>
      <c r="D4114" s="29" t="s">
        <v>3826</v>
      </c>
      <c r="E4114" s="3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29" t="s">
        <v>657</v>
      </c>
      <c r="B4115" s="29">
        <v>2024</v>
      </c>
      <c r="C4115" s="9">
        <v>45305</v>
      </c>
      <c r="D4115" s="29" t="s">
        <v>3826</v>
      </c>
      <c r="E4115" s="3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29" t="s">
        <v>657</v>
      </c>
      <c r="B4116" s="29">
        <v>2024</v>
      </c>
      <c r="C4116" s="9">
        <v>45305</v>
      </c>
      <c r="D4116" s="29" t="s">
        <v>3826</v>
      </c>
      <c r="E4116" s="3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29" t="s">
        <v>657</v>
      </c>
      <c r="B4117" s="29">
        <v>2024</v>
      </c>
      <c r="C4117" s="9">
        <v>45305</v>
      </c>
      <c r="D4117" s="29" t="s">
        <v>3826</v>
      </c>
      <c r="E4117" s="3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29" t="s">
        <v>657</v>
      </c>
      <c r="B4118" s="29">
        <v>2024</v>
      </c>
      <c r="C4118" s="9">
        <v>45305</v>
      </c>
      <c r="D4118" s="29" t="s">
        <v>3826</v>
      </c>
      <c r="E4118" s="3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29" t="s">
        <v>657</v>
      </c>
      <c r="B4119" s="29">
        <v>2024</v>
      </c>
      <c r="C4119" s="9">
        <v>45305</v>
      </c>
      <c r="D4119" s="29" t="s">
        <v>3826</v>
      </c>
      <c r="E4119" s="3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29" t="s">
        <v>657</v>
      </c>
      <c r="B4120" s="29">
        <v>2024</v>
      </c>
      <c r="C4120" s="9">
        <v>45305</v>
      </c>
      <c r="D4120" s="29" t="s">
        <v>3826</v>
      </c>
      <c r="E4120" s="3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29" t="s">
        <v>657</v>
      </c>
      <c r="B4121" s="29">
        <v>2024</v>
      </c>
      <c r="C4121" s="9">
        <v>45305</v>
      </c>
      <c r="D4121" s="29" t="s">
        <v>3826</v>
      </c>
      <c r="E4121" s="3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29" t="s">
        <v>657</v>
      </c>
      <c r="B4122" s="29">
        <v>2024</v>
      </c>
      <c r="C4122" s="9">
        <v>45305</v>
      </c>
      <c r="D4122" s="29" t="s">
        <v>3826</v>
      </c>
      <c r="E4122" s="3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29" t="s">
        <v>657</v>
      </c>
      <c r="B4123" s="29">
        <v>2024</v>
      </c>
      <c r="C4123" s="9">
        <v>45305</v>
      </c>
      <c r="D4123" s="29" t="s">
        <v>3826</v>
      </c>
      <c r="E4123" s="3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29" t="s">
        <v>657</v>
      </c>
      <c r="B4124" s="29">
        <v>2024</v>
      </c>
      <c r="C4124" s="9">
        <v>45305</v>
      </c>
      <c r="D4124" s="29" t="s">
        <v>3826</v>
      </c>
      <c r="E4124" s="3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29" t="s">
        <v>657</v>
      </c>
      <c r="B4125" s="29">
        <v>2024</v>
      </c>
      <c r="C4125" s="9">
        <v>45305</v>
      </c>
      <c r="D4125" s="29" t="s">
        <v>3826</v>
      </c>
      <c r="E4125" s="3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29" t="s">
        <v>657</v>
      </c>
      <c r="B4126" s="29">
        <v>2024</v>
      </c>
      <c r="C4126" s="9">
        <v>45305</v>
      </c>
      <c r="D4126" s="29" t="s">
        <v>3826</v>
      </c>
      <c r="E4126" s="3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29" t="s">
        <v>657</v>
      </c>
      <c r="B4127" s="29">
        <v>2024</v>
      </c>
      <c r="C4127" s="9">
        <v>45305</v>
      </c>
      <c r="D4127" s="29" t="s">
        <v>3826</v>
      </c>
      <c r="E4127" s="3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29" t="s">
        <v>657</v>
      </c>
      <c r="B4128" s="29">
        <v>2024</v>
      </c>
      <c r="C4128" s="9">
        <v>45305</v>
      </c>
      <c r="D4128" s="29" t="s">
        <v>3826</v>
      </c>
      <c r="E4128" s="3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29" t="s">
        <v>657</v>
      </c>
      <c r="B4129" s="29">
        <v>2024</v>
      </c>
      <c r="C4129" s="9">
        <v>45305</v>
      </c>
      <c r="D4129" s="29" t="s">
        <v>3826</v>
      </c>
      <c r="E4129" s="3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29" t="s">
        <v>657</v>
      </c>
      <c r="B4130" s="29">
        <v>2024</v>
      </c>
      <c r="C4130" s="9">
        <v>45305</v>
      </c>
      <c r="D4130" s="29" t="s">
        <v>3826</v>
      </c>
      <c r="E4130" s="3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29" t="s">
        <v>657</v>
      </c>
      <c r="B4131" s="29">
        <v>2024</v>
      </c>
      <c r="C4131" s="9">
        <v>45305</v>
      </c>
      <c r="D4131" s="29" t="s">
        <v>3826</v>
      </c>
      <c r="E4131" s="3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29" t="s">
        <v>657</v>
      </c>
      <c r="B4132" s="29">
        <v>2024</v>
      </c>
      <c r="C4132" s="9">
        <v>45305</v>
      </c>
      <c r="D4132" s="29" t="s">
        <v>3826</v>
      </c>
      <c r="E4132" s="3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29" t="s">
        <v>657</v>
      </c>
      <c r="B4133" s="29">
        <v>2024</v>
      </c>
      <c r="C4133" s="9">
        <v>45305</v>
      </c>
      <c r="D4133" s="29" t="s">
        <v>3826</v>
      </c>
      <c r="E4133" s="3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29" t="s">
        <v>657</v>
      </c>
      <c r="B4134" s="29">
        <v>2024</v>
      </c>
      <c r="C4134" s="9">
        <v>45305</v>
      </c>
      <c r="D4134" s="29" t="s">
        <v>3826</v>
      </c>
      <c r="E4134" s="3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29" t="s">
        <v>657</v>
      </c>
      <c r="B4135" s="29">
        <v>2024</v>
      </c>
      <c r="C4135" s="9">
        <v>45305</v>
      </c>
      <c r="D4135" s="29" t="s">
        <v>3826</v>
      </c>
      <c r="E4135" s="3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29" t="s">
        <v>657</v>
      </c>
      <c r="B4136" s="29">
        <v>2024</v>
      </c>
      <c r="C4136" s="9">
        <v>45305</v>
      </c>
      <c r="D4136" s="29" t="s">
        <v>3826</v>
      </c>
      <c r="E4136" s="3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29" t="s">
        <v>657</v>
      </c>
      <c r="B4137" s="29">
        <v>2024</v>
      </c>
      <c r="C4137" s="9">
        <v>45305</v>
      </c>
      <c r="D4137" s="29" t="s">
        <v>3826</v>
      </c>
      <c r="E4137" s="3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29" t="s">
        <v>657</v>
      </c>
      <c r="B4138" s="29">
        <v>2024</v>
      </c>
      <c r="C4138" s="9">
        <v>45305</v>
      </c>
      <c r="D4138" s="29" t="s">
        <v>3826</v>
      </c>
      <c r="E4138" s="3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29" t="s">
        <v>657</v>
      </c>
      <c r="B4139" s="29">
        <v>2024</v>
      </c>
      <c r="C4139" s="9">
        <v>45305</v>
      </c>
      <c r="D4139" s="29" t="s">
        <v>3826</v>
      </c>
      <c r="E4139" s="3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29" t="s">
        <v>657</v>
      </c>
      <c r="B4140" s="29">
        <v>2024</v>
      </c>
      <c r="C4140" s="9">
        <v>45305</v>
      </c>
      <c r="D4140" s="29" t="s">
        <v>3826</v>
      </c>
      <c r="E4140" s="3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29" t="s">
        <v>657</v>
      </c>
      <c r="B4141" s="29">
        <v>2024</v>
      </c>
      <c r="C4141" s="9">
        <v>45305</v>
      </c>
      <c r="D4141" s="29" t="s">
        <v>3826</v>
      </c>
      <c r="E4141" s="3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29" t="s">
        <v>657</v>
      </c>
      <c r="B4142" s="29">
        <v>2024</v>
      </c>
      <c r="C4142" s="9">
        <v>45305</v>
      </c>
      <c r="D4142" s="29" t="s">
        <v>3826</v>
      </c>
      <c r="E4142" s="3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29" t="s">
        <v>657</v>
      </c>
      <c r="B4143" s="29">
        <v>2024</v>
      </c>
      <c r="C4143" s="9">
        <v>45305</v>
      </c>
      <c r="D4143" s="29" t="s">
        <v>3826</v>
      </c>
      <c r="E4143" s="3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29" t="s">
        <v>657</v>
      </c>
      <c r="B4144" s="29">
        <v>2024</v>
      </c>
      <c r="C4144" s="9">
        <v>45305</v>
      </c>
      <c r="D4144" s="29" t="s">
        <v>3826</v>
      </c>
      <c r="E4144" s="3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29" t="s">
        <v>657</v>
      </c>
      <c r="B4145" s="29">
        <v>2024</v>
      </c>
      <c r="C4145" s="9">
        <v>45305</v>
      </c>
      <c r="D4145" s="29" t="s">
        <v>3826</v>
      </c>
      <c r="E4145" s="3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29" t="s">
        <v>657</v>
      </c>
      <c r="B4146" s="29">
        <v>2024</v>
      </c>
      <c r="C4146" s="9">
        <v>45305</v>
      </c>
      <c r="D4146" s="29" t="s">
        <v>3826</v>
      </c>
      <c r="E4146" s="3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29" t="s">
        <v>657</v>
      </c>
      <c r="B4147" s="29">
        <v>2024</v>
      </c>
      <c r="C4147" s="9">
        <v>45305</v>
      </c>
      <c r="D4147" s="29" t="s">
        <v>3826</v>
      </c>
      <c r="E4147" s="3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29" t="s">
        <v>657</v>
      </c>
      <c r="B4148" s="29">
        <v>2024</v>
      </c>
      <c r="C4148" s="9">
        <v>45305</v>
      </c>
      <c r="D4148" s="29" t="s">
        <v>3826</v>
      </c>
      <c r="E4148" s="3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29" t="s">
        <v>657</v>
      </c>
      <c r="B4149" s="29">
        <v>2024</v>
      </c>
      <c r="C4149" s="9">
        <v>45305</v>
      </c>
      <c r="D4149" s="29" t="s">
        <v>3826</v>
      </c>
      <c r="E4149" s="3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29" t="s">
        <v>657</v>
      </c>
      <c r="B4150" s="29">
        <v>2024</v>
      </c>
      <c r="C4150" s="9">
        <v>45305</v>
      </c>
      <c r="D4150" s="29" t="s">
        <v>3826</v>
      </c>
      <c r="E4150" s="3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29" t="s">
        <v>657</v>
      </c>
      <c r="B4151" s="29">
        <v>2024</v>
      </c>
      <c r="C4151" s="9">
        <v>45305</v>
      </c>
      <c r="D4151" s="29" t="s">
        <v>3826</v>
      </c>
      <c r="E4151" s="3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29" t="s">
        <v>657</v>
      </c>
      <c r="B4152" s="29">
        <v>2024</v>
      </c>
      <c r="C4152" s="9">
        <v>45305</v>
      </c>
      <c r="D4152" s="29" t="s">
        <v>3826</v>
      </c>
      <c r="E4152" s="3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29" t="s">
        <v>657</v>
      </c>
      <c r="B4153" s="29">
        <v>2024</v>
      </c>
      <c r="C4153" s="9">
        <v>45305</v>
      </c>
      <c r="D4153" s="29" t="s">
        <v>3826</v>
      </c>
      <c r="E4153" s="3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29" t="s">
        <v>657</v>
      </c>
      <c r="B4154" s="29">
        <v>2024</v>
      </c>
      <c r="C4154" s="9">
        <v>45305</v>
      </c>
      <c r="D4154" s="29" t="s">
        <v>3826</v>
      </c>
      <c r="E4154" s="3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29" t="s">
        <v>657</v>
      </c>
      <c r="B4155" s="29">
        <v>2024</v>
      </c>
      <c r="C4155" s="9">
        <v>45305</v>
      </c>
      <c r="D4155" s="29" t="s">
        <v>3826</v>
      </c>
      <c r="E4155" s="3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29" t="s">
        <v>657</v>
      </c>
      <c r="B4156" s="29">
        <v>2024</v>
      </c>
      <c r="C4156" s="9">
        <v>45305</v>
      </c>
      <c r="D4156" s="29" t="s">
        <v>3826</v>
      </c>
      <c r="E4156" s="3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29" t="s">
        <v>657</v>
      </c>
      <c r="B4157" s="29">
        <v>2024</v>
      </c>
      <c r="C4157" s="9">
        <v>45305</v>
      </c>
      <c r="D4157" s="29" t="s">
        <v>3826</v>
      </c>
      <c r="E4157" s="3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29" t="s">
        <v>657</v>
      </c>
      <c r="B4158" s="29">
        <v>2024</v>
      </c>
      <c r="C4158" s="9">
        <v>45305</v>
      </c>
      <c r="D4158" s="29" t="s">
        <v>3826</v>
      </c>
      <c r="E4158" s="3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29" t="s">
        <v>657</v>
      </c>
      <c r="B4159" s="29">
        <v>2024</v>
      </c>
      <c r="C4159" s="9">
        <v>45305</v>
      </c>
      <c r="D4159" s="29" t="s">
        <v>3826</v>
      </c>
      <c r="E4159" s="3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29" t="s">
        <v>657</v>
      </c>
      <c r="B4160" s="29">
        <v>2024</v>
      </c>
      <c r="C4160" s="9">
        <v>45305</v>
      </c>
      <c r="D4160" s="29" t="s">
        <v>3826</v>
      </c>
      <c r="E4160" s="3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4161" spans="1:11" x14ac:dyDescent="0.3">
      <c r="A4161" s="47" t="s">
        <v>693</v>
      </c>
      <c r="B4161" s="47">
        <v>2024</v>
      </c>
      <c r="C4161" s="49">
        <v>45326</v>
      </c>
      <c r="D4161" s="47" t="s">
        <v>72</v>
      </c>
      <c r="E4161" s="33" t="s">
        <v>454</v>
      </c>
      <c r="F4161">
        <v>1</v>
      </c>
      <c r="G4161">
        <v>1</v>
      </c>
      <c r="H4161" t="s">
        <v>133</v>
      </c>
      <c r="I4161" t="s">
        <v>151</v>
      </c>
      <c r="J4161" s="12">
        <f>(C4161-VLOOKUP(H4161,Riders!$A$2:$C$3500,2,FALSE))/365</f>
        <v>31.032876712328768</v>
      </c>
      <c r="K4161">
        <v>2</v>
      </c>
    </row>
    <row r="4162" spans="1:11" x14ac:dyDescent="0.3">
      <c r="A4162" s="47" t="s">
        <v>693</v>
      </c>
      <c r="B4162" s="47">
        <v>2024</v>
      </c>
      <c r="C4162" s="49">
        <v>45326</v>
      </c>
      <c r="D4162" s="47" t="s">
        <v>72</v>
      </c>
      <c r="E4162" s="33" t="s">
        <v>454</v>
      </c>
      <c r="F4162">
        <v>1</v>
      </c>
      <c r="G4162">
        <v>2</v>
      </c>
      <c r="H4162" t="s">
        <v>80</v>
      </c>
      <c r="I4162" t="s">
        <v>3852</v>
      </c>
      <c r="J4162" s="12">
        <f>(C4162-VLOOKUP(H4162,Riders!$A$2:$C$3500,2,FALSE))/365</f>
        <v>21.991780821917807</v>
      </c>
      <c r="K4162">
        <v>33</v>
      </c>
    </row>
    <row r="4163" spans="1:11" x14ac:dyDescent="0.3">
      <c r="A4163" s="47" t="s">
        <v>693</v>
      </c>
      <c r="B4163" s="47">
        <v>2024</v>
      </c>
      <c r="C4163" s="49">
        <v>45326</v>
      </c>
      <c r="D4163" s="47" t="s">
        <v>72</v>
      </c>
      <c r="E4163" s="33" t="s">
        <v>454</v>
      </c>
      <c r="F4163">
        <v>1</v>
      </c>
      <c r="G4163">
        <v>3</v>
      </c>
      <c r="H4163" t="s">
        <v>20</v>
      </c>
      <c r="I4163" t="s">
        <v>21</v>
      </c>
      <c r="J4163" s="12">
        <f>(C4163-VLOOKUP(H4163,Riders!$A$2:$C$3500,2,FALSE))/365</f>
        <v>28.5013698630137</v>
      </c>
      <c r="K4163">
        <v>9</v>
      </c>
    </row>
    <row r="4164" spans="1:11" x14ac:dyDescent="0.3">
      <c r="A4164" s="47" t="s">
        <v>693</v>
      </c>
      <c r="B4164" s="47">
        <v>2024</v>
      </c>
      <c r="C4164" s="49">
        <v>45326</v>
      </c>
      <c r="D4164" s="47" t="s">
        <v>72</v>
      </c>
      <c r="E4164" s="33" t="s">
        <v>454</v>
      </c>
      <c r="F4164">
        <v>1</v>
      </c>
      <c r="G4164">
        <v>4</v>
      </c>
      <c r="H4164" t="s">
        <v>45</v>
      </c>
      <c r="I4164" t="s">
        <v>40</v>
      </c>
      <c r="J4164" s="12">
        <f>(C4164-VLOOKUP(H4164,Riders!$A$2:$C$3500,2,FALSE))/365</f>
        <v>32.953424657534249</v>
      </c>
      <c r="K4164">
        <v>18</v>
      </c>
    </row>
    <row r="4165" spans="1:11" x14ac:dyDescent="0.3">
      <c r="A4165" s="47" t="s">
        <v>693</v>
      </c>
      <c r="B4165" s="47">
        <v>2024</v>
      </c>
      <c r="C4165" s="49">
        <v>45326</v>
      </c>
      <c r="D4165" s="47" t="s">
        <v>72</v>
      </c>
      <c r="E4165" s="33" t="s">
        <v>454</v>
      </c>
      <c r="F4165">
        <v>1</v>
      </c>
      <c r="G4165">
        <v>5</v>
      </c>
      <c r="H4165" t="s">
        <v>387</v>
      </c>
      <c r="I4165" t="s">
        <v>65</v>
      </c>
      <c r="J4165" s="12">
        <f>(C4165-VLOOKUP(H4165,Riders!$A$2:$C$3500,2,FALSE))/365</f>
        <v>23.638356164383563</v>
      </c>
      <c r="K4165">
        <v>38</v>
      </c>
    </row>
    <row r="4166" spans="1:11" x14ac:dyDescent="0.3">
      <c r="A4166" s="47" t="s">
        <v>693</v>
      </c>
      <c r="B4166" s="47">
        <v>2024</v>
      </c>
      <c r="C4166" s="49">
        <v>45326</v>
      </c>
      <c r="D4166" s="47" t="s">
        <v>72</v>
      </c>
      <c r="E4166" s="33" t="s">
        <v>454</v>
      </c>
      <c r="F4166">
        <v>2</v>
      </c>
      <c r="G4166">
        <v>1</v>
      </c>
      <c r="H4166" t="s">
        <v>50</v>
      </c>
      <c r="I4166" t="s">
        <v>51</v>
      </c>
      <c r="J4166" s="12">
        <f>(C4166-VLOOKUP(H4166,Riders!$A$2:$C$3500,2,FALSE))/365</f>
        <v>27.334246575342465</v>
      </c>
      <c r="K4166">
        <v>8</v>
      </c>
    </row>
    <row r="4167" spans="1:11" x14ac:dyDescent="0.3">
      <c r="A4167" s="47" t="s">
        <v>693</v>
      </c>
      <c r="B4167" s="47">
        <v>2024</v>
      </c>
      <c r="C4167" s="49">
        <v>45326</v>
      </c>
      <c r="D4167" s="47" t="s">
        <v>72</v>
      </c>
      <c r="E4167" s="33" t="s">
        <v>454</v>
      </c>
      <c r="F4167">
        <v>2</v>
      </c>
      <c r="G4167">
        <v>2</v>
      </c>
      <c r="H4167" t="s">
        <v>54</v>
      </c>
      <c r="I4167" t="s">
        <v>44</v>
      </c>
      <c r="J4167" s="12">
        <f>(C4167-VLOOKUP(H4167,Riders!$A$2:$C$3500,2,FALSE))/365</f>
        <v>26.61917808219178</v>
      </c>
      <c r="K4167">
        <v>28</v>
      </c>
    </row>
    <row r="4168" spans="1:11" x14ac:dyDescent="0.3">
      <c r="A4168" s="47" t="s">
        <v>693</v>
      </c>
      <c r="B4168" s="47">
        <v>2024</v>
      </c>
      <c r="C4168" s="49">
        <v>45326</v>
      </c>
      <c r="D4168" s="47" t="s">
        <v>72</v>
      </c>
      <c r="E4168" s="33" t="s">
        <v>454</v>
      </c>
      <c r="F4168">
        <v>2</v>
      </c>
      <c r="G4168">
        <v>3</v>
      </c>
      <c r="H4168" t="s">
        <v>58</v>
      </c>
      <c r="I4168" t="s">
        <v>59</v>
      </c>
      <c r="J4168" s="12">
        <f>(C4168-VLOOKUP(H4168,Riders!$A$2:$C$3500,2,FALSE))/365</f>
        <v>26.057534246575344</v>
      </c>
      <c r="K4168">
        <v>13</v>
      </c>
    </row>
    <row r="4169" spans="1:11" x14ac:dyDescent="0.3">
      <c r="A4169" s="47" t="s">
        <v>693</v>
      </c>
      <c r="B4169" s="47">
        <v>2024</v>
      </c>
      <c r="C4169" s="49">
        <v>45326</v>
      </c>
      <c r="D4169" s="47" t="s">
        <v>72</v>
      </c>
      <c r="E4169" s="33" t="s">
        <v>454</v>
      </c>
      <c r="F4169">
        <v>2</v>
      </c>
      <c r="G4169">
        <v>4</v>
      </c>
      <c r="H4169" t="s">
        <v>48</v>
      </c>
      <c r="I4169" t="s">
        <v>49</v>
      </c>
      <c r="J4169" s="12">
        <f>(C4169-VLOOKUP(H4169,Riders!$A$2:$C$3500,2,FALSE))/365</f>
        <v>23.019178082191782</v>
      </c>
      <c r="K4169">
        <v>28</v>
      </c>
    </row>
    <row r="4170" spans="1:11" x14ac:dyDescent="0.3">
      <c r="A4170" s="47" t="s">
        <v>693</v>
      </c>
      <c r="B4170" s="47">
        <v>2024</v>
      </c>
      <c r="C4170" s="49">
        <v>45326</v>
      </c>
      <c r="D4170" s="47" t="s">
        <v>72</v>
      </c>
      <c r="E4170" s="33" t="s">
        <v>454</v>
      </c>
      <c r="F4170">
        <v>2</v>
      </c>
      <c r="G4170">
        <v>5</v>
      </c>
      <c r="H4170" t="s">
        <v>23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3">
      <c r="A4171" s="47" t="s">
        <v>693</v>
      </c>
      <c r="B4171" s="47">
        <v>2024</v>
      </c>
      <c r="C4171" s="49">
        <v>45326</v>
      </c>
      <c r="D4171" s="47" t="s">
        <v>72</v>
      </c>
      <c r="E4171" s="33" t="s">
        <v>454</v>
      </c>
      <c r="F4171">
        <v>3</v>
      </c>
      <c r="G4171">
        <v>1</v>
      </c>
      <c r="H4171" t="s">
        <v>24</v>
      </c>
      <c r="I4171" t="s">
        <v>25</v>
      </c>
      <c r="J4171" s="12">
        <f>(C4171-VLOOKUP(H4171,Riders!$A$2:$C$3500,2,FALSE))/365</f>
        <v>25.435616438356163</v>
      </c>
      <c r="K4171">
        <v>5</v>
      </c>
    </row>
    <row r="4172" spans="1:11" x14ac:dyDescent="0.3">
      <c r="A4172" s="47" t="s">
        <v>693</v>
      </c>
      <c r="B4172" s="47">
        <v>2024</v>
      </c>
      <c r="C4172" s="49">
        <v>45326</v>
      </c>
      <c r="D4172" s="47" t="s">
        <v>72</v>
      </c>
      <c r="E4172" s="33" t="s">
        <v>454</v>
      </c>
      <c r="F4172">
        <v>3</v>
      </c>
      <c r="G4172">
        <v>2</v>
      </c>
      <c r="H4172" t="s">
        <v>60</v>
      </c>
      <c r="I4172" t="s">
        <v>61</v>
      </c>
      <c r="J4172" s="12">
        <f>(C4172-VLOOKUP(H4172,Riders!$A$2:$C$3500,2,FALSE))/365</f>
        <v>35.556164383561644</v>
      </c>
      <c r="K4172">
        <v>28</v>
      </c>
    </row>
    <row r="4173" spans="1:11" x14ac:dyDescent="0.3">
      <c r="A4173" s="47" t="s">
        <v>693</v>
      </c>
      <c r="B4173" s="47">
        <v>2024</v>
      </c>
      <c r="C4173" s="49">
        <v>45326</v>
      </c>
      <c r="D4173" s="47" t="s">
        <v>72</v>
      </c>
      <c r="E4173" s="33" t="s">
        <v>454</v>
      </c>
      <c r="F4173">
        <v>3</v>
      </c>
      <c r="G4173">
        <v>3</v>
      </c>
      <c r="H4173" t="s">
        <v>651</v>
      </c>
      <c r="I4173" t="s">
        <v>29</v>
      </c>
      <c r="J4173" s="12">
        <f>(C4173-VLOOKUP(H4173,Riders!$A$2:$C$3500,2,FALSE))/365</f>
        <v>23.041095890410958</v>
      </c>
      <c r="K4173">
        <v>18</v>
      </c>
    </row>
    <row r="4174" spans="1:11" x14ac:dyDescent="0.3">
      <c r="A4174" s="47" t="s">
        <v>693</v>
      </c>
      <c r="B4174" s="47">
        <v>2024</v>
      </c>
      <c r="C4174" s="49">
        <v>45326</v>
      </c>
      <c r="D4174" s="47" t="s">
        <v>72</v>
      </c>
      <c r="E4174" s="33" t="s">
        <v>454</v>
      </c>
      <c r="F4174">
        <v>3</v>
      </c>
      <c r="G4174">
        <v>4</v>
      </c>
      <c r="H4174" t="s">
        <v>39</v>
      </c>
      <c r="I4174" t="s">
        <v>40</v>
      </c>
      <c r="J4174" s="12">
        <f>(C4174-VLOOKUP(H4174,Riders!$A$2:$C$3500,2,FALSE))/365</f>
        <v>29.487671232876714</v>
      </c>
      <c r="K4174">
        <v>18</v>
      </c>
    </row>
    <row r="4175" spans="1:11" x14ac:dyDescent="0.3">
      <c r="A4175" s="47" t="s">
        <v>693</v>
      </c>
      <c r="B4175" s="47">
        <v>2024</v>
      </c>
      <c r="C4175" s="49">
        <v>45326</v>
      </c>
      <c r="D4175" s="47" t="s">
        <v>72</v>
      </c>
      <c r="E4175" s="33" t="s">
        <v>454</v>
      </c>
      <c r="F4175">
        <v>3</v>
      </c>
      <c r="G4175">
        <v>5</v>
      </c>
      <c r="H4175" t="s">
        <v>846</v>
      </c>
      <c r="I4175" t="s">
        <v>120</v>
      </c>
      <c r="J4175" s="12">
        <f>(C4175-VLOOKUP(H4175,Riders!$A$2:$C$3500,2,FALSE))/365</f>
        <v>27.923287671232877</v>
      </c>
      <c r="K4175">
        <v>23</v>
      </c>
    </row>
    <row r="4176" spans="1:11" x14ac:dyDescent="0.3">
      <c r="A4176" s="47" t="s">
        <v>693</v>
      </c>
      <c r="B4176" s="47">
        <v>2024</v>
      </c>
      <c r="C4176" s="49">
        <v>45326</v>
      </c>
      <c r="D4176" s="47" t="s">
        <v>72</v>
      </c>
      <c r="E4176" s="33" t="s">
        <v>454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3">
      <c r="A4177" s="47" t="s">
        <v>693</v>
      </c>
      <c r="B4177" s="47">
        <v>2024</v>
      </c>
      <c r="C4177" s="49">
        <v>45326</v>
      </c>
      <c r="D4177" s="47" t="s">
        <v>72</v>
      </c>
      <c r="E4177" s="33" t="s">
        <v>454</v>
      </c>
      <c r="F4177">
        <v>4</v>
      </c>
      <c r="G4177">
        <v>2</v>
      </c>
      <c r="H4177" t="s">
        <v>32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3">
      <c r="A4178" s="47" t="s">
        <v>693</v>
      </c>
      <c r="B4178" s="47">
        <v>2024</v>
      </c>
      <c r="C4178" s="49">
        <v>45326</v>
      </c>
      <c r="D4178" s="47" t="s">
        <v>72</v>
      </c>
      <c r="E4178" s="33" t="s">
        <v>454</v>
      </c>
      <c r="F4178">
        <v>4</v>
      </c>
      <c r="G4178">
        <v>3</v>
      </c>
      <c r="H4178" t="s">
        <v>831</v>
      </c>
      <c r="I4178" t="s">
        <v>29</v>
      </c>
      <c r="J4178" s="12">
        <f>(C4178-VLOOKUP(H4178,Riders!$A$2:$C$3500,2,FALSE))/365</f>
        <v>25.591780821917808</v>
      </c>
      <c r="K4178">
        <v>38</v>
      </c>
    </row>
    <row r="4179" spans="1:11" x14ac:dyDescent="0.3">
      <c r="A4179" s="47" t="s">
        <v>693</v>
      </c>
      <c r="B4179" s="47">
        <v>2024</v>
      </c>
      <c r="C4179" s="49">
        <v>45326</v>
      </c>
      <c r="D4179" s="47" t="s">
        <v>72</v>
      </c>
      <c r="E4179" s="33" t="s">
        <v>454</v>
      </c>
      <c r="F4179">
        <v>4</v>
      </c>
      <c r="G4179">
        <v>4</v>
      </c>
      <c r="H4179" t="s">
        <v>100</v>
      </c>
      <c r="I4179" t="s">
        <v>47</v>
      </c>
      <c r="J4179" s="12">
        <f>(C4179-VLOOKUP(H4179,Riders!$A$2:$C$3500,2,FALSE))/365</f>
        <v>29.980821917808218</v>
      </c>
      <c r="K4179">
        <v>23</v>
      </c>
    </row>
    <row r="4180" spans="1:11" x14ac:dyDescent="0.3">
      <c r="A4180" s="47" t="s">
        <v>693</v>
      </c>
      <c r="B4180" s="47">
        <v>2024</v>
      </c>
      <c r="C4180" s="49">
        <v>45326</v>
      </c>
      <c r="D4180" s="47" t="s">
        <v>72</v>
      </c>
      <c r="E4180" s="33" t="s">
        <v>454</v>
      </c>
      <c r="F4180">
        <v>4</v>
      </c>
      <c r="G4180">
        <v>5</v>
      </c>
      <c r="H4180" t="s">
        <v>101</v>
      </c>
      <c r="I4180" t="s">
        <v>151</v>
      </c>
      <c r="J4180" s="12">
        <f>(C4180-VLOOKUP(H4180,Riders!$A$2:$C$3500,2,FALSE))/365</f>
        <v>24.347945205479451</v>
      </c>
      <c r="K4180">
        <v>33</v>
      </c>
    </row>
    <row r="4181" spans="1:11" x14ac:dyDescent="0.3">
      <c r="A4181" s="47" t="s">
        <v>693</v>
      </c>
      <c r="B4181" s="47">
        <v>2024</v>
      </c>
      <c r="C4181" s="49">
        <v>45326</v>
      </c>
      <c r="D4181" s="47" t="s">
        <v>72</v>
      </c>
      <c r="E4181" s="33" t="s">
        <v>454</v>
      </c>
      <c r="F4181">
        <v>4</v>
      </c>
      <c r="G4181">
        <v>6</v>
      </c>
      <c r="H4181" t="s">
        <v>42</v>
      </c>
      <c r="I4181" t="s">
        <v>97</v>
      </c>
      <c r="J4181" s="12">
        <f>(C4181-VLOOKUP(H4181,Riders!$A$2:$C$3500,2,FALSE))/365</f>
        <v>25.17808219178082</v>
      </c>
      <c r="K4181">
        <v>1</v>
      </c>
    </row>
    <row r="4182" spans="1:11" x14ac:dyDescent="0.3">
      <c r="A4182" s="47" t="s">
        <v>693</v>
      </c>
      <c r="B4182" s="47">
        <v>2024</v>
      </c>
      <c r="C4182" s="49">
        <v>45326</v>
      </c>
      <c r="D4182" s="47" t="s">
        <v>72</v>
      </c>
      <c r="E4182" s="33" t="s">
        <v>454</v>
      </c>
      <c r="F4182">
        <v>5</v>
      </c>
      <c r="G4182">
        <v>1</v>
      </c>
      <c r="H4182" t="s">
        <v>381</v>
      </c>
      <c r="I4182" t="s">
        <v>25</v>
      </c>
      <c r="J4182" s="12">
        <f>(C4182-VLOOKUP(H4182,Riders!$A$2:$C$3500,2,FALSE))/365</f>
        <v>21.134246575342466</v>
      </c>
      <c r="K4182">
        <v>4</v>
      </c>
    </row>
    <row r="4183" spans="1:11" x14ac:dyDescent="0.3">
      <c r="A4183" s="47" t="s">
        <v>693</v>
      </c>
      <c r="B4183" s="47">
        <v>2024</v>
      </c>
      <c r="C4183" s="49">
        <v>45326</v>
      </c>
      <c r="D4183" s="47" t="s">
        <v>72</v>
      </c>
      <c r="E4183" s="33" t="s">
        <v>454</v>
      </c>
      <c r="F4183">
        <v>5</v>
      </c>
      <c r="G4183">
        <v>2</v>
      </c>
      <c r="H4183" t="s">
        <v>43</v>
      </c>
      <c r="I4183" t="s">
        <v>44</v>
      </c>
      <c r="J4183" s="12">
        <f>(C4183-VLOOKUP(H4183,Riders!$A$2:$C$3500,2,FALSE))/365</f>
        <v>31.213698630136985</v>
      </c>
      <c r="K4183">
        <v>28</v>
      </c>
    </row>
    <row r="4184" spans="1:11" x14ac:dyDescent="0.3">
      <c r="A4184" s="47" t="s">
        <v>693</v>
      </c>
      <c r="B4184" s="47">
        <v>2024</v>
      </c>
      <c r="C4184" s="49">
        <v>45326</v>
      </c>
      <c r="D4184" s="47" t="s">
        <v>72</v>
      </c>
      <c r="E4184" s="33" t="s">
        <v>454</v>
      </c>
      <c r="F4184">
        <v>5</v>
      </c>
      <c r="G4184">
        <v>3</v>
      </c>
      <c r="H4184" t="s">
        <v>99</v>
      </c>
      <c r="I4184" t="s">
        <v>47</v>
      </c>
      <c r="J4184" s="12">
        <f>(C4184-VLOOKUP(H4184,Riders!$A$2:$C$3500,2,FALSE))/365</f>
        <v>26.972602739726028</v>
      </c>
      <c r="K4184">
        <v>28</v>
      </c>
    </row>
    <row r="4185" spans="1:11" x14ac:dyDescent="0.3">
      <c r="A4185" s="47" t="s">
        <v>693</v>
      </c>
      <c r="B4185" s="47">
        <v>2024</v>
      </c>
      <c r="C4185" s="49">
        <v>45326</v>
      </c>
      <c r="D4185" s="47" t="s">
        <v>72</v>
      </c>
      <c r="E4185" s="33" t="s">
        <v>454</v>
      </c>
      <c r="F4185">
        <v>5</v>
      </c>
      <c r="G4185">
        <v>4</v>
      </c>
      <c r="H4185" t="s">
        <v>874</v>
      </c>
      <c r="I4185" t="s">
        <v>156</v>
      </c>
      <c r="J4185" s="12">
        <f>(C4185-VLOOKUP(H4185,Riders!$A$2:$C$3500,2,FALSE))/365</f>
        <v>30.80821917808219</v>
      </c>
      <c r="K4185">
        <v>23</v>
      </c>
    </row>
    <row r="4186" spans="1:11" x14ac:dyDescent="0.3">
      <c r="A4186" s="47" t="s">
        <v>693</v>
      </c>
      <c r="B4186" s="47">
        <v>2024</v>
      </c>
      <c r="C4186" s="49">
        <v>45326</v>
      </c>
      <c r="D4186" s="47" t="s">
        <v>72</v>
      </c>
      <c r="E4186" s="33" t="s">
        <v>454</v>
      </c>
      <c r="F4186">
        <v>5</v>
      </c>
      <c r="G4186">
        <v>5</v>
      </c>
      <c r="H4186" t="s">
        <v>3858</v>
      </c>
      <c r="I4186" t="s">
        <v>3852</v>
      </c>
      <c r="J4186" s="12">
        <f>(C4186-VLOOKUP(H4186,Riders!$A$2:$C$3500,2,FALSE))/365</f>
        <v>18.109589041095891</v>
      </c>
      <c r="K4186">
        <v>23</v>
      </c>
    </row>
    <row r="4187" spans="1:11" x14ac:dyDescent="0.3">
      <c r="A4187" s="47" t="s">
        <v>693</v>
      </c>
      <c r="B4187" s="47">
        <v>2024</v>
      </c>
      <c r="C4187" s="49">
        <v>45326</v>
      </c>
      <c r="D4187" s="47" t="s">
        <v>72</v>
      </c>
      <c r="E4187" s="33" t="s">
        <v>454</v>
      </c>
      <c r="F4187">
        <v>5</v>
      </c>
      <c r="G4187">
        <v>6</v>
      </c>
      <c r="H4187" t="s">
        <v>845</v>
      </c>
      <c r="I4187" t="s">
        <v>235</v>
      </c>
      <c r="J4187" s="12">
        <f>(C4187-VLOOKUP(H4187,Riders!$A$2:$C$3500,2,FALSE))/365</f>
        <v>19.983561643835618</v>
      </c>
      <c r="K4187">
        <v>33</v>
      </c>
    </row>
    <row r="4188" spans="1:11" x14ac:dyDescent="0.3">
      <c r="A4188" s="47" t="s">
        <v>693</v>
      </c>
      <c r="B4188" s="47">
        <v>2024</v>
      </c>
      <c r="C4188" s="49">
        <v>45326</v>
      </c>
      <c r="D4188" s="47" t="s">
        <v>72</v>
      </c>
      <c r="E4188" s="33" t="s">
        <v>454</v>
      </c>
      <c r="F4188">
        <v>6</v>
      </c>
      <c r="G4188">
        <v>1</v>
      </c>
      <c r="H4188" t="s">
        <v>390</v>
      </c>
      <c r="I4188" t="s">
        <v>36</v>
      </c>
      <c r="J4188" s="12">
        <f>(C4188-VLOOKUP(H4188,Riders!$A$2:$C$3500,2,FALSE))/365</f>
        <v>20.797260273972604</v>
      </c>
      <c r="K4188">
        <v>10</v>
      </c>
    </row>
    <row r="4189" spans="1:11" x14ac:dyDescent="0.3">
      <c r="A4189" s="47" t="s">
        <v>693</v>
      </c>
      <c r="B4189" s="47">
        <v>2024</v>
      </c>
      <c r="C4189" s="49">
        <v>45326</v>
      </c>
      <c r="D4189" s="47" t="s">
        <v>72</v>
      </c>
      <c r="E4189" s="33" t="s">
        <v>454</v>
      </c>
      <c r="F4189">
        <v>6</v>
      </c>
      <c r="G4189">
        <v>2</v>
      </c>
      <c r="H4189" t="s">
        <v>52</v>
      </c>
      <c r="I4189" t="s">
        <v>53</v>
      </c>
      <c r="J4189" s="12">
        <f>(C4189-VLOOKUP(H4189,Riders!$A$2:$C$3500,2,FALSE))/365</f>
        <v>26.906849315068492</v>
      </c>
      <c r="K4189">
        <v>11</v>
      </c>
    </row>
    <row r="4190" spans="1:11" x14ac:dyDescent="0.3">
      <c r="A4190" s="47" t="s">
        <v>693</v>
      </c>
      <c r="B4190" s="47">
        <v>2024</v>
      </c>
      <c r="C4190" s="49">
        <v>45326</v>
      </c>
      <c r="D4190" s="47" t="s">
        <v>72</v>
      </c>
      <c r="E4190" s="33" t="s">
        <v>454</v>
      </c>
      <c r="F4190">
        <v>6</v>
      </c>
      <c r="G4190">
        <v>3</v>
      </c>
      <c r="H4190" t="s">
        <v>900</v>
      </c>
      <c r="I4190" t="s">
        <v>38</v>
      </c>
      <c r="J4190" s="12">
        <f>(C4190-VLOOKUP(H4190,Riders!$A$2:$C$3500,2,FALSE))/365</f>
        <v>20.035616438356165</v>
      </c>
      <c r="K4190">
        <v>13</v>
      </c>
    </row>
    <row r="4191" spans="1:11" x14ac:dyDescent="0.3">
      <c r="A4191" s="47" t="s">
        <v>693</v>
      </c>
      <c r="B4191" s="47">
        <v>2024</v>
      </c>
      <c r="C4191" s="49">
        <v>45326</v>
      </c>
      <c r="D4191" s="47" t="s">
        <v>72</v>
      </c>
      <c r="E4191" s="33" t="s">
        <v>454</v>
      </c>
      <c r="F4191">
        <v>6</v>
      </c>
      <c r="G4191">
        <v>4</v>
      </c>
      <c r="H4191" t="s">
        <v>115</v>
      </c>
      <c r="I4191" t="s">
        <v>3849</v>
      </c>
      <c r="J4191" s="12">
        <f>(C4191-VLOOKUP(H4191,Riders!$A$2:$C$3500,2,FALSE))/365</f>
        <v>26.512328767123286</v>
      </c>
      <c r="K4191">
        <v>18</v>
      </c>
    </row>
    <row r="4192" spans="1:11" x14ac:dyDescent="0.3">
      <c r="A4192" s="47" t="s">
        <v>693</v>
      </c>
      <c r="B4192" s="47">
        <v>2024</v>
      </c>
      <c r="C4192" s="49">
        <v>45326</v>
      </c>
      <c r="D4192" s="47" t="s">
        <v>72</v>
      </c>
      <c r="E4192" s="33" t="s">
        <v>454</v>
      </c>
      <c r="F4192">
        <v>6</v>
      </c>
      <c r="G4192">
        <v>5</v>
      </c>
      <c r="H4192" t="s">
        <v>107</v>
      </c>
      <c r="I4192" t="s">
        <v>59</v>
      </c>
      <c r="J4192" s="12">
        <f>(C4192-VLOOKUP(H4192,Riders!$A$2:$C$3500,2,FALSE))/365</f>
        <v>20.413698630136988</v>
      </c>
      <c r="K4192">
        <v>33</v>
      </c>
    </row>
    <row r="4193" spans="1:11" x14ac:dyDescent="0.3">
      <c r="A4193" s="47" t="s">
        <v>693</v>
      </c>
      <c r="B4193" s="47">
        <v>2024</v>
      </c>
      <c r="C4193" s="49">
        <v>45326</v>
      </c>
      <c r="D4193" s="47" t="s">
        <v>72</v>
      </c>
      <c r="E4193" s="33" t="s">
        <v>454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3">
      <c r="A4194" s="47" t="s">
        <v>693</v>
      </c>
      <c r="B4194" s="47">
        <v>2024</v>
      </c>
      <c r="C4194" s="49">
        <v>45326</v>
      </c>
      <c r="D4194" s="47" t="s">
        <v>72</v>
      </c>
      <c r="E4194" s="33" t="s">
        <v>454</v>
      </c>
      <c r="F4194">
        <v>7</v>
      </c>
      <c r="G4194">
        <v>1</v>
      </c>
      <c r="H4194" t="s">
        <v>26</v>
      </c>
      <c r="I4194" t="s">
        <v>27</v>
      </c>
      <c r="J4194" s="12">
        <f>(C4194-VLOOKUP(H4194,Riders!$A$2:$C$3500,2,FALSE))/365</f>
        <v>25.706849315068492</v>
      </c>
      <c r="K4194">
        <v>3</v>
      </c>
    </row>
    <row r="4195" spans="1:11" x14ac:dyDescent="0.3">
      <c r="A4195" s="47" t="s">
        <v>693</v>
      </c>
      <c r="B4195" s="47">
        <v>2024</v>
      </c>
      <c r="C4195" s="49">
        <v>45326</v>
      </c>
      <c r="D4195" s="47" t="s">
        <v>72</v>
      </c>
      <c r="E4195" s="33" t="s">
        <v>454</v>
      </c>
      <c r="F4195">
        <v>7</v>
      </c>
      <c r="G4195">
        <v>2</v>
      </c>
      <c r="H4195" t="s">
        <v>35</v>
      </c>
      <c r="I4195" t="s">
        <v>36</v>
      </c>
      <c r="J4195" s="12">
        <f>(C4195-VLOOKUP(H4195,Riders!$A$2:$C$3500,2,FALSE))/365</f>
        <v>25.830136986301369</v>
      </c>
      <c r="K4195">
        <v>18</v>
      </c>
    </row>
    <row r="4196" spans="1:11" x14ac:dyDescent="0.3">
      <c r="A4196" s="47" t="s">
        <v>693</v>
      </c>
      <c r="B4196" s="47">
        <v>2024</v>
      </c>
      <c r="C4196" s="49">
        <v>45326</v>
      </c>
      <c r="D4196" s="47" t="s">
        <v>72</v>
      </c>
      <c r="E4196" s="33" t="s">
        <v>454</v>
      </c>
      <c r="F4196">
        <v>7</v>
      </c>
      <c r="G4196">
        <v>3</v>
      </c>
      <c r="H4196" t="s">
        <v>3855</v>
      </c>
      <c r="I4196" t="s">
        <v>38</v>
      </c>
      <c r="J4196" s="12">
        <f>(C4196-VLOOKUP(H4196,Riders!$A$2:$C$3500,2,FALSE))/365</f>
        <v>20.816438356164383</v>
      </c>
      <c r="K4196">
        <v>13</v>
      </c>
    </row>
    <row r="4197" spans="1:11" x14ac:dyDescent="0.3">
      <c r="A4197" s="47" t="s">
        <v>693</v>
      </c>
      <c r="B4197" s="47">
        <v>2024</v>
      </c>
      <c r="C4197" s="49">
        <v>45326</v>
      </c>
      <c r="D4197" s="47" t="s">
        <v>72</v>
      </c>
      <c r="E4197" s="33" t="s">
        <v>454</v>
      </c>
      <c r="F4197">
        <v>7</v>
      </c>
      <c r="G4197">
        <v>4</v>
      </c>
      <c r="H4197" t="s">
        <v>903</v>
      </c>
      <c r="I4197" t="s">
        <v>51</v>
      </c>
      <c r="J4197" s="12">
        <f>(C4197-VLOOKUP(H4197,Riders!$A$2:$C$3500,2,FALSE))/365</f>
        <v>20.106849315068494</v>
      </c>
      <c r="K4197">
        <v>12</v>
      </c>
    </row>
    <row r="4198" spans="1:11" x14ac:dyDescent="0.3">
      <c r="A4198" s="47" t="s">
        <v>693</v>
      </c>
      <c r="B4198" s="47">
        <v>2024</v>
      </c>
      <c r="C4198" s="49">
        <v>45326</v>
      </c>
      <c r="D4198" s="47" t="s">
        <v>72</v>
      </c>
      <c r="E4198" s="33" t="s">
        <v>454</v>
      </c>
      <c r="F4198">
        <v>7</v>
      </c>
      <c r="G4198">
        <v>5</v>
      </c>
      <c r="H4198" t="s">
        <v>975</v>
      </c>
      <c r="I4198" t="s">
        <v>156</v>
      </c>
      <c r="J4198" s="12">
        <f>(C4198-VLOOKUP(H4198,Riders!$A$2:$C$3500,2,FALSE))/365</f>
        <v>22.778082191780822</v>
      </c>
      <c r="K4198">
        <v>33</v>
      </c>
    </row>
    <row r="4199" spans="1:11" x14ac:dyDescent="0.3">
      <c r="A4199" s="47" t="s">
        <v>693</v>
      </c>
      <c r="B4199" s="47">
        <v>2024</v>
      </c>
      <c r="C4199" s="49">
        <v>45326</v>
      </c>
      <c r="D4199" s="47" t="s">
        <v>72</v>
      </c>
      <c r="E4199" s="33" t="s">
        <v>454</v>
      </c>
      <c r="F4199">
        <v>7</v>
      </c>
      <c r="G4199">
        <v>6</v>
      </c>
      <c r="H4199" t="s">
        <v>64</v>
      </c>
      <c r="I4199" t="s">
        <v>65</v>
      </c>
      <c r="J4199" s="12">
        <f>(C4199-VLOOKUP(H4199,Riders!$A$2:$C$3500,2,FALSE))/365</f>
        <v>23.117808219178084</v>
      </c>
      <c r="K4199">
        <v>13</v>
      </c>
    </row>
    <row r="4200" spans="1:11" x14ac:dyDescent="0.3">
      <c r="A4200" s="47" t="s">
        <v>693</v>
      </c>
      <c r="B4200" s="47">
        <v>2024</v>
      </c>
      <c r="C4200" s="49">
        <v>45326</v>
      </c>
      <c r="D4200" s="47" t="s">
        <v>72</v>
      </c>
      <c r="E4200" s="33" t="s">
        <v>642</v>
      </c>
      <c r="F4200">
        <v>1</v>
      </c>
      <c r="G4200">
        <v>1</v>
      </c>
      <c r="H4200" t="s">
        <v>52</v>
      </c>
      <c r="I4200" t="s">
        <v>53</v>
      </c>
      <c r="J4200" s="12">
        <f>(C4200-VLOOKUP(H4200,Riders!$A$2:$C$3500,2,FALSE))/365</f>
        <v>26.906849315068492</v>
      </c>
      <c r="K4200">
        <v>11</v>
      </c>
    </row>
    <row r="4201" spans="1:11" x14ac:dyDescent="0.3">
      <c r="A4201" s="47" t="s">
        <v>693</v>
      </c>
      <c r="B4201" s="47">
        <v>2024</v>
      </c>
      <c r="C4201" s="49">
        <v>45326</v>
      </c>
      <c r="D4201" s="47" t="s">
        <v>72</v>
      </c>
      <c r="E4201" s="33" t="s">
        <v>642</v>
      </c>
      <c r="F4201">
        <v>1</v>
      </c>
      <c r="G4201">
        <v>2</v>
      </c>
      <c r="H4201" t="s">
        <v>64</v>
      </c>
      <c r="I4201" t="s">
        <v>65</v>
      </c>
      <c r="J4201" s="12">
        <f>(C4201-VLOOKUP(H4201,Riders!$A$2:$C$3500,2,FALSE))/365</f>
        <v>23.117808219178084</v>
      </c>
      <c r="K4201">
        <v>13</v>
      </c>
    </row>
    <row r="4202" spans="1:11" x14ac:dyDescent="0.3">
      <c r="A4202" s="47" t="s">
        <v>693</v>
      </c>
      <c r="B4202" s="47">
        <v>2024</v>
      </c>
      <c r="C4202" s="49">
        <v>45326</v>
      </c>
      <c r="D4202" s="47" t="s">
        <v>72</v>
      </c>
      <c r="E4202" s="33" t="s">
        <v>642</v>
      </c>
      <c r="F4202">
        <v>1</v>
      </c>
      <c r="G4202">
        <v>3</v>
      </c>
      <c r="H4202" t="s">
        <v>39</v>
      </c>
      <c r="I4202" t="s">
        <v>40</v>
      </c>
      <c r="J4202" s="12">
        <f>(C4202-VLOOKUP(H4202,Riders!$A$2:$C$3500,2,FALSE))/365</f>
        <v>29.487671232876714</v>
      </c>
      <c r="K4202">
        <v>18</v>
      </c>
    </row>
    <row r="4203" spans="1:11" x14ac:dyDescent="0.3">
      <c r="A4203" s="47" t="s">
        <v>693</v>
      </c>
      <c r="B4203" s="47">
        <v>2024</v>
      </c>
      <c r="C4203" s="49">
        <v>45326</v>
      </c>
      <c r="D4203" s="47" t="s">
        <v>72</v>
      </c>
      <c r="E4203" s="33" t="s">
        <v>642</v>
      </c>
      <c r="F4203">
        <v>1</v>
      </c>
      <c r="G4203">
        <v>4</v>
      </c>
      <c r="H4203" t="s">
        <v>846</v>
      </c>
      <c r="I4203" t="s">
        <v>120</v>
      </c>
      <c r="J4203" s="12">
        <f>(C4203-VLOOKUP(H4203,Riders!$A$2:$C$3500,2,FALSE))/365</f>
        <v>27.923287671232877</v>
      </c>
      <c r="K4203">
        <v>23</v>
      </c>
    </row>
    <row r="4204" spans="1:11" x14ac:dyDescent="0.3">
      <c r="A4204" s="47" t="s">
        <v>693</v>
      </c>
      <c r="B4204" s="47">
        <v>2024</v>
      </c>
      <c r="C4204" s="49">
        <v>45326</v>
      </c>
      <c r="D4204" s="47" t="s">
        <v>72</v>
      </c>
      <c r="E4204" s="33" t="s">
        <v>642</v>
      </c>
      <c r="F4204">
        <v>1</v>
      </c>
      <c r="G4204">
        <v>5</v>
      </c>
      <c r="H4204" t="s">
        <v>99</v>
      </c>
      <c r="I4204" t="s">
        <v>47</v>
      </c>
      <c r="J4204" s="12">
        <f>(C4204-VLOOKUP(H4204,Riders!$A$2:$C$3500,2,FALSE))/365</f>
        <v>26.972602739726028</v>
      </c>
      <c r="K4204">
        <v>28</v>
      </c>
    </row>
    <row r="4205" spans="1:11" x14ac:dyDescent="0.3">
      <c r="A4205" s="47" t="s">
        <v>693</v>
      </c>
      <c r="B4205" s="47">
        <v>2024</v>
      </c>
      <c r="C4205" s="49">
        <v>45326</v>
      </c>
      <c r="D4205" s="47" t="s">
        <v>72</v>
      </c>
      <c r="E4205" s="33" t="s">
        <v>642</v>
      </c>
      <c r="F4205">
        <v>1</v>
      </c>
      <c r="G4205">
        <v>6</v>
      </c>
      <c r="H4205" t="s">
        <v>80</v>
      </c>
      <c r="I4205" t="s">
        <v>3852</v>
      </c>
      <c r="J4205" s="12">
        <f>(C4205-VLOOKUP(H4205,Riders!$A$2:$C$3500,2,FALSE))/365</f>
        <v>21.991780821917807</v>
      </c>
      <c r="K4205">
        <v>33</v>
      </c>
    </row>
    <row r="4206" spans="1:11" x14ac:dyDescent="0.3">
      <c r="A4206" s="47" t="s">
        <v>693</v>
      </c>
      <c r="B4206" s="47">
        <v>2024</v>
      </c>
      <c r="C4206" s="49">
        <v>45326</v>
      </c>
      <c r="D4206" s="47" t="s">
        <v>72</v>
      </c>
      <c r="E4206" s="33" t="s">
        <v>642</v>
      </c>
      <c r="F4206">
        <v>2</v>
      </c>
      <c r="G4206">
        <v>1</v>
      </c>
      <c r="H4206" t="s">
        <v>20</v>
      </c>
      <c r="I4206" t="s">
        <v>21</v>
      </c>
      <c r="J4206" s="12">
        <f>(C4206-VLOOKUP(H4206,Riders!$A$2:$C$3500,2,FALSE))/365</f>
        <v>28.5013698630137</v>
      </c>
      <c r="K4206">
        <v>9</v>
      </c>
    </row>
    <row r="4207" spans="1:11" x14ac:dyDescent="0.3">
      <c r="A4207" s="47" t="s">
        <v>693</v>
      </c>
      <c r="B4207" s="47">
        <v>2024</v>
      </c>
      <c r="C4207" s="49">
        <v>45326</v>
      </c>
      <c r="D4207" s="47" t="s">
        <v>72</v>
      </c>
      <c r="E4207" s="33" t="s">
        <v>642</v>
      </c>
      <c r="F4207">
        <v>2</v>
      </c>
      <c r="G4207">
        <v>2</v>
      </c>
      <c r="H4207" t="s">
        <v>900</v>
      </c>
      <c r="I4207" t="s">
        <v>38</v>
      </c>
      <c r="J4207" s="12">
        <f>(C4207-VLOOKUP(H4207,Riders!$A$2:$C$3500,2,FALSE))/365</f>
        <v>20.035616438356165</v>
      </c>
      <c r="K4207">
        <v>13</v>
      </c>
    </row>
    <row r="4208" spans="1:11" x14ac:dyDescent="0.3">
      <c r="A4208" s="47" t="s">
        <v>693</v>
      </c>
      <c r="B4208" s="47">
        <v>2024</v>
      </c>
      <c r="C4208" s="49">
        <v>45326</v>
      </c>
      <c r="D4208" s="47" t="s">
        <v>72</v>
      </c>
      <c r="E4208" s="33" t="s">
        <v>642</v>
      </c>
      <c r="F4208">
        <v>2</v>
      </c>
      <c r="G4208">
        <v>3</v>
      </c>
      <c r="H4208" t="s">
        <v>45</v>
      </c>
      <c r="I4208" t="s">
        <v>40</v>
      </c>
      <c r="J4208" s="12">
        <f>(C4208-VLOOKUP(H4208,Riders!$A$2:$C$3500,2,FALSE))/365</f>
        <v>32.953424657534249</v>
      </c>
      <c r="K4208">
        <v>18</v>
      </c>
    </row>
    <row r="4209" spans="1:11" x14ac:dyDescent="0.3">
      <c r="A4209" s="47" t="s">
        <v>693</v>
      </c>
      <c r="B4209" s="47">
        <v>2024</v>
      </c>
      <c r="C4209" s="49">
        <v>45326</v>
      </c>
      <c r="D4209" s="47" t="s">
        <v>72</v>
      </c>
      <c r="E4209" s="33" t="s">
        <v>642</v>
      </c>
      <c r="F4209">
        <v>2</v>
      </c>
      <c r="G4209">
        <v>4</v>
      </c>
      <c r="H4209" t="s">
        <v>874</v>
      </c>
      <c r="I4209" t="s">
        <v>156</v>
      </c>
      <c r="J4209" s="12">
        <f>(C4209-VLOOKUP(H4209,Riders!$A$2:$C$3500,2,FALSE))/365</f>
        <v>30.80821917808219</v>
      </c>
      <c r="K4209">
        <v>23</v>
      </c>
    </row>
    <row r="4210" spans="1:11" x14ac:dyDescent="0.3">
      <c r="A4210" s="47" t="s">
        <v>693</v>
      </c>
      <c r="B4210" s="47">
        <v>2024</v>
      </c>
      <c r="C4210" s="49">
        <v>45326</v>
      </c>
      <c r="D4210" s="47" t="s">
        <v>72</v>
      </c>
      <c r="E4210" s="33" t="s">
        <v>642</v>
      </c>
      <c r="F4210">
        <v>2</v>
      </c>
      <c r="G4210">
        <v>5</v>
      </c>
      <c r="H4210" t="s">
        <v>54</v>
      </c>
      <c r="I4210" t="s">
        <v>44</v>
      </c>
      <c r="J4210" s="12">
        <f>(C4210-VLOOKUP(H4210,Riders!$A$2:$C$3500,2,FALSE))/365</f>
        <v>26.61917808219178</v>
      </c>
      <c r="K4210">
        <v>28</v>
      </c>
    </row>
    <row r="4211" spans="1:11" x14ac:dyDescent="0.3">
      <c r="A4211" s="47" t="s">
        <v>693</v>
      </c>
      <c r="B4211" s="47">
        <v>2024</v>
      </c>
      <c r="C4211" s="49">
        <v>45326</v>
      </c>
      <c r="D4211" s="47" t="s">
        <v>72</v>
      </c>
      <c r="E4211" s="33" t="s">
        <v>642</v>
      </c>
      <c r="F4211">
        <v>2</v>
      </c>
      <c r="G4211">
        <v>6</v>
      </c>
      <c r="H4211" t="s">
        <v>101</v>
      </c>
      <c r="I4211" t="s">
        <v>151</v>
      </c>
      <c r="J4211" s="12">
        <f>(C4211-VLOOKUP(H4211,Riders!$A$2:$C$3500,2,FALSE))/365</f>
        <v>24.347945205479451</v>
      </c>
      <c r="K4211">
        <v>33</v>
      </c>
    </row>
    <row r="4212" spans="1:11" x14ac:dyDescent="0.3">
      <c r="A4212" s="47" t="s">
        <v>693</v>
      </c>
      <c r="B4212" s="47">
        <v>2024</v>
      </c>
      <c r="C4212" s="49">
        <v>45326</v>
      </c>
      <c r="D4212" s="47" t="s">
        <v>72</v>
      </c>
      <c r="E4212" s="33" t="s">
        <v>642</v>
      </c>
      <c r="F4212">
        <v>3</v>
      </c>
      <c r="G4212">
        <v>1</v>
      </c>
      <c r="H4212" t="s">
        <v>903</v>
      </c>
      <c r="I4212" t="s">
        <v>51</v>
      </c>
      <c r="J4212" s="12">
        <f>(C4212-VLOOKUP(H4212,Riders!$A$2:$C$3500,2,FALSE))/365</f>
        <v>20.106849315068494</v>
      </c>
      <c r="K4212">
        <v>12</v>
      </c>
    </row>
    <row r="4213" spans="1:11" x14ac:dyDescent="0.3">
      <c r="A4213" s="47" t="s">
        <v>693</v>
      </c>
      <c r="B4213" s="47">
        <v>2024</v>
      </c>
      <c r="C4213" s="49">
        <v>45326</v>
      </c>
      <c r="D4213" s="47" t="s">
        <v>72</v>
      </c>
      <c r="E4213" s="33" t="s">
        <v>642</v>
      </c>
      <c r="F4213">
        <v>3</v>
      </c>
      <c r="G4213">
        <v>2</v>
      </c>
      <c r="H4213" t="s">
        <v>58</v>
      </c>
      <c r="I4213" t="s">
        <v>59</v>
      </c>
      <c r="J4213" s="12">
        <f>(C4213-VLOOKUP(H4213,Riders!$A$2:$C$3500,2,FALSE))/365</f>
        <v>26.057534246575344</v>
      </c>
      <c r="K4213">
        <v>13</v>
      </c>
    </row>
    <row r="4214" spans="1:11" x14ac:dyDescent="0.3">
      <c r="A4214" s="47" t="s">
        <v>693</v>
      </c>
      <c r="B4214" s="47">
        <v>2024</v>
      </c>
      <c r="C4214" s="49">
        <v>45326</v>
      </c>
      <c r="D4214" s="47" t="s">
        <v>72</v>
      </c>
      <c r="E4214" s="33" t="s">
        <v>642</v>
      </c>
      <c r="F4214">
        <v>3</v>
      </c>
      <c r="G4214">
        <v>3</v>
      </c>
      <c r="H4214" t="s">
        <v>115</v>
      </c>
      <c r="I4214" t="s">
        <v>3849</v>
      </c>
      <c r="J4214" s="12">
        <f>(C4214-VLOOKUP(H4214,Riders!$A$2:$C$3500,2,FALSE))/365</f>
        <v>26.512328767123286</v>
      </c>
      <c r="K4214">
        <v>18</v>
      </c>
    </row>
    <row r="4215" spans="1:11" x14ac:dyDescent="0.3">
      <c r="A4215" s="47" t="s">
        <v>693</v>
      </c>
      <c r="B4215" s="47">
        <v>2024</v>
      </c>
      <c r="C4215" s="49">
        <v>45326</v>
      </c>
      <c r="D4215" s="47" t="s">
        <v>72</v>
      </c>
      <c r="E4215" s="33" t="s">
        <v>642</v>
      </c>
      <c r="F4215">
        <v>3</v>
      </c>
      <c r="G4215">
        <v>4</v>
      </c>
      <c r="H4215" t="s">
        <v>3858</v>
      </c>
      <c r="I4215" t="s">
        <v>3852</v>
      </c>
      <c r="J4215" s="12">
        <f>(C4215-VLOOKUP(H4215,Riders!$A$2:$C$3500,2,FALSE))/365</f>
        <v>18.109589041095891</v>
      </c>
      <c r="K4215">
        <v>23</v>
      </c>
    </row>
    <row r="4216" spans="1:11" x14ac:dyDescent="0.3">
      <c r="A4216" s="47" t="s">
        <v>693</v>
      </c>
      <c r="B4216" s="47">
        <v>2024</v>
      </c>
      <c r="C4216" s="49">
        <v>45326</v>
      </c>
      <c r="D4216" s="47" t="s">
        <v>72</v>
      </c>
      <c r="E4216" s="33" t="s">
        <v>642</v>
      </c>
      <c r="F4216">
        <v>3</v>
      </c>
      <c r="G4216">
        <v>5</v>
      </c>
      <c r="H4216" t="s">
        <v>60</v>
      </c>
      <c r="I4216" t="s">
        <v>61</v>
      </c>
      <c r="J4216" s="12">
        <f>(C4216-VLOOKUP(H4216,Riders!$A$2:$C$3500,2,FALSE))/365</f>
        <v>35.556164383561644</v>
      </c>
      <c r="K4216">
        <v>28</v>
      </c>
    </row>
    <row r="4217" spans="1:11" x14ac:dyDescent="0.3">
      <c r="A4217" s="47" t="s">
        <v>693</v>
      </c>
      <c r="B4217" s="47">
        <v>2024</v>
      </c>
      <c r="C4217" s="49">
        <v>45326</v>
      </c>
      <c r="D4217" s="47" t="s">
        <v>72</v>
      </c>
      <c r="E4217" s="33" t="s">
        <v>642</v>
      </c>
      <c r="F4217">
        <v>3</v>
      </c>
      <c r="G4217">
        <v>6</v>
      </c>
      <c r="H4217" t="s">
        <v>975</v>
      </c>
      <c r="I4217" t="s">
        <v>156</v>
      </c>
      <c r="J4217" s="12">
        <f>(C4217-VLOOKUP(H4217,Riders!$A$2:$C$3500,2,FALSE))/365</f>
        <v>22.778082191780822</v>
      </c>
      <c r="K4217">
        <v>33</v>
      </c>
    </row>
    <row r="4218" spans="1:11" x14ac:dyDescent="0.3">
      <c r="A4218" s="47" t="s">
        <v>693</v>
      </c>
      <c r="B4218" s="47">
        <v>2024</v>
      </c>
      <c r="C4218" s="49">
        <v>45326</v>
      </c>
      <c r="D4218" s="47" t="s">
        <v>72</v>
      </c>
      <c r="E4218" s="33" t="s">
        <v>642</v>
      </c>
      <c r="F4218">
        <v>4</v>
      </c>
      <c r="G4218">
        <v>1</v>
      </c>
      <c r="H4218" t="s">
        <v>42</v>
      </c>
      <c r="I4218" t="s">
        <v>97</v>
      </c>
      <c r="J4218" s="12">
        <f>(C4218-VLOOKUP(H4218,Riders!$A$2:$C$3500,2,FALSE))/365</f>
        <v>25.17808219178082</v>
      </c>
      <c r="K4218">
        <v>1</v>
      </c>
    </row>
    <row r="4219" spans="1:11" x14ac:dyDescent="0.3">
      <c r="A4219" s="47" t="s">
        <v>693</v>
      </c>
      <c r="B4219" s="47">
        <v>2024</v>
      </c>
      <c r="C4219" s="49">
        <v>45326</v>
      </c>
      <c r="D4219" s="47" t="s">
        <v>72</v>
      </c>
      <c r="E4219" s="33" t="s">
        <v>642</v>
      </c>
      <c r="F4219">
        <v>4</v>
      </c>
      <c r="G4219">
        <v>2</v>
      </c>
      <c r="H4219" t="s">
        <v>3855</v>
      </c>
      <c r="I4219" t="s">
        <v>38</v>
      </c>
      <c r="J4219" s="12">
        <f>(C4219-VLOOKUP(H4219,Riders!$A$2:$C$3500,2,FALSE))/365</f>
        <v>20.816438356164383</v>
      </c>
      <c r="K4219">
        <v>13</v>
      </c>
    </row>
    <row r="4220" spans="1:11" x14ac:dyDescent="0.3">
      <c r="A4220" s="47" t="s">
        <v>693</v>
      </c>
      <c r="B4220" s="47">
        <v>2024</v>
      </c>
      <c r="C4220" s="49">
        <v>45326</v>
      </c>
      <c r="D4220" s="47" t="s">
        <v>72</v>
      </c>
      <c r="E4220" s="33" t="s">
        <v>642</v>
      </c>
      <c r="F4220">
        <v>4</v>
      </c>
      <c r="G4220">
        <v>3</v>
      </c>
      <c r="H4220" t="s">
        <v>651</v>
      </c>
      <c r="I4220" t="s">
        <v>29</v>
      </c>
      <c r="J4220" s="12">
        <f>(C4220-VLOOKUP(H4220,Riders!$A$2:$C$3500,2,FALSE))/365</f>
        <v>23.041095890410958</v>
      </c>
      <c r="K4220">
        <v>18</v>
      </c>
    </row>
    <row r="4221" spans="1:11" x14ac:dyDescent="0.3">
      <c r="A4221" s="47" t="s">
        <v>693</v>
      </c>
      <c r="B4221" s="47">
        <v>2024</v>
      </c>
      <c r="C4221" s="49">
        <v>45326</v>
      </c>
      <c r="D4221" s="47" t="s">
        <v>72</v>
      </c>
      <c r="E4221" s="33" t="s">
        <v>642</v>
      </c>
      <c r="F4221">
        <v>4</v>
      </c>
      <c r="G4221">
        <v>4</v>
      </c>
      <c r="H4221" t="s">
        <v>32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3">
      <c r="A4222" s="47" t="s">
        <v>693</v>
      </c>
      <c r="B4222" s="47">
        <v>2024</v>
      </c>
      <c r="C4222" s="49">
        <v>45326</v>
      </c>
      <c r="D4222" s="47" t="s">
        <v>72</v>
      </c>
      <c r="E4222" s="33" t="s">
        <v>642</v>
      </c>
      <c r="F4222">
        <v>4</v>
      </c>
      <c r="G4222">
        <v>5</v>
      </c>
      <c r="H4222" t="s">
        <v>48</v>
      </c>
      <c r="I4222" t="s">
        <v>49</v>
      </c>
      <c r="J4222" s="12">
        <f>(C4222-VLOOKUP(H4222,Riders!$A$2:$C$3500,2,FALSE))/365</f>
        <v>23.019178082191782</v>
      </c>
      <c r="K4222">
        <v>28</v>
      </c>
    </row>
    <row r="4223" spans="1:11" x14ac:dyDescent="0.3">
      <c r="A4223" s="47" t="s">
        <v>693</v>
      </c>
      <c r="B4223" s="47">
        <v>2024</v>
      </c>
      <c r="C4223" s="49">
        <v>45326</v>
      </c>
      <c r="D4223" s="47" t="s">
        <v>72</v>
      </c>
      <c r="E4223" s="33" t="s">
        <v>642</v>
      </c>
      <c r="F4223">
        <v>4</v>
      </c>
      <c r="G4223">
        <v>6</v>
      </c>
      <c r="H4223" t="s">
        <v>107</v>
      </c>
      <c r="I4223" t="s">
        <v>59</v>
      </c>
      <c r="J4223" s="12">
        <f>(C4223-VLOOKUP(H4223,Riders!$A$2:$C$3500,2,FALSE))/365</f>
        <v>20.413698630136988</v>
      </c>
      <c r="K4223">
        <v>33</v>
      </c>
    </row>
    <row r="4224" spans="1:11" x14ac:dyDescent="0.3">
      <c r="A4224" s="47" t="s">
        <v>693</v>
      </c>
      <c r="B4224" s="47">
        <v>2024</v>
      </c>
      <c r="C4224" s="49">
        <v>45326</v>
      </c>
      <c r="D4224" s="47" t="s">
        <v>72</v>
      </c>
      <c r="E4224" s="33" t="s">
        <v>642</v>
      </c>
      <c r="F4224">
        <v>4</v>
      </c>
      <c r="G4224">
        <v>7</v>
      </c>
      <c r="H4224" t="s">
        <v>387</v>
      </c>
      <c r="I4224" t="s">
        <v>65</v>
      </c>
      <c r="J4224" s="12">
        <f>(C4224-VLOOKUP(H4224,Riders!$A$2:$C$3500,2,FALSE))/365</f>
        <v>23.638356164383563</v>
      </c>
      <c r="K4224">
        <v>38</v>
      </c>
    </row>
    <row r="4225" spans="1:11" x14ac:dyDescent="0.3">
      <c r="A4225" s="47" t="s">
        <v>693</v>
      </c>
      <c r="B4225" s="47">
        <v>2024</v>
      </c>
      <c r="C4225" s="49">
        <v>45326</v>
      </c>
      <c r="D4225" s="47" t="s">
        <v>72</v>
      </c>
      <c r="E4225" s="33" t="s">
        <v>642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3">
      <c r="A4226" s="47" t="s">
        <v>693</v>
      </c>
      <c r="B4226" s="47">
        <v>2024</v>
      </c>
      <c r="C4226" s="49">
        <v>45326</v>
      </c>
      <c r="D4226" s="47" t="s">
        <v>72</v>
      </c>
      <c r="E4226" s="33" t="s">
        <v>642</v>
      </c>
      <c r="F4226">
        <v>5</v>
      </c>
      <c r="G4226">
        <v>2</v>
      </c>
      <c r="H4226" t="s">
        <v>23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3">
      <c r="A4227" s="47" t="s">
        <v>693</v>
      </c>
      <c r="B4227" s="47">
        <v>2024</v>
      </c>
      <c r="C4227" s="49">
        <v>45326</v>
      </c>
      <c r="D4227" s="47" t="s">
        <v>72</v>
      </c>
      <c r="E4227" s="33" t="s">
        <v>642</v>
      </c>
      <c r="F4227">
        <v>5</v>
      </c>
      <c r="G4227">
        <v>3</v>
      </c>
      <c r="H4227" t="s">
        <v>35</v>
      </c>
      <c r="I4227" t="s">
        <v>36</v>
      </c>
      <c r="J4227" s="12">
        <f>(C4227-VLOOKUP(H4227,Riders!$A$2:$C$3500,2,FALSE))/365</f>
        <v>25.830136986301369</v>
      </c>
      <c r="K4227">
        <v>18</v>
      </c>
    </row>
    <row r="4228" spans="1:11" x14ac:dyDescent="0.3">
      <c r="A4228" s="47" t="s">
        <v>693</v>
      </c>
      <c r="B4228" s="47">
        <v>2024</v>
      </c>
      <c r="C4228" s="49">
        <v>45326</v>
      </c>
      <c r="D4228" s="47" t="s">
        <v>72</v>
      </c>
      <c r="E4228" s="33" t="s">
        <v>642</v>
      </c>
      <c r="F4228">
        <v>5</v>
      </c>
      <c r="G4228">
        <v>4</v>
      </c>
      <c r="H4228" t="s">
        <v>100</v>
      </c>
      <c r="I4228" t="s">
        <v>47</v>
      </c>
      <c r="J4228" s="12">
        <f>(C4228-VLOOKUP(H4228,Riders!$A$2:$C$3500,2,FALSE))/365</f>
        <v>29.980821917808218</v>
      </c>
      <c r="K4228">
        <v>23</v>
      </c>
    </row>
    <row r="4229" spans="1:11" x14ac:dyDescent="0.3">
      <c r="A4229" s="47" t="s">
        <v>693</v>
      </c>
      <c r="B4229" s="47">
        <v>2024</v>
      </c>
      <c r="C4229" s="49">
        <v>45326</v>
      </c>
      <c r="D4229" s="47" t="s">
        <v>72</v>
      </c>
      <c r="E4229" s="33" t="s">
        <v>642</v>
      </c>
      <c r="F4229">
        <v>5</v>
      </c>
      <c r="G4229">
        <v>5</v>
      </c>
      <c r="H4229" t="s">
        <v>43</v>
      </c>
      <c r="I4229" t="s">
        <v>44</v>
      </c>
      <c r="J4229" s="12">
        <f>(C4229-VLOOKUP(H4229,Riders!$A$2:$C$3500,2,FALSE))/365</f>
        <v>31.213698630136985</v>
      </c>
      <c r="K4229">
        <v>28</v>
      </c>
    </row>
    <row r="4230" spans="1:11" x14ac:dyDescent="0.3">
      <c r="A4230" s="47" t="s">
        <v>693</v>
      </c>
      <c r="B4230" s="47">
        <v>2024</v>
      </c>
      <c r="C4230" s="49">
        <v>45326</v>
      </c>
      <c r="D4230" s="47" t="s">
        <v>72</v>
      </c>
      <c r="E4230" s="33" t="s">
        <v>642</v>
      </c>
      <c r="F4230">
        <v>5</v>
      </c>
      <c r="G4230">
        <v>6</v>
      </c>
      <c r="H4230" t="s">
        <v>845</v>
      </c>
      <c r="I4230" t="s">
        <v>235</v>
      </c>
      <c r="J4230" s="12">
        <f>(C4230-VLOOKUP(H4230,Riders!$A$2:$C$3500,2,FALSE))/365</f>
        <v>19.983561643835618</v>
      </c>
      <c r="K4230">
        <v>33</v>
      </c>
    </row>
    <row r="4231" spans="1:11" x14ac:dyDescent="0.3">
      <c r="A4231" s="47" t="s">
        <v>693</v>
      </c>
      <c r="B4231" s="47">
        <v>2024</v>
      </c>
      <c r="C4231" s="49">
        <v>45326</v>
      </c>
      <c r="D4231" s="47" t="s">
        <v>72</v>
      </c>
      <c r="E4231" s="33" t="s">
        <v>642</v>
      </c>
      <c r="F4231">
        <v>5</v>
      </c>
      <c r="G4231">
        <v>7</v>
      </c>
      <c r="H4231" t="s">
        <v>831</v>
      </c>
      <c r="I4231" t="s">
        <v>29</v>
      </c>
      <c r="J4231" s="12">
        <f>(C4231-VLOOKUP(H4231,Riders!$A$2:$C$3500,2,FALSE))/365</f>
        <v>25.591780821917808</v>
      </c>
      <c r="K4231">
        <v>38</v>
      </c>
    </row>
    <row r="4232" spans="1:11" x14ac:dyDescent="0.3">
      <c r="A4232" s="47" t="s">
        <v>693</v>
      </c>
      <c r="B4232" s="47">
        <v>2024</v>
      </c>
      <c r="C4232" s="49">
        <v>45326</v>
      </c>
      <c r="D4232" s="47" t="s">
        <v>72</v>
      </c>
      <c r="E4232" s="33" t="s">
        <v>643</v>
      </c>
      <c r="F4232">
        <v>1</v>
      </c>
      <c r="G4232">
        <v>1</v>
      </c>
      <c r="H4232" t="s">
        <v>381</v>
      </c>
      <c r="I4232" t="s">
        <v>25</v>
      </c>
      <c r="J4232" s="12">
        <f>(C4232-VLOOKUP(H4232,Riders!$A$2:$C$3500,2,FALSE))/365</f>
        <v>21.134246575342466</v>
      </c>
      <c r="K4232">
        <v>4</v>
      </c>
    </row>
    <row r="4233" spans="1:11" x14ac:dyDescent="0.3">
      <c r="A4233" s="47" t="s">
        <v>693</v>
      </c>
      <c r="B4233" s="47">
        <v>2024</v>
      </c>
      <c r="C4233" s="49">
        <v>45326</v>
      </c>
      <c r="D4233" s="47" t="s">
        <v>72</v>
      </c>
      <c r="E4233" s="33" t="s">
        <v>643</v>
      </c>
      <c r="F4233">
        <v>1</v>
      </c>
      <c r="G4233">
        <v>2</v>
      </c>
      <c r="H4233" t="s">
        <v>133</v>
      </c>
      <c r="I4233" t="s">
        <v>151</v>
      </c>
      <c r="J4233" s="12">
        <f>(C4233-VLOOKUP(H4233,Riders!$A$2:$C$3500,2,FALSE))/365</f>
        <v>31.032876712328768</v>
      </c>
      <c r="K4233">
        <v>2</v>
      </c>
    </row>
    <row r="4234" spans="1:11" x14ac:dyDescent="0.3">
      <c r="A4234" s="47" t="s">
        <v>693</v>
      </c>
      <c r="B4234" s="47">
        <v>2024</v>
      </c>
      <c r="C4234" s="49">
        <v>45326</v>
      </c>
      <c r="D4234" s="47" t="s">
        <v>72</v>
      </c>
      <c r="E4234" s="33" t="s">
        <v>643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3">
      <c r="A4235" s="47" t="s">
        <v>693</v>
      </c>
      <c r="B4235" s="47">
        <v>2024</v>
      </c>
      <c r="C4235" s="49">
        <v>45326</v>
      </c>
      <c r="D4235" s="47" t="s">
        <v>72</v>
      </c>
      <c r="E4235" s="33" t="s">
        <v>643</v>
      </c>
      <c r="F4235">
        <v>1</v>
      </c>
      <c r="G4235">
        <v>4</v>
      </c>
      <c r="H4235" t="s">
        <v>20</v>
      </c>
      <c r="I4235" t="s">
        <v>21</v>
      </c>
      <c r="J4235" s="12">
        <f>(C4235-VLOOKUP(H4235,Riders!$A$2:$C$3500,2,FALSE))/365</f>
        <v>28.5013698630137</v>
      </c>
      <c r="K4235">
        <v>9</v>
      </c>
    </row>
    <row r="4236" spans="1:11" x14ac:dyDescent="0.3">
      <c r="A4236" s="47" t="s">
        <v>693</v>
      </c>
      <c r="B4236" s="47">
        <v>2024</v>
      </c>
      <c r="C4236" s="49">
        <v>45326</v>
      </c>
      <c r="D4236" s="47" t="s">
        <v>72</v>
      </c>
      <c r="E4236" s="33" t="s">
        <v>643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3">
      <c r="A4237" s="47" t="s">
        <v>693</v>
      </c>
      <c r="B4237" s="47">
        <v>2024</v>
      </c>
      <c r="C4237" s="49">
        <v>45326</v>
      </c>
      <c r="D4237" s="47" t="s">
        <v>72</v>
      </c>
      <c r="E4237" s="33" t="s">
        <v>643</v>
      </c>
      <c r="F4237">
        <v>1</v>
      </c>
      <c r="G4237">
        <v>6</v>
      </c>
      <c r="H4237" t="s">
        <v>52</v>
      </c>
      <c r="I4237" t="s">
        <v>53</v>
      </c>
      <c r="J4237" s="12">
        <f>(C4237-VLOOKUP(H4237,Riders!$A$2:$C$3500,2,FALSE))/365</f>
        <v>26.906849315068492</v>
      </c>
      <c r="K4237">
        <v>11</v>
      </c>
    </row>
    <row r="4238" spans="1:11" x14ac:dyDescent="0.3">
      <c r="A4238" s="47" t="s">
        <v>693</v>
      </c>
      <c r="B4238" s="47">
        <v>2024</v>
      </c>
      <c r="C4238" s="49">
        <v>45326</v>
      </c>
      <c r="D4238" s="47" t="s">
        <v>72</v>
      </c>
      <c r="E4238" s="33" t="s">
        <v>643</v>
      </c>
      <c r="F4238">
        <v>2</v>
      </c>
      <c r="G4238">
        <v>1</v>
      </c>
      <c r="H4238" t="s">
        <v>26</v>
      </c>
      <c r="I4238" t="s">
        <v>27</v>
      </c>
      <c r="J4238" s="12">
        <f>(C4238-VLOOKUP(H4238,Riders!$A$2:$C$3500,2,FALSE))/365</f>
        <v>25.706849315068492</v>
      </c>
      <c r="K4238">
        <v>3</v>
      </c>
    </row>
    <row r="4239" spans="1:11" x14ac:dyDescent="0.3">
      <c r="A4239" s="47" t="s">
        <v>693</v>
      </c>
      <c r="B4239" s="47">
        <v>2024</v>
      </c>
      <c r="C4239" s="49">
        <v>45326</v>
      </c>
      <c r="D4239" s="47" t="s">
        <v>72</v>
      </c>
      <c r="E4239" s="33" t="s">
        <v>643</v>
      </c>
      <c r="F4239">
        <v>2</v>
      </c>
      <c r="G4239">
        <v>2</v>
      </c>
      <c r="H4239" t="s">
        <v>24</v>
      </c>
      <c r="I4239" t="s">
        <v>25</v>
      </c>
      <c r="J4239" s="12">
        <f>(C4239-VLOOKUP(H4239,Riders!$A$2:$C$3500,2,FALSE))/365</f>
        <v>25.435616438356163</v>
      </c>
      <c r="K4239">
        <v>5</v>
      </c>
    </row>
    <row r="4240" spans="1:11" x14ac:dyDescent="0.3">
      <c r="A4240" s="47" t="s">
        <v>693</v>
      </c>
      <c r="B4240" s="47">
        <v>2024</v>
      </c>
      <c r="C4240" s="49">
        <v>45326</v>
      </c>
      <c r="D4240" s="47" t="s">
        <v>72</v>
      </c>
      <c r="E4240" s="33" t="s">
        <v>643</v>
      </c>
      <c r="F4240">
        <v>2</v>
      </c>
      <c r="G4240">
        <v>3</v>
      </c>
      <c r="H4240" t="s">
        <v>42</v>
      </c>
      <c r="I4240" t="s">
        <v>97</v>
      </c>
      <c r="J4240" s="12">
        <f>(C4240-VLOOKUP(H4240,Riders!$A$2:$C$3500,2,FALSE))/365</f>
        <v>25.17808219178082</v>
      </c>
      <c r="K4240">
        <v>1</v>
      </c>
    </row>
    <row r="4241" spans="1:11" x14ac:dyDescent="0.3">
      <c r="A4241" s="47" t="s">
        <v>693</v>
      </c>
      <c r="B4241" s="47">
        <v>2024</v>
      </c>
      <c r="C4241" s="49">
        <v>45326</v>
      </c>
      <c r="D4241" s="47" t="s">
        <v>72</v>
      </c>
      <c r="E4241" s="33" t="s">
        <v>643</v>
      </c>
      <c r="F4241">
        <v>2</v>
      </c>
      <c r="G4241">
        <v>4</v>
      </c>
      <c r="H4241" t="s">
        <v>903</v>
      </c>
      <c r="I4241" t="s">
        <v>51</v>
      </c>
      <c r="J4241" s="12">
        <f>(C4241-VLOOKUP(H4241,Riders!$A$2:$C$3500,2,FALSE))/365</f>
        <v>20.106849315068494</v>
      </c>
      <c r="K4241">
        <v>12</v>
      </c>
    </row>
    <row r="4242" spans="1:11" x14ac:dyDescent="0.3">
      <c r="A4242" s="47" t="s">
        <v>693</v>
      </c>
      <c r="B4242" s="47">
        <v>2024</v>
      </c>
      <c r="C4242" s="49">
        <v>45326</v>
      </c>
      <c r="D4242" s="47" t="s">
        <v>72</v>
      </c>
      <c r="E4242" s="33" t="s">
        <v>643</v>
      </c>
      <c r="F4242">
        <v>2</v>
      </c>
      <c r="G4242">
        <v>5</v>
      </c>
      <c r="H4242" t="s">
        <v>50</v>
      </c>
      <c r="I4242" t="s">
        <v>51</v>
      </c>
      <c r="J4242" s="12">
        <f>(C4242-VLOOKUP(H4242,Riders!$A$2:$C$3500,2,FALSE))/365</f>
        <v>27.334246575342465</v>
      </c>
      <c r="K4242">
        <v>8</v>
      </c>
    </row>
    <row r="4243" spans="1:11" x14ac:dyDescent="0.3">
      <c r="A4243" s="47" t="s">
        <v>693</v>
      </c>
      <c r="B4243" s="47">
        <v>2024</v>
      </c>
      <c r="C4243" s="49">
        <v>45326</v>
      </c>
      <c r="D4243" s="47" t="s">
        <v>72</v>
      </c>
      <c r="E4243" s="33" t="s">
        <v>643</v>
      </c>
      <c r="F4243">
        <v>2</v>
      </c>
      <c r="G4243">
        <v>6</v>
      </c>
      <c r="H4243" t="s">
        <v>390</v>
      </c>
      <c r="I4243" t="s">
        <v>36</v>
      </c>
      <c r="J4243" s="12">
        <f>(C4243-VLOOKUP(H4243,Riders!$A$2:$C$3500,2,FALSE))/365</f>
        <v>20.797260273972604</v>
      </c>
      <c r="K4243">
        <v>10</v>
      </c>
    </row>
    <row r="4244" spans="1:11" x14ac:dyDescent="0.3">
      <c r="A4244" s="47" t="s">
        <v>693</v>
      </c>
      <c r="B4244" s="47">
        <v>2024</v>
      </c>
      <c r="C4244" s="49">
        <v>45326</v>
      </c>
      <c r="D4244" s="47" t="s">
        <v>72</v>
      </c>
      <c r="E4244" s="33" t="s">
        <v>370</v>
      </c>
      <c r="F4244">
        <v>1</v>
      </c>
      <c r="G4244">
        <v>1</v>
      </c>
      <c r="H4244" t="s">
        <v>42</v>
      </c>
      <c r="I4244" t="s">
        <v>97</v>
      </c>
      <c r="J4244" s="12">
        <f>(C4244-VLOOKUP(H4244,Riders!$A$2:$C$3500,2,FALSE))/365</f>
        <v>25.17808219178082</v>
      </c>
      <c r="K4244">
        <v>1</v>
      </c>
    </row>
    <row r="4245" spans="1:11" x14ac:dyDescent="0.3">
      <c r="A4245" s="47" t="s">
        <v>693</v>
      </c>
      <c r="B4245" s="47">
        <v>2024</v>
      </c>
      <c r="C4245" s="49">
        <v>45326</v>
      </c>
      <c r="D4245" s="47" t="s">
        <v>72</v>
      </c>
      <c r="E4245" s="33" t="s">
        <v>370</v>
      </c>
      <c r="F4245">
        <v>1</v>
      </c>
      <c r="G4245">
        <v>2</v>
      </c>
      <c r="H4245" t="s">
        <v>133</v>
      </c>
      <c r="I4245" t="s">
        <v>151</v>
      </c>
      <c r="J4245" s="12">
        <f>(C4245-VLOOKUP(H4245,Riders!$A$2:$C$3500,2,FALSE))/365</f>
        <v>31.032876712328768</v>
      </c>
      <c r="K4245">
        <v>2</v>
      </c>
    </row>
    <row r="4246" spans="1:11" x14ac:dyDescent="0.3">
      <c r="A4246" s="47" t="s">
        <v>693</v>
      </c>
      <c r="B4246" s="47">
        <v>2024</v>
      </c>
      <c r="C4246" s="49">
        <v>45326</v>
      </c>
      <c r="D4246" s="47" t="s">
        <v>72</v>
      </c>
      <c r="E4246" s="33" t="s">
        <v>370</v>
      </c>
      <c r="F4246">
        <v>1</v>
      </c>
      <c r="G4246">
        <v>3</v>
      </c>
      <c r="H4246" t="s">
        <v>26</v>
      </c>
      <c r="I4246" t="s">
        <v>27</v>
      </c>
      <c r="J4246" s="12">
        <f>(C4246-VLOOKUP(H4246,Riders!$A$2:$C$3500,2,FALSE))/365</f>
        <v>25.706849315068492</v>
      </c>
      <c r="K4246">
        <v>3</v>
      </c>
    </row>
    <row r="4247" spans="1:11" x14ac:dyDescent="0.3">
      <c r="A4247" s="47" t="s">
        <v>693</v>
      </c>
      <c r="B4247" s="47">
        <v>2024</v>
      </c>
      <c r="C4247" s="49">
        <v>45326</v>
      </c>
      <c r="D4247" s="47" t="s">
        <v>72</v>
      </c>
      <c r="E4247" s="33" t="s">
        <v>370</v>
      </c>
      <c r="F4247">
        <v>1</v>
      </c>
      <c r="G4247">
        <v>4</v>
      </c>
      <c r="H4247" t="s">
        <v>381</v>
      </c>
      <c r="I4247" t="s">
        <v>25</v>
      </c>
      <c r="J4247" s="12">
        <f>(C4247-VLOOKUP(H4247,Riders!$A$2:$C$3500,2,FALSE))/365</f>
        <v>21.134246575342466</v>
      </c>
      <c r="K4247">
        <v>4</v>
      </c>
    </row>
    <row r="4248" spans="1:11" x14ac:dyDescent="0.3">
      <c r="A4248" s="47" t="s">
        <v>693</v>
      </c>
      <c r="B4248" s="47">
        <v>2024</v>
      </c>
      <c r="C4248" s="49">
        <v>45326</v>
      </c>
      <c r="D4248" s="47" t="s">
        <v>72</v>
      </c>
      <c r="E4248" s="33" t="s">
        <v>370</v>
      </c>
      <c r="F4248">
        <v>1</v>
      </c>
      <c r="G4248">
        <v>5</v>
      </c>
      <c r="H4248" t="s">
        <v>24</v>
      </c>
      <c r="I4248" t="s">
        <v>25</v>
      </c>
      <c r="J4248" s="12">
        <f>(C4248-VLOOKUP(H4248,Riders!$A$2:$C$3500,2,FALSE))/365</f>
        <v>25.435616438356163</v>
      </c>
      <c r="K4248">
        <v>5</v>
      </c>
    </row>
    <row r="4249" spans="1:11" x14ac:dyDescent="0.3">
      <c r="A4249" s="47" t="s">
        <v>693</v>
      </c>
      <c r="B4249" s="47">
        <v>2024</v>
      </c>
      <c r="C4249" s="49">
        <v>45326</v>
      </c>
      <c r="D4249" s="47" t="s">
        <v>72</v>
      </c>
      <c r="E4249" s="33" t="s">
        <v>370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3">
      <c r="A4250" s="47" t="s">
        <v>693</v>
      </c>
      <c r="B4250" s="47">
        <v>2024</v>
      </c>
      <c r="C4250" s="49">
        <v>45326</v>
      </c>
      <c r="D4250" s="47" t="s">
        <v>72</v>
      </c>
      <c r="E4250" s="33" t="s">
        <v>370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3">
      <c r="A4251" s="47" t="s">
        <v>693</v>
      </c>
      <c r="B4251" s="47">
        <v>2024</v>
      </c>
      <c r="C4251" s="49">
        <v>45326</v>
      </c>
      <c r="D4251" s="47" t="s">
        <v>72</v>
      </c>
      <c r="E4251" s="33" t="s">
        <v>370</v>
      </c>
      <c r="F4251">
        <v>2</v>
      </c>
      <c r="G4251">
        <v>2</v>
      </c>
      <c r="H4251" t="s">
        <v>50</v>
      </c>
      <c r="I4251" t="s">
        <v>51</v>
      </c>
      <c r="J4251" s="12">
        <f>(C4251-VLOOKUP(H4251,Riders!$A$2:$C$3500,2,FALSE))/365</f>
        <v>27.334246575342465</v>
      </c>
      <c r="K4251">
        <v>8</v>
      </c>
    </row>
    <row r="4252" spans="1:11" x14ac:dyDescent="0.3">
      <c r="A4252" s="47" t="s">
        <v>693</v>
      </c>
      <c r="B4252" s="47">
        <v>2024</v>
      </c>
      <c r="C4252" s="49">
        <v>45326</v>
      </c>
      <c r="D4252" s="47" t="s">
        <v>72</v>
      </c>
      <c r="E4252" s="33" t="s">
        <v>370</v>
      </c>
      <c r="F4252">
        <v>2</v>
      </c>
      <c r="G4252">
        <v>3</v>
      </c>
      <c r="H4252" t="s">
        <v>20</v>
      </c>
      <c r="I4252" t="s">
        <v>21</v>
      </c>
      <c r="J4252" s="12">
        <f>(C4252-VLOOKUP(H4252,Riders!$A$2:$C$3500,2,FALSE))/365</f>
        <v>28.5013698630137</v>
      </c>
      <c r="K4252">
        <v>9</v>
      </c>
    </row>
    <row r="4253" spans="1:11" x14ac:dyDescent="0.3">
      <c r="A4253" s="47" t="s">
        <v>693</v>
      </c>
      <c r="B4253" s="47">
        <v>2024</v>
      </c>
      <c r="C4253" s="49">
        <v>45326</v>
      </c>
      <c r="D4253" s="47" t="s">
        <v>72</v>
      </c>
      <c r="E4253" s="33" t="s">
        <v>370</v>
      </c>
      <c r="F4253">
        <v>2</v>
      </c>
      <c r="G4253">
        <v>4</v>
      </c>
      <c r="H4253" t="s">
        <v>390</v>
      </c>
      <c r="I4253" t="s">
        <v>36</v>
      </c>
      <c r="J4253" s="12">
        <f>(C4253-VLOOKUP(H4253,Riders!$A$2:$C$3500,2,FALSE))/365</f>
        <v>20.797260273972604</v>
      </c>
      <c r="K4253">
        <v>10</v>
      </c>
    </row>
    <row r="4254" spans="1:11" x14ac:dyDescent="0.3">
      <c r="A4254" s="47" t="s">
        <v>693</v>
      </c>
      <c r="B4254" s="47">
        <v>2024</v>
      </c>
      <c r="C4254" s="49">
        <v>45326</v>
      </c>
      <c r="D4254" s="47" t="s">
        <v>72</v>
      </c>
      <c r="E4254" s="33" t="s">
        <v>370</v>
      </c>
      <c r="F4254">
        <v>2</v>
      </c>
      <c r="G4254">
        <v>5</v>
      </c>
      <c r="H4254" t="s">
        <v>52</v>
      </c>
      <c r="I4254" t="s">
        <v>53</v>
      </c>
      <c r="J4254" s="12">
        <f>(C4254-VLOOKUP(H4254,Riders!$A$2:$C$3500,2,FALSE))/365</f>
        <v>26.906849315068492</v>
      </c>
      <c r="K4254">
        <v>11</v>
      </c>
    </row>
    <row r="4255" spans="1:11" x14ac:dyDescent="0.3">
      <c r="A4255" s="47" t="s">
        <v>693</v>
      </c>
      <c r="B4255" s="47">
        <v>2024</v>
      </c>
      <c r="C4255" s="49">
        <v>45326</v>
      </c>
      <c r="D4255" s="47" t="s">
        <v>72</v>
      </c>
      <c r="E4255" s="33" t="s">
        <v>370</v>
      </c>
      <c r="F4255">
        <v>2</v>
      </c>
      <c r="G4255">
        <v>6</v>
      </c>
      <c r="H4255" t="s">
        <v>903</v>
      </c>
      <c r="I4255" t="s">
        <v>51</v>
      </c>
      <c r="J4255" s="12">
        <f>(C4255-VLOOKUP(H4255,Riders!$A$2:$C$3500,2,FALSE))/365</f>
        <v>20.106849315068494</v>
      </c>
      <c r="K4255">
        <v>12</v>
      </c>
    </row>
    <row r="1048576" spans="5:5" x14ac:dyDescent="0.3">
      <c r="E1048576" s="33"/>
    </row>
  </sheetData>
  <autoFilter ref="A1:K4020" xr:uid="{E74C5680-08DB-4992-867A-86ECDD333AB8}">
    <sortState xmlns:xlrd2="http://schemas.microsoft.com/office/spreadsheetml/2017/richdata2" ref="A2:K4255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255 J2:J4255">
    <cfRule type="expression" dxfId="31" priority="21">
      <formula>$F1=6</formula>
    </cfRule>
    <cfRule type="expression" dxfId="30" priority="22">
      <formula>$F1=5</formula>
    </cfRule>
    <cfRule type="expression" dxfId="29" priority="23">
      <formula>$F1=4</formula>
    </cfRule>
    <cfRule type="expression" dxfId="28" priority="24">
      <formula>$F1=3</formula>
    </cfRule>
    <cfRule type="expression" dxfId="27" priority="25">
      <formula>$F1=1</formula>
    </cfRule>
    <cfRule type="expression" dxfId="26" priority="26">
      <formula>$F1=2</formula>
    </cfRule>
  </conditionalFormatting>
  <conditionalFormatting sqref="D3943:D4020 A3943:B4020">
    <cfRule type="expression" dxfId="25" priority="19">
      <formula>#REF!="F"</formula>
    </cfRule>
    <cfRule type="expression" dxfId="24" priority="20">
      <formula>#REF!="Q"</formula>
    </cfRule>
  </conditionalFormatting>
  <conditionalFormatting sqref="E1048576">
    <cfRule type="expression" dxfId="23" priority="13">
      <formula>$F1048576=6</formula>
    </cfRule>
    <cfRule type="expression" dxfId="22" priority="14">
      <formula>$F1048576=5</formula>
    </cfRule>
    <cfRule type="expression" dxfId="21" priority="15">
      <formula>$F1048576=4</formula>
    </cfRule>
    <cfRule type="expression" dxfId="20" priority="16">
      <formula>$F1048576=3</formula>
    </cfRule>
    <cfRule type="expression" dxfId="19" priority="17">
      <formula>$F1048576=1</formula>
    </cfRule>
    <cfRule type="expression" dxfId="18" priority="18">
      <formula>$F1048576=2</formula>
    </cfRule>
  </conditionalFormatting>
  <conditionalFormatting sqref="A4105:D4160">
    <cfRule type="expression" dxfId="17" priority="10">
      <formula>$E4105="Q"</formula>
    </cfRule>
    <cfRule type="expression" dxfId="16" priority="11">
      <formula>$E4105="G"</formula>
    </cfRule>
    <cfRule type="expression" dxfId="15" priority="12">
      <formula>$E4105="B"</formula>
    </cfRule>
  </conditionalFormatting>
  <conditionalFormatting sqref="A4161:B42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D4161:D425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C4161:C4255">
    <cfRule type="expression" dxfId="8" priority="1">
      <formula>$E4161="R1"</formula>
    </cfRule>
    <cfRule type="expression" dxfId="7" priority="2">
      <formula>$E4161="F"</formula>
    </cfRule>
    <cfRule type="expression" dxfId="6" priority="3">
      <formula>$E4161="Q"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240"/>
  <sheetViews>
    <sheetView workbookViewId="0">
      <pane ySplit="1" topLeftCell="A4220" activePane="bottomLeft" state="frozen"/>
      <selection pane="bottomLeft" activeCell="A4240" sqref="A4240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33" t="s">
        <v>3815</v>
      </c>
      <c r="M1" s="33" t="s">
        <v>3816</v>
      </c>
      <c r="N1" s="33" t="s">
        <v>3813</v>
      </c>
      <c r="O1" s="33" t="s">
        <v>3814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19.472999999999999</v>
      </c>
      <c r="N3944">
        <v>31.401</v>
      </c>
      <c r="O3944">
        <v>5.9640000000000004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18.619</v>
      </c>
      <c r="N3945">
        <v>20.683</v>
      </c>
      <c r="O3945">
        <v>1.032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22.855</v>
      </c>
      <c r="N3946">
        <v>24.257000000000001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14.356999999999999</v>
      </c>
      <c r="N3947">
        <v>18.029</v>
      </c>
      <c r="O3947">
        <v>1.8360000000000001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12.077999999999999</v>
      </c>
      <c r="M3948">
        <v>11.254</v>
      </c>
      <c r="N3948">
        <v>16.042000000000002</v>
      </c>
      <c r="O3948">
        <v>2.3940000000000001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24.668999999999901</v>
      </c>
      <c r="N3959">
        <v>26.114999999999998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4</v>
      </c>
      <c r="L3960">
        <v>17.468</v>
      </c>
      <c r="M3960">
        <v>18.21</v>
      </c>
      <c r="N3960">
        <v>21.244</v>
      </c>
      <c r="O3960">
        <v>1.5169999999999999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14.625999999999999</v>
      </c>
      <c r="N3961">
        <v>23.245999999999999</v>
      </c>
      <c r="O3961">
        <v>4.3099999999999996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23.759</v>
      </c>
      <c r="N3962">
        <v>25.297000000000001</v>
      </c>
      <c r="O3962">
        <v>0.76900000000000002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11.308</v>
      </c>
      <c r="N3963">
        <v>16.478000000000002</v>
      </c>
      <c r="O3963">
        <v>2.585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20.527999999999999</v>
      </c>
      <c r="N3964">
        <v>23.173999999999999</v>
      </c>
      <c r="O3964">
        <v>1.323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14.625999999999999</v>
      </c>
      <c r="M3965">
        <v>15.446999999999999</v>
      </c>
      <c r="N3965">
        <v>22.402999999999999</v>
      </c>
      <c r="O3965">
        <v>3.4780000000000002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13.425999999999901</v>
      </c>
      <c r="N3966">
        <v>17.231999999999999</v>
      </c>
      <c r="O3966">
        <v>1.903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2.91299999999999</v>
      </c>
      <c r="N3967">
        <v>10.135</v>
      </c>
      <c r="O3967">
        <v>3.6110000000000002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26.317</v>
      </c>
      <c r="N3968">
        <v>28.126999999999999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11.308</v>
      </c>
      <c r="M3969">
        <v>13.875</v>
      </c>
      <c r="N3969">
        <v>18.529</v>
      </c>
      <c r="O3969">
        <v>2.327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17.588000000000001</v>
      </c>
      <c r="N3970">
        <v>21.04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23.759</v>
      </c>
      <c r="M3971">
        <v>23.524999999999999</v>
      </c>
      <c r="N3971">
        <v>25.056999999999999</v>
      </c>
      <c r="O3971">
        <v>0.76600000000000001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18.619</v>
      </c>
      <c r="M3972">
        <v>18.890999999999998</v>
      </c>
      <c r="N3972">
        <v>20.931000000000001</v>
      </c>
      <c r="O3972">
        <v>1.02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22.855</v>
      </c>
      <c r="M3977">
        <v>22.802999999999901</v>
      </c>
      <c r="N3977">
        <v>24.204999999999998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9.3829999999999991</v>
      </c>
      <c r="N3978">
        <v>15.089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14.356999999999999</v>
      </c>
      <c r="M3982">
        <v>14.7259999999999</v>
      </c>
      <c r="N3982">
        <v>18.257999999999999</v>
      </c>
      <c r="O3982">
        <v>1.766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10.824999999999999</v>
      </c>
      <c r="N3983">
        <v>16.353000000000002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4</v>
      </c>
      <c r="L3984">
        <v>18.21</v>
      </c>
      <c r="M3984">
        <v>18.879000000000001</v>
      </c>
      <c r="N3984">
        <v>21.835000000000001</v>
      </c>
      <c r="O3984">
        <v>1.478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23.367000000000001</v>
      </c>
      <c r="N3985">
        <v>25.829000000000001</v>
      </c>
      <c r="O3985">
        <v>1.2310000000000001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11.254</v>
      </c>
      <c r="M3986">
        <v>11.079000000000001</v>
      </c>
      <c r="N3986">
        <v>15.701000000000001</v>
      </c>
      <c r="O3986">
        <v>2.3109999999999999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24.668999999999901</v>
      </c>
      <c r="M3987">
        <v>24.89</v>
      </c>
      <c r="N3987">
        <v>26.332000000000001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28.687999999999999</v>
      </c>
      <c r="N3988">
        <v>30.155999999999999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26.317</v>
      </c>
      <c r="M3990">
        <v>26.206</v>
      </c>
      <c r="N3990">
        <v>27.994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18.890999999999998</v>
      </c>
      <c r="M3991">
        <v>18.957000000000001</v>
      </c>
      <c r="N3991">
        <v>20.966999999999999</v>
      </c>
      <c r="O3991">
        <v>1.0049999999999999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14.553999999999901</v>
      </c>
      <c r="N3992">
        <v>22.783999999999999</v>
      </c>
      <c r="O3992">
        <v>4.1150000000000002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26.071999999999999</v>
      </c>
      <c r="N3993">
        <v>27.638000000000002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23.026</v>
      </c>
      <c r="N3994">
        <v>25.72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4</v>
      </c>
      <c r="L3995">
        <v>18.879000000000001</v>
      </c>
      <c r="M3995">
        <v>19.349</v>
      </c>
      <c r="N3995">
        <v>22.183</v>
      </c>
      <c r="O3995">
        <v>1.417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20.527999999999999</v>
      </c>
      <c r="M3996">
        <v>20.555</v>
      </c>
      <c r="N3996">
        <v>23.114999999999998</v>
      </c>
      <c r="O3996">
        <v>1.28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20.951999999999899</v>
      </c>
      <c r="N3997">
        <v>23.481999999999999</v>
      </c>
      <c r="O3997">
        <v>1.2649999999999999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19.472999999999999</v>
      </c>
      <c r="M3998">
        <v>12.9439999999999</v>
      </c>
      <c r="N3998">
        <v>21.186</v>
      </c>
      <c r="O3998">
        <v>4.1210000000000004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23.026</v>
      </c>
      <c r="M3999">
        <v>23.710999999999999</v>
      </c>
      <c r="N3999">
        <v>26.337</v>
      </c>
      <c r="O3999">
        <v>1.3129999999999999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28.687999999999999</v>
      </c>
      <c r="M4000">
        <v>28.657</v>
      </c>
      <c r="N4000">
        <v>30.120999999999999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26.731999999999999</v>
      </c>
      <c r="N4001">
        <v>28.202000000000002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4</v>
      </c>
      <c r="L4002">
        <v>19.349</v>
      </c>
      <c r="M4002">
        <v>19.166</v>
      </c>
      <c r="N4002">
        <v>21.946000000000002</v>
      </c>
      <c r="O4002">
        <v>1.39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26.206</v>
      </c>
      <c r="M4003">
        <v>26.387</v>
      </c>
      <c r="N4003">
        <v>28.163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14.553999999999901</v>
      </c>
      <c r="M4004">
        <v>18.759</v>
      </c>
      <c r="N4004">
        <v>25.175000000000001</v>
      </c>
      <c r="O4004">
        <v>3.2080000000000002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20.951999999999899</v>
      </c>
      <c r="M4005">
        <v>21.113</v>
      </c>
      <c r="N4005">
        <v>23.571000000000002</v>
      </c>
      <c r="O4005">
        <v>1.2290000000000001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20.555</v>
      </c>
      <c r="M4006">
        <v>20.509999999999899</v>
      </c>
      <c r="N4006">
        <v>22.995999999999999</v>
      </c>
      <c r="O4006">
        <v>1.2430000000000001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18.957000000000001</v>
      </c>
      <c r="M4007">
        <v>18.855999999999899</v>
      </c>
      <c r="N4007">
        <v>20.835999999999999</v>
      </c>
      <c r="O4007">
        <v>0.99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12.9439999999999</v>
      </c>
      <c r="M4008">
        <v>10.849</v>
      </c>
      <c r="N4008">
        <v>17.690999999999999</v>
      </c>
      <c r="O4008">
        <v>3.4209999999999998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28.983000000000001</v>
      </c>
      <c r="N4009">
        <v>30.927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</v>
      </c>
      <c r="N4010">
        <v>29.036000000000001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23.524999999999999</v>
      </c>
      <c r="M4012">
        <v>23.524999999999999</v>
      </c>
      <c r="N4012">
        <v>25.048999999999999</v>
      </c>
      <c r="O4012">
        <v>0.76200000000000001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26.071999999999999</v>
      </c>
      <c r="M4013">
        <v>25.87</v>
      </c>
      <c r="N4013">
        <v>27.43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23.367000000000001</v>
      </c>
      <c r="M4014">
        <v>23.939</v>
      </c>
      <c r="N4014">
        <v>26.349</v>
      </c>
      <c r="O4014">
        <v>1.2050000000000001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29.030999999999999</v>
      </c>
      <c r="N4015">
        <v>30.535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24.89</v>
      </c>
      <c r="M4016">
        <v>24.87</v>
      </c>
      <c r="N4016">
        <v>26.308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13.425999999999901</v>
      </c>
      <c r="M4017">
        <v>14.393999999999901</v>
      </c>
      <c r="N4017">
        <v>17.975999999999999</v>
      </c>
      <c r="O4017">
        <v>1.7909999999999999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22.905000000000001</v>
      </c>
      <c r="N4018">
        <v>25.927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28.657</v>
      </c>
      <c r="M4019">
        <v>28.792999999999999</v>
      </c>
      <c r="N4019">
        <v>30.254999999999999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26.387</v>
      </c>
      <c r="M4020">
        <v>26.52</v>
      </c>
      <c r="N4020">
        <v>28.276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22.978999999999999</v>
      </c>
      <c r="N4024">
        <v>25.605</v>
      </c>
      <c r="O4024">
        <v>1.3129999999999999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23.710999999999999</v>
      </c>
      <c r="M4025">
        <v>23.981999999999999</v>
      </c>
      <c r="N4025">
        <v>26.527999999999999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26.280999999999999</v>
      </c>
      <c r="N4026">
        <v>28.632999999999999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22.802999999999901</v>
      </c>
      <c r="M4027">
        <v>22.757000000000001</v>
      </c>
      <c r="N4027">
        <v>24.157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19.166</v>
      </c>
      <c r="M4028">
        <v>18.850999999999999</v>
      </c>
      <c r="N4028">
        <v>21.565000000000001</v>
      </c>
      <c r="O4028">
        <v>1.357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</v>
      </c>
      <c r="N4029">
        <v>32.225999999999999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26.731999999999999</v>
      </c>
      <c r="M4030">
        <v>26.821000000000002</v>
      </c>
      <c r="N4030">
        <v>28.285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21.113</v>
      </c>
      <c r="M4031">
        <v>21.52</v>
      </c>
      <c r="N4031">
        <v>23.911999999999999</v>
      </c>
      <c r="O4031">
        <v>1.196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30.481000000000002</v>
      </c>
      <c r="N4032">
        <v>33.009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14.7259999999999</v>
      </c>
      <c r="M4033">
        <v>15.234</v>
      </c>
      <c r="N4033">
        <v>18.600000000000001</v>
      </c>
      <c r="O4033">
        <v>1.6830000000000001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18.855999999999899</v>
      </c>
      <c r="M4034">
        <v>18.641999999999999</v>
      </c>
      <c r="N4034">
        <v>20.603999999999999</v>
      </c>
      <c r="O4034">
        <v>0.98099999999999998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18.641999999999999</v>
      </c>
      <c r="M4035">
        <v>19.100999999999999</v>
      </c>
      <c r="N4035">
        <v>21.039000000000001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22.757000000000001</v>
      </c>
      <c r="M4037">
        <v>22.733000000000001</v>
      </c>
      <c r="N4037">
        <v>24.129000000000001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30.481000000000002</v>
      </c>
      <c r="M4039">
        <v>30.597999999999999</v>
      </c>
      <c r="N4039">
        <v>33.106000000000002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24.87</v>
      </c>
      <c r="M4040">
        <v>24.876999999999999</v>
      </c>
      <c r="N4040">
        <v>26.317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15.234</v>
      </c>
      <c r="M4041">
        <v>15.552</v>
      </c>
      <c r="N4041">
        <v>18.803999999999998</v>
      </c>
      <c r="O4041">
        <v>1.6259999999999999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14.393999999999901</v>
      </c>
      <c r="M4042">
        <v>14.018999999999901</v>
      </c>
      <c r="N4042">
        <v>17.492999999999999</v>
      </c>
      <c r="O4042">
        <v>1.7370000000000001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24.524000000000001</v>
      </c>
      <c r="N4043">
        <v>26.146000000000001</v>
      </c>
      <c r="O4043">
        <v>0.81100000000000005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25.87</v>
      </c>
      <c r="M4044">
        <v>25.859000000000002</v>
      </c>
      <c r="N4044">
        <v>27.411000000000001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18.850999999999999</v>
      </c>
      <c r="M4045">
        <v>19.070999999999898</v>
      </c>
      <c r="N4045">
        <v>21.704999999999998</v>
      </c>
      <c r="O4045">
        <v>1.3169999999999999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23.524999999999999</v>
      </c>
      <c r="M4046">
        <v>23.350999999999999</v>
      </c>
      <c r="N4046">
        <v>24.870999999999999</v>
      </c>
      <c r="O4046">
        <v>0.76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26.280999999999999</v>
      </c>
      <c r="M4048">
        <v>26.372999999999902</v>
      </c>
      <c r="N4048">
        <v>28.678999999999998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21.52</v>
      </c>
      <c r="M4049">
        <v>21.65</v>
      </c>
      <c r="N4049">
        <v>23.992000000000001</v>
      </c>
      <c r="O4049">
        <v>1.171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22.905000000000001</v>
      </c>
      <c r="M4050">
        <v>22.427</v>
      </c>
      <c r="N4050">
        <v>25.363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28.983000000000001</v>
      </c>
      <c r="M4051">
        <v>29.213999999999999</v>
      </c>
      <c r="N4051">
        <v>31.14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26.372999999999902</v>
      </c>
      <c r="M4052">
        <v>26.585999999999999</v>
      </c>
      <c r="N4052">
        <v>28.844000000000001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</v>
      </c>
      <c r="M4053">
        <v>26.521999999999998</v>
      </c>
      <c r="N4053">
        <v>28.26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29.030999999999999</v>
      </c>
      <c r="M4054">
        <v>28.847999999999999</v>
      </c>
      <c r="N4054">
        <v>30.347999999999999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</v>
      </c>
      <c r="N4055">
        <v>31.588000000000001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</v>
      </c>
      <c r="M4056">
        <v>30.4039999999999</v>
      </c>
      <c r="N4056">
        <v>32.229999999999997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24.524000000000001</v>
      </c>
      <c r="M4057">
        <v>24.634999999999899</v>
      </c>
      <c r="N4057">
        <v>26.242999999999999</v>
      </c>
      <c r="O4057">
        <v>0.80400000000000005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23.939</v>
      </c>
      <c r="M4058">
        <v>23.977</v>
      </c>
      <c r="N4058">
        <v>26.323</v>
      </c>
      <c r="O4058">
        <v>1.173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25.859000000000002</v>
      </c>
      <c r="M4059">
        <v>25.723999999999901</v>
      </c>
      <c r="N4059">
        <v>27.265999999999998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19.100999999999999</v>
      </c>
      <c r="M4060">
        <v>18.974</v>
      </c>
      <c r="N4060">
        <v>20.896000000000001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28.792999999999999</v>
      </c>
      <c r="M4061">
        <v>28.95</v>
      </c>
      <c r="N4061">
        <v>30.408000000000001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</v>
      </c>
      <c r="M4062">
        <v>26.417000000000002</v>
      </c>
      <c r="N4062">
        <v>29.369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26.231000000000002</v>
      </c>
      <c r="N4063">
        <v>27.643000000000001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23.981999999999999</v>
      </c>
      <c r="M4064">
        <v>24.070999999999898</v>
      </c>
      <c r="N4064">
        <v>26.536999999999999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24.876999999999999</v>
      </c>
      <c r="M4065">
        <v>24.820999999999898</v>
      </c>
      <c r="N4065">
        <v>26.254999999999999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26.821000000000002</v>
      </c>
      <c r="M4066">
        <v>26.613</v>
      </c>
      <c r="N4066">
        <v>28.073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29.213999999999999</v>
      </c>
      <c r="M4067">
        <v>29.504999999999999</v>
      </c>
      <c r="N4067">
        <v>31.408999999999999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30.4039999999999</v>
      </c>
      <c r="M4068">
        <v>30.457999999999998</v>
      </c>
      <c r="N4068">
        <v>32.262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26.231000000000002</v>
      </c>
      <c r="M4069">
        <v>26.297999999999998</v>
      </c>
      <c r="N4069">
        <v>27.704000000000001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24.634999999999899</v>
      </c>
      <c r="M4070">
        <v>24.683999999999902</v>
      </c>
      <c r="N4070">
        <v>26.277999999999999</v>
      </c>
      <c r="O4070">
        <v>0.79700000000000004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26.585999999999999</v>
      </c>
      <c r="M4071">
        <v>26.353999999999999</v>
      </c>
      <c r="N4071">
        <v>28.562000000000001</v>
      </c>
      <c r="O4071">
        <v>1.1040000000000001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24.070999999999898</v>
      </c>
      <c r="M4072">
        <v>23.695</v>
      </c>
      <c r="N4072">
        <v>26.106999999999999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28.95</v>
      </c>
      <c r="M4073">
        <v>29.131</v>
      </c>
      <c r="N4073">
        <v>30.585000000000001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28.847999999999999</v>
      </c>
      <c r="M4074">
        <v>28.942999999999898</v>
      </c>
      <c r="N4074">
        <v>30.434999999999999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26.417000000000002</v>
      </c>
      <c r="M4075">
        <v>26.678999999999998</v>
      </c>
      <c r="N4075">
        <v>29.504999999999999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26.521999999999998</v>
      </c>
      <c r="M4076">
        <v>26.542000000000002</v>
      </c>
      <c r="N4076">
        <v>28.26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</v>
      </c>
      <c r="M4077">
        <v>29.610999999999901</v>
      </c>
      <c r="N4077">
        <v>31.344999999999999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23.977</v>
      </c>
      <c r="M4078">
        <v>23.699000000000002</v>
      </c>
      <c r="N4078">
        <v>26.003</v>
      </c>
      <c r="O4078">
        <v>1.1519999999999999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30.457999999999998</v>
      </c>
      <c r="M4079">
        <v>30.709999999999901</v>
      </c>
      <c r="N4079">
        <v>32.497999999999998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29.131</v>
      </c>
      <c r="M4080">
        <v>29.24</v>
      </c>
      <c r="N4080">
        <v>30.687999999999999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29.504999999999999</v>
      </c>
      <c r="M4081">
        <v>29.539000000000001</v>
      </c>
      <c r="N4081">
        <v>31.413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26.678999999999998</v>
      </c>
      <c r="M4082">
        <v>26.738</v>
      </c>
      <c r="N4082">
        <v>29.454000000000001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26.297999999999998</v>
      </c>
      <c r="M4083">
        <v>26.265999999999998</v>
      </c>
      <c r="N4083">
        <v>27.667999999999999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28.942999999999898</v>
      </c>
      <c r="M4084">
        <v>28.730999999999899</v>
      </c>
      <c r="N4084">
        <v>30.216999999999999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23.699000000000002</v>
      </c>
      <c r="M4085">
        <v>24.314</v>
      </c>
      <c r="N4085">
        <v>26.568000000000001</v>
      </c>
      <c r="O4085">
        <v>1.127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26.353999999999999</v>
      </c>
      <c r="M4086">
        <v>26.573999999999899</v>
      </c>
      <c r="N4086">
        <v>28.731999999999999</v>
      </c>
      <c r="O4086">
        <v>1.079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26.542000000000002</v>
      </c>
      <c r="M4087">
        <v>26.585999999999999</v>
      </c>
      <c r="N4087">
        <v>28.283999999999999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23.695</v>
      </c>
      <c r="M4088">
        <v>23.802</v>
      </c>
      <c r="N4088">
        <v>26.146000000000001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24.683999999999902</v>
      </c>
      <c r="M4089">
        <v>24.63</v>
      </c>
      <c r="N4089">
        <v>26.212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29.610999999999901</v>
      </c>
      <c r="M4090">
        <v>29.236000000000001</v>
      </c>
      <c r="N4090">
        <v>30.952000000000002</v>
      </c>
      <c r="O4090">
        <v>0.85799999999999998</v>
      </c>
    </row>
    <row r="4091" spans="1:15" x14ac:dyDescent="0.3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1</v>
      </c>
      <c r="L4091">
        <v>29.539000000000001</v>
      </c>
      <c r="M4091">
        <v>29.742000000000001</v>
      </c>
      <c r="N4091">
        <v>31.6</v>
      </c>
      <c r="O4091">
        <v>0.92900000000000005</v>
      </c>
    </row>
    <row r="4092" spans="1:15" x14ac:dyDescent="0.3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3</v>
      </c>
      <c r="L4092">
        <v>26.738</v>
      </c>
      <c r="M4092">
        <v>26.984999999999999</v>
      </c>
      <c r="N4092">
        <v>29.617000000000001</v>
      </c>
      <c r="O4092">
        <v>1.3160000000000001</v>
      </c>
    </row>
    <row r="4093" spans="1:15" x14ac:dyDescent="0.3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8</v>
      </c>
      <c r="L4093">
        <v>23.754999999999999</v>
      </c>
      <c r="M4093">
        <v>23.902000000000001</v>
      </c>
      <c r="N4093">
        <v>25.882000000000001</v>
      </c>
      <c r="O4093">
        <v>0.99</v>
      </c>
    </row>
    <row r="4094" spans="1:15" x14ac:dyDescent="0.3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5</v>
      </c>
      <c r="L4094">
        <v>26.265999999999998</v>
      </c>
      <c r="M4094">
        <v>26.198</v>
      </c>
      <c r="N4094">
        <v>27.596</v>
      </c>
      <c r="O4094">
        <v>0.69899999999999995</v>
      </c>
    </row>
    <row r="4095" spans="1:15" x14ac:dyDescent="0.3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12</v>
      </c>
      <c r="L4095">
        <v>22.733000000000001</v>
      </c>
      <c r="M4095">
        <v>22.661999999999999</v>
      </c>
      <c r="N4095">
        <v>24.056000000000001</v>
      </c>
      <c r="O4095">
        <v>0.69699999999999995</v>
      </c>
    </row>
    <row r="4096" spans="1:15" x14ac:dyDescent="0.3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16</v>
      </c>
      <c r="L4096">
        <v>9</v>
      </c>
      <c r="M4096">
        <v>5.3719999999999999</v>
      </c>
      <c r="N4096">
        <v>16.68</v>
      </c>
      <c r="O4096">
        <v>5.6539999999999999</v>
      </c>
    </row>
    <row r="4097" spans="1:15" x14ac:dyDescent="0.3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7</v>
      </c>
      <c r="L4097">
        <v>29.236000000000001</v>
      </c>
      <c r="M4097">
        <v>29.388000000000002</v>
      </c>
      <c r="N4097">
        <v>31.094000000000001</v>
      </c>
      <c r="O4097">
        <v>0.85299999999999998</v>
      </c>
    </row>
    <row r="4098" spans="1:15" x14ac:dyDescent="0.3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</v>
      </c>
      <c r="L4098">
        <v>22.978999999999999</v>
      </c>
      <c r="M4098">
        <v>23.463000000000001</v>
      </c>
      <c r="N4098">
        <v>26.009</v>
      </c>
      <c r="O4098">
        <v>1.2729999999999999</v>
      </c>
    </row>
    <row r="4099" spans="1:15" x14ac:dyDescent="0.3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11</v>
      </c>
      <c r="L4099">
        <v>26.573999999999899</v>
      </c>
      <c r="M4099">
        <v>26.529</v>
      </c>
      <c r="N4099">
        <v>28.643000000000001</v>
      </c>
      <c r="O4099">
        <v>1.0569999999999999</v>
      </c>
    </row>
    <row r="4100" spans="1:15" x14ac:dyDescent="0.3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9</v>
      </c>
      <c r="L4100">
        <v>21.65</v>
      </c>
      <c r="M4100">
        <v>21.729999999999901</v>
      </c>
      <c r="N4100">
        <v>24.015999999999998</v>
      </c>
      <c r="O4100">
        <v>1.143</v>
      </c>
    </row>
    <row r="4101" spans="1:15" x14ac:dyDescent="0.3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6</v>
      </c>
      <c r="L4101">
        <v>22.620999999999999</v>
      </c>
      <c r="M4101">
        <v>22.367000000000001</v>
      </c>
      <c r="N4101">
        <v>24.829000000000001</v>
      </c>
      <c r="O4101">
        <v>1.2310000000000001</v>
      </c>
    </row>
    <row r="4102" spans="1:15" x14ac:dyDescent="0.3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18</v>
      </c>
      <c r="L4102">
        <v>15.452</v>
      </c>
      <c r="M4102">
        <v>14.772</v>
      </c>
      <c r="N4102">
        <v>19.402000000000001</v>
      </c>
      <c r="O4102">
        <v>2.3149999999999999</v>
      </c>
    </row>
    <row r="4103" spans="1:15" x14ac:dyDescent="0.3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4</v>
      </c>
      <c r="L4103">
        <v>28.730999999999899</v>
      </c>
      <c r="M4103">
        <v>28.806000000000001</v>
      </c>
      <c r="N4103">
        <v>30.292000000000002</v>
      </c>
      <c r="O4103">
        <v>0.74299999999999999</v>
      </c>
    </row>
    <row r="4104" spans="1:15" x14ac:dyDescent="0.3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10</v>
      </c>
      <c r="L4104">
        <v>23.350999999999999</v>
      </c>
      <c r="M4104">
        <v>23.44</v>
      </c>
      <c r="N4104">
        <v>24.954000000000001</v>
      </c>
      <c r="O4104">
        <v>0.75700000000000001</v>
      </c>
    </row>
    <row r="4105" spans="1:15" x14ac:dyDescent="0.3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14</v>
      </c>
      <c r="L4105">
        <v>18.974</v>
      </c>
      <c r="M4105">
        <v>19.158999999999999</v>
      </c>
      <c r="N4105">
        <v>21.053000000000001</v>
      </c>
      <c r="O4105">
        <v>0.94699999999999995</v>
      </c>
    </row>
    <row r="4106" spans="1:15" x14ac:dyDescent="0.3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13</v>
      </c>
      <c r="L4106">
        <v>19.070999999999898</v>
      </c>
      <c r="M4106">
        <v>19.117999999999999</v>
      </c>
      <c r="N4106">
        <v>21.67</v>
      </c>
      <c r="O4106">
        <v>1.276</v>
      </c>
    </row>
    <row r="4107" spans="1:15" x14ac:dyDescent="0.3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17</v>
      </c>
      <c r="L4107">
        <v>9</v>
      </c>
      <c r="M4107">
        <v>11.353999999999999</v>
      </c>
      <c r="N4107">
        <v>19.846</v>
      </c>
      <c r="O4107">
        <v>4.2460000000000004</v>
      </c>
    </row>
    <row r="4108" spans="1:15" x14ac:dyDescent="0.3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19</v>
      </c>
      <c r="L4108">
        <v>10.824999999999999</v>
      </c>
      <c r="M4108">
        <v>11.196</v>
      </c>
      <c r="N4108">
        <v>16.082000000000001</v>
      </c>
      <c r="O4108">
        <v>2.4430000000000001</v>
      </c>
    </row>
    <row r="4109" spans="1:15" x14ac:dyDescent="0.3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15</v>
      </c>
      <c r="L4109">
        <v>14.726000000000001</v>
      </c>
      <c r="M4109">
        <v>13.592000000000001</v>
      </c>
      <c r="N4109">
        <v>17.536000000000001</v>
      </c>
      <c r="O4109">
        <v>1.972</v>
      </c>
    </row>
    <row r="4110" spans="1:15" x14ac:dyDescent="0.3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8</v>
      </c>
      <c r="L4110">
        <v>23.902000000000001</v>
      </c>
      <c r="M4110">
        <v>24.167000000000002</v>
      </c>
      <c r="N4110">
        <v>26.125</v>
      </c>
      <c r="O4110">
        <v>0.97899999999999998</v>
      </c>
    </row>
    <row r="4111" spans="1:15" x14ac:dyDescent="0.3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6</v>
      </c>
      <c r="L4111">
        <v>22.367000000000001</v>
      </c>
      <c r="M4111">
        <v>22.571000000000002</v>
      </c>
      <c r="N4111">
        <v>24.971</v>
      </c>
      <c r="O4111">
        <v>1.2</v>
      </c>
    </row>
    <row r="4112" spans="1:15" x14ac:dyDescent="0.3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9</v>
      </c>
      <c r="L4112">
        <v>21.729999999999901</v>
      </c>
      <c r="M4112">
        <v>21.742999999999999</v>
      </c>
      <c r="N4112">
        <v>23.978999999999999</v>
      </c>
      <c r="O4112">
        <v>1.1180000000000001</v>
      </c>
    </row>
    <row r="4113" spans="1:15" x14ac:dyDescent="0.3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13</v>
      </c>
      <c r="L4113">
        <v>19.117999999999999</v>
      </c>
      <c r="M4113">
        <v>19.061</v>
      </c>
      <c r="N4113">
        <v>21.545000000000002</v>
      </c>
      <c r="O4113">
        <v>1.242</v>
      </c>
    </row>
    <row r="4114" spans="1:15" x14ac:dyDescent="0.3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16</v>
      </c>
      <c r="L4114">
        <v>5.3719999999999999</v>
      </c>
      <c r="M4114">
        <v>8.4829999999999899</v>
      </c>
      <c r="N4114">
        <v>16.370999999999999</v>
      </c>
      <c r="O4114">
        <v>3.944</v>
      </c>
    </row>
    <row r="4115" spans="1:15" x14ac:dyDescent="0.3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17</v>
      </c>
      <c r="L4115">
        <v>11.353999999999999</v>
      </c>
      <c r="M4115">
        <v>8.68</v>
      </c>
      <c r="N4115">
        <v>15.786</v>
      </c>
      <c r="O4115">
        <v>3.5529999999999999</v>
      </c>
    </row>
    <row r="4116" spans="1:15" x14ac:dyDescent="0.3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5</v>
      </c>
      <c r="L4116">
        <v>26.198</v>
      </c>
      <c r="M4116">
        <v>26.326000000000001</v>
      </c>
      <c r="N4116">
        <v>27.724</v>
      </c>
      <c r="O4116">
        <v>0.69899999999999995</v>
      </c>
    </row>
    <row r="4117" spans="1:15" x14ac:dyDescent="0.3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11</v>
      </c>
      <c r="L4117">
        <v>26.529</v>
      </c>
      <c r="M4117">
        <v>26.556000000000001</v>
      </c>
      <c r="N4117">
        <v>28.634</v>
      </c>
      <c r="O4117">
        <v>1.0389999999999999</v>
      </c>
    </row>
    <row r="4118" spans="1:15" x14ac:dyDescent="0.3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12</v>
      </c>
      <c r="L4118">
        <v>22.661999999999999</v>
      </c>
      <c r="M4118">
        <v>22.689</v>
      </c>
      <c r="N4118">
        <v>24.079000000000001</v>
      </c>
      <c r="O4118">
        <v>0.69499999999999995</v>
      </c>
    </row>
    <row r="4119" spans="1:15" x14ac:dyDescent="0.3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14</v>
      </c>
      <c r="L4119">
        <v>19.158999999999999</v>
      </c>
      <c r="M4119">
        <v>19.213999999999999</v>
      </c>
      <c r="N4119">
        <v>21.082000000000001</v>
      </c>
      <c r="O4119">
        <v>0.93400000000000005</v>
      </c>
    </row>
    <row r="4120" spans="1:15" x14ac:dyDescent="0.3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15</v>
      </c>
      <c r="L4120">
        <v>13.592000000000001</v>
      </c>
      <c r="M4120">
        <v>14.044</v>
      </c>
      <c r="N4120">
        <v>17.716000000000001</v>
      </c>
      <c r="O4120">
        <v>1.8360000000000001</v>
      </c>
    </row>
    <row r="4121" spans="1:15" x14ac:dyDescent="0.3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18</v>
      </c>
      <c r="L4121">
        <v>14.772</v>
      </c>
      <c r="M4121">
        <v>14.27</v>
      </c>
      <c r="N4121">
        <v>18.495999999999999</v>
      </c>
      <c r="O4121">
        <v>2.113</v>
      </c>
    </row>
    <row r="4122" spans="1:15" x14ac:dyDescent="0.3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19</v>
      </c>
      <c r="L4122">
        <v>11.196</v>
      </c>
      <c r="M4122">
        <v>10.314</v>
      </c>
      <c r="N4122">
        <v>14.848000000000001</v>
      </c>
      <c r="O4122">
        <v>2.2669999999999999</v>
      </c>
    </row>
    <row r="4123" spans="1:15" x14ac:dyDescent="0.3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1</v>
      </c>
      <c r="L4123">
        <v>29.742000000000001</v>
      </c>
      <c r="M4123">
        <v>29.910999999999898</v>
      </c>
      <c r="N4123">
        <v>31.754999999999999</v>
      </c>
      <c r="O4123">
        <v>0.92200000000000004</v>
      </c>
    </row>
    <row r="4124" spans="1:15" x14ac:dyDescent="0.3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6</v>
      </c>
      <c r="L4124">
        <v>22.571000000000002</v>
      </c>
      <c r="M4124">
        <v>23.048999999999999</v>
      </c>
      <c r="N4124">
        <v>25.387</v>
      </c>
      <c r="O4124">
        <v>1.169</v>
      </c>
    </row>
    <row r="4125" spans="1:15" x14ac:dyDescent="0.3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</v>
      </c>
      <c r="L4125">
        <v>23.463000000000001</v>
      </c>
      <c r="M4125">
        <v>23.695</v>
      </c>
      <c r="N4125">
        <v>26.163</v>
      </c>
      <c r="O4125">
        <v>1.234</v>
      </c>
    </row>
    <row r="4126" spans="1:15" x14ac:dyDescent="0.3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11</v>
      </c>
      <c r="L4126">
        <v>26.556000000000001</v>
      </c>
      <c r="M4126">
        <v>26.411000000000001</v>
      </c>
      <c r="N4126">
        <v>28.449000000000002</v>
      </c>
      <c r="O4126">
        <v>1.0189999999999999</v>
      </c>
    </row>
    <row r="4127" spans="1:15" x14ac:dyDescent="0.3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12</v>
      </c>
      <c r="L4127">
        <v>22.689</v>
      </c>
      <c r="M4127">
        <v>22.655000000000001</v>
      </c>
      <c r="N4127">
        <v>24.041</v>
      </c>
      <c r="O4127">
        <v>0.69299999999999995</v>
      </c>
    </row>
    <row r="4128" spans="1:15" x14ac:dyDescent="0.3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10</v>
      </c>
      <c r="L4128">
        <v>23.44</v>
      </c>
      <c r="M4128">
        <v>23.265000000000001</v>
      </c>
      <c r="N4128">
        <v>24.773</v>
      </c>
      <c r="O4128">
        <v>0.754</v>
      </c>
    </row>
    <row r="4129" spans="1:15" x14ac:dyDescent="0.3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3</v>
      </c>
      <c r="L4129">
        <v>26.984999999999999</v>
      </c>
      <c r="M4129">
        <v>27.556999999999999</v>
      </c>
      <c r="N4129">
        <v>30.120999999999999</v>
      </c>
      <c r="O4129">
        <v>1.282</v>
      </c>
    </row>
    <row r="4130" spans="1:15" x14ac:dyDescent="0.3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5</v>
      </c>
      <c r="L4130">
        <v>26.326000000000001</v>
      </c>
      <c r="M4130">
        <v>26.44</v>
      </c>
      <c r="N4130">
        <v>27.834</v>
      </c>
      <c r="O4130">
        <v>0.69699999999999995</v>
      </c>
    </row>
    <row r="4131" spans="1:15" x14ac:dyDescent="0.3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4</v>
      </c>
      <c r="L4131">
        <v>28.806000000000001</v>
      </c>
      <c r="M4131">
        <v>28.780999999999999</v>
      </c>
      <c r="N4131">
        <v>30.259</v>
      </c>
      <c r="O4131">
        <v>0.73899999999999999</v>
      </c>
    </row>
    <row r="4132" spans="1:15" x14ac:dyDescent="0.3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9</v>
      </c>
      <c r="L4132">
        <v>21.742999999999999</v>
      </c>
      <c r="M4132">
        <v>21.977</v>
      </c>
      <c r="N4132">
        <v>24.161000000000001</v>
      </c>
      <c r="O4132">
        <v>1.0920000000000001</v>
      </c>
    </row>
    <row r="4133" spans="1:15" x14ac:dyDescent="0.3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8</v>
      </c>
      <c r="L4133">
        <v>24.167000000000002</v>
      </c>
      <c r="M4133">
        <v>24.11</v>
      </c>
      <c r="N4133">
        <v>26.036000000000001</v>
      </c>
      <c r="O4133">
        <v>0.96299999999999997</v>
      </c>
    </row>
    <row r="4134" spans="1:15" x14ac:dyDescent="0.3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7</v>
      </c>
      <c r="L4134">
        <v>29.388000000000002</v>
      </c>
      <c r="M4134">
        <v>29.032</v>
      </c>
      <c r="N4134">
        <v>30.722000000000001</v>
      </c>
      <c r="O4134">
        <v>0.84499999999999997</v>
      </c>
    </row>
    <row r="4135" spans="1:15" x14ac:dyDescent="0.3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1</v>
      </c>
      <c r="L4135">
        <v>29.910999999999898</v>
      </c>
      <c r="M4135">
        <v>30.131</v>
      </c>
      <c r="N4135">
        <v>31.959</v>
      </c>
      <c r="O4135">
        <v>0.91400000000000003</v>
      </c>
    </row>
    <row r="4136" spans="1:15" x14ac:dyDescent="0.3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</v>
      </c>
      <c r="L4136">
        <v>23.695</v>
      </c>
      <c r="M4136">
        <v>24.259</v>
      </c>
      <c r="N4136">
        <v>26.657</v>
      </c>
      <c r="O4136">
        <v>1.1990000000000001</v>
      </c>
    </row>
    <row r="4137" spans="1:15" x14ac:dyDescent="0.3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3</v>
      </c>
      <c r="L4137">
        <v>27.556999999999999</v>
      </c>
      <c r="M4137">
        <v>27.623000000000001</v>
      </c>
      <c r="N4137">
        <v>30.105</v>
      </c>
      <c r="O4137">
        <v>1.2410000000000001</v>
      </c>
    </row>
    <row r="4138" spans="1:15" x14ac:dyDescent="0.3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4</v>
      </c>
      <c r="L4138">
        <v>28.780999999999999</v>
      </c>
      <c r="M4138">
        <v>28.707000000000001</v>
      </c>
      <c r="N4138">
        <v>30.177</v>
      </c>
      <c r="O4138">
        <v>0.73499999999999999</v>
      </c>
    </row>
    <row r="4139" spans="1:15" x14ac:dyDescent="0.3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5</v>
      </c>
      <c r="L4139">
        <v>26.44</v>
      </c>
      <c r="M4139">
        <v>26.361000000000001</v>
      </c>
      <c r="N4139">
        <v>27.751000000000001</v>
      </c>
      <c r="O4139">
        <v>0.69499999999999995</v>
      </c>
    </row>
    <row r="4140" spans="1:15" x14ac:dyDescent="0.3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6</v>
      </c>
      <c r="L4140">
        <v>23.048999999999999</v>
      </c>
      <c r="M4140">
        <v>22.766999999999999</v>
      </c>
      <c r="N4140">
        <v>25.062999999999999</v>
      </c>
      <c r="O4140">
        <v>1.1479999999999999</v>
      </c>
    </row>
    <row r="4141" spans="1:15" x14ac:dyDescent="0.3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7</v>
      </c>
      <c r="L4141">
        <v>29.032</v>
      </c>
      <c r="M4141">
        <v>29.183</v>
      </c>
      <c r="N4141">
        <v>30.863</v>
      </c>
      <c r="O4141">
        <v>0.84</v>
      </c>
    </row>
    <row r="4142" spans="1:15" x14ac:dyDescent="0.3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8</v>
      </c>
      <c r="L4142">
        <v>24.11</v>
      </c>
      <c r="M4142">
        <v>24.338999999999999</v>
      </c>
      <c r="N4142">
        <v>26.236999999999998</v>
      </c>
      <c r="O4142">
        <v>0.94899999999999995</v>
      </c>
    </row>
    <row r="4143" spans="1:15" x14ac:dyDescent="0.3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9</v>
      </c>
      <c r="L4143">
        <v>21.977</v>
      </c>
      <c r="M4143">
        <v>22.222999999999999</v>
      </c>
      <c r="N4143">
        <v>24.359000000000002</v>
      </c>
      <c r="O4143">
        <v>1.0680000000000001</v>
      </c>
    </row>
    <row r="4144" spans="1:15" x14ac:dyDescent="0.3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10</v>
      </c>
      <c r="L4144">
        <v>23.265000000000001</v>
      </c>
      <c r="M4144">
        <v>23.280999999999999</v>
      </c>
      <c r="N4144">
        <v>24.779</v>
      </c>
      <c r="O4144">
        <v>0.749</v>
      </c>
    </row>
    <row r="4145" spans="1:15" x14ac:dyDescent="0.3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11</v>
      </c>
      <c r="L4145">
        <v>26.411000000000001</v>
      </c>
      <c r="M4145">
        <v>26.120999999999999</v>
      </c>
      <c r="N4145">
        <v>28.123000000000001</v>
      </c>
      <c r="O4145">
        <v>1.0009999999999999</v>
      </c>
    </row>
    <row r="4146" spans="1:15" x14ac:dyDescent="0.3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12</v>
      </c>
      <c r="L4146">
        <v>22.655000000000001</v>
      </c>
      <c r="M4146">
        <v>22.523</v>
      </c>
      <c r="N4146">
        <v>23.907</v>
      </c>
      <c r="O4146">
        <v>0.69199999999999995</v>
      </c>
    </row>
    <row r="4147" spans="1:15" x14ac:dyDescent="0.3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</v>
      </c>
      <c r="L4147">
        <v>26.613</v>
      </c>
      <c r="M4147">
        <v>26.74</v>
      </c>
      <c r="N4147">
        <v>28.198</v>
      </c>
      <c r="O4147">
        <v>0.72899999999999998</v>
      </c>
    </row>
    <row r="4148" spans="1:15" x14ac:dyDescent="0.3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33</v>
      </c>
      <c r="L4148">
        <v>18.052</v>
      </c>
      <c r="M4148">
        <v>19.378999999999898</v>
      </c>
      <c r="N4148">
        <v>22.914999999999999</v>
      </c>
      <c r="O4148">
        <v>1.768</v>
      </c>
    </row>
    <row r="4149" spans="1:15" x14ac:dyDescent="0.3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9</v>
      </c>
      <c r="L4149">
        <v>29.24</v>
      </c>
      <c r="M4149">
        <v>29.100999999999999</v>
      </c>
      <c r="N4149">
        <v>30.545000000000002</v>
      </c>
      <c r="O4149">
        <v>0.72199999999999998</v>
      </c>
    </row>
    <row r="4150" spans="1:15" x14ac:dyDescent="0.3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18</v>
      </c>
      <c r="L4150">
        <v>22.427</v>
      </c>
      <c r="M4150">
        <v>22.177999999999901</v>
      </c>
      <c r="N4150">
        <v>25.021999999999998</v>
      </c>
      <c r="O4150">
        <v>1.4219999999999999</v>
      </c>
    </row>
    <row r="4151" spans="1:15" x14ac:dyDescent="0.3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38</v>
      </c>
      <c r="L4151">
        <v>9</v>
      </c>
      <c r="M4151">
        <v>5.6649999999999903</v>
      </c>
      <c r="N4151">
        <v>17.126999999999999</v>
      </c>
      <c r="O4151">
        <v>5.7309999999999999</v>
      </c>
    </row>
    <row r="4152" spans="1:15" x14ac:dyDescent="0.3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8</v>
      </c>
      <c r="L4152">
        <v>26.361000000000001</v>
      </c>
      <c r="M4152">
        <v>26.448999999999899</v>
      </c>
      <c r="N4152">
        <v>27.838999999999999</v>
      </c>
      <c r="O4152">
        <v>0.69499999999999995</v>
      </c>
    </row>
    <row r="4153" spans="1:15" x14ac:dyDescent="0.3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28</v>
      </c>
      <c r="L4153">
        <v>20.509999999999899</v>
      </c>
      <c r="M4153">
        <v>20.863999999999901</v>
      </c>
      <c r="N4153">
        <v>23.283999999999999</v>
      </c>
      <c r="O4153">
        <v>1.21</v>
      </c>
    </row>
    <row r="4154" spans="1:15" x14ac:dyDescent="0.3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13</v>
      </c>
      <c r="L4154">
        <v>15.545999999999999</v>
      </c>
      <c r="M4154">
        <v>16.11</v>
      </c>
      <c r="N4154">
        <v>18.63</v>
      </c>
      <c r="O4154">
        <v>1.26</v>
      </c>
    </row>
    <row r="4155" spans="1:15" x14ac:dyDescent="0.3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28</v>
      </c>
      <c r="L4155">
        <v>19.061</v>
      </c>
      <c r="M4155">
        <v>19.120999999999999</v>
      </c>
      <c r="N4155">
        <v>21.535</v>
      </c>
      <c r="O4155">
        <v>1.2070000000000001</v>
      </c>
    </row>
    <row r="4156" spans="1:15" x14ac:dyDescent="0.3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13</v>
      </c>
      <c r="L4156">
        <v>29.183</v>
      </c>
      <c r="M4156">
        <v>28.739000000000001</v>
      </c>
      <c r="N4156">
        <v>30.405000000000001</v>
      </c>
      <c r="O4156">
        <v>0.83299999999999996</v>
      </c>
    </row>
    <row r="4157" spans="1:15" x14ac:dyDescent="0.3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5</v>
      </c>
      <c r="L4157">
        <v>24.338999999999999</v>
      </c>
      <c r="M4157">
        <v>24.552999999999901</v>
      </c>
      <c r="N4157">
        <v>26.434999999999999</v>
      </c>
      <c r="O4157">
        <v>0.94099999999999995</v>
      </c>
    </row>
    <row r="4158" spans="1:15" x14ac:dyDescent="0.3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28</v>
      </c>
      <c r="L4158">
        <v>22.523</v>
      </c>
      <c r="M4158">
        <v>22.584999999999901</v>
      </c>
      <c r="N4158">
        <v>23.966999999999999</v>
      </c>
      <c r="O4158">
        <v>0.69099999999999995</v>
      </c>
    </row>
    <row r="4159" spans="1:15" x14ac:dyDescent="0.3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18</v>
      </c>
      <c r="L4159">
        <v>12.79</v>
      </c>
      <c r="M4159">
        <v>15.558999999999999</v>
      </c>
      <c r="N4159">
        <v>21.835000000000001</v>
      </c>
      <c r="O4159">
        <v>3.1379999999999999</v>
      </c>
    </row>
    <row r="4160" spans="1:15" x14ac:dyDescent="0.3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18</v>
      </c>
      <c r="L4160">
        <v>24.63</v>
      </c>
      <c r="M4160">
        <v>24.424999999999901</v>
      </c>
      <c r="N4160">
        <v>25.998999999999999</v>
      </c>
      <c r="O4160">
        <v>0.78700000000000003</v>
      </c>
    </row>
    <row r="4161" spans="1:15" x14ac:dyDescent="0.3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23</v>
      </c>
      <c r="L4161">
        <v>10.314</v>
      </c>
      <c r="M4161">
        <v>10.111000000000001</v>
      </c>
      <c r="N4161">
        <v>14.473000000000001</v>
      </c>
      <c r="O4161">
        <v>2.181</v>
      </c>
    </row>
    <row r="4162" spans="1:15" x14ac:dyDescent="0.3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6</v>
      </c>
      <c r="L4162">
        <v>30.131</v>
      </c>
      <c r="M4162">
        <v>30.260999999999999</v>
      </c>
      <c r="N4162">
        <v>32.076999999999998</v>
      </c>
      <c r="O4162">
        <v>0.90800000000000003</v>
      </c>
    </row>
    <row r="4163" spans="1:15" x14ac:dyDescent="0.3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23</v>
      </c>
      <c r="L4163">
        <v>22.766999999999999</v>
      </c>
      <c r="M4163">
        <v>23.132000000000001</v>
      </c>
      <c r="N4163">
        <v>25.376000000000001</v>
      </c>
      <c r="O4163">
        <v>1.1220000000000001</v>
      </c>
    </row>
    <row r="4164" spans="1:15" x14ac:dyDescent="0.3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38</v>
      </c>
      <c r="L4164">
        <v>15.617999999999901</v>
      </c>
      <c r="M4164">
        <v>17.8</v>
      </c>
      <c r="N4164">
        <v>22.308</v>
      </c>
      <c r="O4164">
        <v>2.254</v>
      </c>
    </row>
    <row r="4165" spans="1:15" x14ac:dyDescent="0.3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</v>
      </c>
      <c r="L4165">
        <v>23.280999999999999</v>
      </c>
      <c r="M4165">
        <v>23.277000000000001</v>
      </c>
      <c r="N4165">
        <v>24.766999999999999</v>
      </c>
      <c r="O4165">
        <v>0.745</v>
      </c>
    </row>
    <row r="4166" spans="1:15" x14ac:dyDescent="0.3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33</v>
      </c>
      <c r="L4166">
        <v>15.832000000000001</v>
      </c>
      <c r="M4166">
        <v>16.635999999999999</v>
      </c>
      <c r="N4166">
        <v>20.632000000000001</v>
      </c>
      <c r="O4166">
        <v>1.998</v>
      </c>
    </row>
    <row r="4167" spans="1:15" x14ac:dyDescent="0.3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1</v>
      </c>
      <c r="L4167">
        <v>30.597999999999999</v>
      </c>
      <c r="M4167">
        <v>29.577999999999999</v>
      </c>
      <c r="N4167">
        <v>32.018000000000001</v>
      </c>
      <c r="O4167">
        <v>1.22</v>
      </c>
    </row>
    <row r="4168" spans="1:15" x14ac:dyDescent="0.3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4</v>
      </c>
      <c r="L4168">
        <v>24.259</v>
      </c>
      <c r="M4168">
        <v>24.667000000000002</v>
      </c>
      <c r="N4168">
        <v>27.021000000000001</v>
      </c>
      <c r="O4168">
        <v>1.177</v>
      </c>
    </row>
    <row r="4169" spans="1:15" x14ac:dyDescent="0.3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28</v>
      </c>
      <c r="L4169">
        <v>24.820999999999898</v>
      </c>
      <c r="M4169">
        <v>24.864000000000001</v>
      </c>
      <c r="N4169">
        <v>26.294</v>
      </c>
      <c r="O4169">
        <v>0.71499999999999997</v>
      </c>
    </row>
    <row r="4170" spans="1:15" x14ac:dyDescent="0.3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28</v>
      </c>
      <c r="L4170">
        <v>22.222999999999999</v>
      </c>
      <c r="M4170">
        <v>22.265000000000001</v>
      </c>
      <c r="N4170">
        <v>24.363</v>
      </c>
      <c r="O4170">
        <v>1.0489999999999999</v>
      </c>
    </row>
    <row r="4171" spans="1:15" x14ac:dyDescent="0.3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23</v>
      </c>
      <c r="L4171">
        <v>18.759</v>
      </c>
      <c r="M4171">
        <v>18.184000000000001</v>
      </c>
      <c r="N4171">
        <v>23.692</v>
      </c>
      <c r="O4171">
        <v>2.754</v>
      </c>
    </row>
    <row r="4172" spans="1:15" x14ac:dyDescent="0.3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23</v>
      </c>
      <c r="L4172">
        <v>9</v>
      </c>
      <c r="M4172">
        <v>8.3309999999999995</v>
      </c>
      <c r="N4172">
        <v>18.073</v>
      </c>
      <c r="O4172">
        <v>4.8710000000000004</v>
      </c>
    </row>
    <row r="4173" spans="1:15" x14ac:dyDescent="0.3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33</v>
      </c>
      <c r="L4173">
        <v>3.2040000000000002</v>
      </c>
      <c r="M4173">
        <v>2.4219999999999899</v>
      </c>
      <c r="N4173">
        <v>10.44</v>
      </c>
      <c r="O4173">
        <v>4.0090000000000003</v>
      </c>
    </row>
    <row r="4174" spans="1:15" x14ac:dyDescent="0.3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10</v>
      </c>
      <c r="L4174">
        <v>17.923999999999999</v>
      </c>
      <c r="M4174">
        <v>19.844000000000001</v>
      </c>
      <c r="N4174">
        <v>24.088000000000001</v>
      </c>
      <c r="O4174">
        <v>2.1219999999999999</v>
      </c>
    </row>
    <row r="4175" spans="1:15" x14ac:dyDescent="0.3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11</v>
      </c>
      <c r="L4175">
        <v>19.213999999999999</v>
      </c>
      <c r="M4175">
        <v>19.465</v>
      </c>
      <c r="N4175">
        <v>21.309000000000001</v>
      </c>
      <c r="O4175">
        <v>0.92200000000000004</v>
      </c>
    </row>
    <row r="4176" spans="1:15" x14ac:dyDescent="0.3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13</v>
      </c>
      <c r="L4176">
        <v>15.446999999999999</v>
      </c>
      <c r="M4176">
        <v>17.189</v>
      </c>
      <c r="N4176">
        <v>22.832999999999998</v>
      </c>
      <c r="O4176">
        <v>2.8220000000000001</v>
      </c>
    </row>
    <row r="4177" spans="1:15" x14ac:dyDescent="0.3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18</v>
      </c>
      <c r="L4177">
        <v>12.754</v>
      </c>
      <c r="M4177">
        <v>14.625999999999999</v>
      </c>
      <c r="N4177">
        <v>20.082000000000001</v>
      </c>
      <c r="O4177">
        <v>2.7280000000000002</v>
      </c>
    </row>
    <row r="4178" spans="1:15" x14ac:dyDescent="0.3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33</v>
      </c>
      <c r="L4178">
        <v>14.018999999999901</v>
      </c>
      <c r="M4178">
        <v>14.449</v>
      </c>
      <c r="N4178">
        <v>17.727</v>
      </c>
      <c r="O4178">
        <v>1.639</v>
      </c>
    </row>
    <row r="4179" spans="1:15" x14ac:dyDescent="0.3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7</v>
      </c>
      <c r="L4179">
        <v>28.707000000000001</v>
      </c>
      <c r="M4179">
        <v>28.312000000000001</v>
      </c>
      <c r="N4179">
        <v>29.776</v>
      </c>
      <c r="O4179">
        <v>0.73199999999999998</v>
      </c>
    </row>
    <row r="4180" spans="1:15" x14ac:dyDescent="0.3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3</v>
      </c>
      <c r="L4180">
        <v>25.723999999999901</v>
      </c>
      <c r="M4180">
        <v>25.864000000000001</v>
      </c>
      <c r="N4180">
        <v>27.402000000000001</v>
      </c>
      <c r="O4180">
        <v>0.76900000000000002</v>
      </c>
    </row>
    <row r="4181" spans="1:15" x14ac:dyDescent="0.3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18</v>
      </c>
      <c r="L4181">
        <v>24.314</v>
      </c>
      <c r="M4181">
        <v>24.404</v>
      </c>
      <c r="N4181">
        <v>26.617999999999999</v>
      </c>
      <c r="O4181">
        <v>1.107</v>
      </c>
    </row>
    <row r="4182" spans="1:15" x14ac:dyDescent="0.3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13</v>
      </c>
      <c r="L4182">
        <v>9</v>
      </c>
      <c r="M4182">
        <v>14.977</v>
      </c>
      <c r="N4182">
        <v>23.873000000000001</v>
      </c>
      <c r="O4182">
        <v>4.4480000000000004</v>
      </c>
    </row>
    <row r="4183" spans="1:15" x14ac:dyDescent="0.3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12</v>
      </c>
      <c r="L4183">
        <v>8.68</v>
      </c>
      <c r="M4183">
        <v>11.496</v>
      </c>
      <c r="N4183">
        <v>17.454000000000001</v>
      </c>
      <c r="O4183">
        <v>2.9790000000000001</v>
      </c>
    </row>
    <row r="4184" spans="1:15" x14ac:dyDescent="0.3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33</v>
      </c>
      <c r="L4184">
        <v>9</v>
      </c>
      <c r="M4184">
        <v>9.3930000000000007</v>
      </c>
      <c r="N4184">
        <v>18.367000000000001</v>
      </c>
      <c r="O4184">
        <v>4.4870000000000001</v>
      </c>
    </row>
    <row r="4185" spans="1:15" x14ac:dyDescent="0.3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13</v>
      </c>
      <c r="L4185">
        <v>15.552</v>
      </c>
      <c r="M4185">
        <v>14.893000000000001</v>
      </c>
      <c r="N4185">
        <v>18.047000000000001</v>
      </c>
      <c r="O4185">
        <v>1.577</v>
      </c>
    </row>
    <row r="4186" spans="1:15" x14ac:dyDescent="0.3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11</v>
      </c>
      <c r="L4186">
        <v>19.465</v>
      </c>
      <c r="M4186">
        <v>19.783999999999999</v>
      </c>
      <c r="N4186">
        <v>21.608000000000001</v>
      </c>
      <c r="O4186">
        <v>0.91200000000000003</v>
      </c>
    </row>
    <row r="4187" spans="1:15" x14ac:dyDescent="0.3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13</v>
      </c>
      <c r="L4187">
        <v>14.893000000000001</v>
      </c>
      <c r="M4187">
        <v>15.860999999999899</v>
      </c>
      <c r="N4187">
        <v>18.864999999999998</v>
      </c>
      <c r="O4187">
        <v>1.502</v>
      </c>
    </row>
    <row r="4188" spans="1:15" x14ac:dyDescent="0.3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18</v>
      </c>
      <c r="L4188">
        <v>24.424999999999901</v>
      </c>
      <c r="M4188">
        <v>24.314</v>
      </c>
      <c r="N4188">
        <v>25.876000000000001</v>
      </c>
      <c r="O4188">
        <v>0.78100000000000003</v>
      </c>
    </row>
    <row r="4189" spans="1:15" x14ac:dyDescent="0.3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23</v>
      </c>
      <c r="L4189">
        <v>10.111000000000001</v>
      </c>
      <c r="M4189">
        <v>11.686999999999999</v>
      </c>
      <c r="N4189">
        <v>15.659000000000001</v>
      </c>
      <c r="O4189">
        <v>1.986</v>
      </c>
    </row>
    <row r="4190" spans="1:15" x14ac:dyDescent="0.3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28</v>
      </c>
      <c r="L4190">
        <v>22.265000000000001</v>
      </c>
      <c r="M4190">
        <v>21.922000000000001</v>
      </c>
      <c r="N4190">
        <v>23.98</v>
      </c>
      <c r="O4190">
        <v>1.0289999999999999</v>
      </c>
    </row>
    <row r="4191" spans="1:15" x14ac:dyDescent="0.3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33</v>
      </c>
      <c r="L4191">
        <v>19.378999999999898</v>
      </c>
      <c r="M4191">
        <v>18.353000000000002</v>
      </c>
      <c r="N4191">
        <v>21.709</v>
      </c>
      <c r="O4191">
        <v>1.6779999999999999</v>
      </c>
    </row>
    <row r="4192" spans="1:15" x14ac:dyDescent="0.3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9</v>
      </c>
      <c r="L4192">
        <v>29.100999999999999</v>
      </c>
      <c r="M4192">
        <v>29.184999999999999</v>
      </c>
      <c r="N4192">
        <v>30.629000000000001</v>
      </c>
      <c r="O4192">
        <v>0.72199999999999998</v>
      </c>
    </row>
    <row r="4193" spans="1:15" x14ac:dyDescent="0.3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13</v>
      </c>
      <c r="L4193">
        <v>17.189</v>
      </c>
      <c r="M4193">
        <v>19.7</v>
      </c>
      <c r="N4193">
        <v>24.646000000000001</v>
      </c>
      <c r="O4193">
        <v>2.4729999999999999</v>
      </c>
    </row>
    <row r="4194" spans="1:15" x14ac:dyDescent="0.3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18</v>
      </c>
      <c r="L4194">
        <v>22.177999999999901</v>
      </c>
      <c r="M4194">
        <v>22.350999999999999</v>
      </c>
      <c r="N4194">
        <v>25.091000000000001</v>
      </c>
      <c r="O4194">
        <v>1.37</v>
      </c>
    </row>
    <row r="4195" spans="1:15" x14ac:dyDescent="0.3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23</v>
      </c>
      <c r="L4195">
        <v>18.184000000000001</v>
      </c>
      <c r="M4195">
        <v>18.648</v>
      </c>
      <c r="N4195">
        <v>23.463999999999999</v>
      </c>
      <c r="O4195">
        <v>2.4079999999999999</v>
      </c>
    </row>
    <row r="4196" spans="1:15" x14ac:dyDescent="0.3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28</v>
      </c>
      <c r="L4196">
        <v>20.863999999999901</v>
      </c>
      <c r="M4196">
        <v>20.672999999999998</v>
      </c>
      <c r="N4196">
        <v>23.033000000000001</v>
      </c>
      <c r="O4196">
        <v>1.18</v>
      </c>
    </row>
    <row r="4197" spans="1:15" x14ac:dyDescent="0.3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33</v>
      </c>
      <c r="L4197">
        <v>16.635999999999999</v>
      </c>
      <c r="M4197">
        <v>15.965999999999999</v>
      </c>
      <c r="N4197">
        <v>19.756</v>
      </c>
      <c r="O4197">
        <v>1.895</v>
      </c>
    </row>
    <row r="4198" spans="1:15" x14ac:dyDescent="0.3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12</v>
      </c>
      <c r="L4198">
        <v>11.496</v>
      </c>
      <c r="M4198">
        <v>15.224</v>
      </c>
      <c r="N4198">
        <v>20.462</v>
      </c>
      <c r="O4198">
        <v>2.6190000000000002</v>
      </c>
    </row>
    <row r="4199" spans="1:15" x14ac:dyDescent="0.3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13</v>
      </c>
      <c r="L4199">
        <v>16.11</v>
      </c>
      <c r="M4199">
        <v>16.555</v>
      </c>
      <c r="N4199">
        <v>19.004999999999999</v>
      </c>
      <c r="O4199">
        <v>1.2250000000000001</v>
      </c>
    </row>
    <row r="4200" spans="1:15" x14ac:dyDescent="0.3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18</v>
      </c>
      <c r="L4200">
        <v>14.625999999999999</v>
      </c>
      <c r="M4200">
        <v>15.516999999999999</v>
      </c>
      <c r="N4200">
        <v>20.291</v>
      </c>
      <c r="O4200">
        <v>2.387</v>
      </c>
    </row>
    <row r="4201" spans="1:15" x14ac:dyDescent="0.3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23</v>
      </c>
      <c r="L4201">
        <v>8.3309999999999995</v>
      </c>
      <c r="M4201">
        <v>11.4429999999999</v>
      </c>
      <c r="N4201">
        <v>18.338999999999999</v>
      </c>
      <c r="O4201">
        <v>3.448</v>
      </c>
    </row>
    <row r="4202" spans="1:15" x14ac:dyDescent="0.3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28</v>
      </c>
      <c r="L4202">
        <v>22.584999999999901</v>
      </c>
      <c r="M4202">
        <v>22.379000000000001</v>
      </c>
      <c r="N4202">
        <v>23.759</v>
      </c>
      <c r="O4202">
        <v>0.69</v>
      </c>
    </row>
    <row r="4203" spans="1:15" x14ac:dyDescent="0.3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33</v>
      </c>
      <c r="L4203">
        <v>9.3930000000000007</v>
      </c>
      <c r="M4203">
        <v>7.3819999999999997</v>
      </c>
      <c r="N4203">
        <v>14.67</v>
      </c>
      <c r="O4203">
        <v>3.6440000000000001</v>
      </c>
    </row>
    <row r="4204" spans="1:15" x14ac:dyDescent="0.3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1</v>
      </c>
      <c r="L4204">
        <v>29.577999999999999</v>
      </c>
      <c r="M4204">
        <v>29.815999999999899</v>
      </c>
      <c r="N4204">
        <v>32.223999999999997</v>
      </c>
      <c r="O4204">
        <v>1.204</v>
      </c>
    </row>
    <row r="4205" spans="1:15" x14ac:dyDescent="0.3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13</v>
      </c>
      <c r="L4205">
        <v>14.977</v>
      </c>
      <c r="M4205">
        <v>19.983000000000001</v>
      </c>
      <c r="N4205">
        <v>26.805</v>
      </c>
      <c r="O4205">
        <v>3.411</v>
      </c>
    </row>
    <row r="4206" spans="1:15" x14ac:dyDescent="0.3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18</v>
      </c>
      <c r="L4206">
        <v>15.558999999999999</v>
      </c>
      <c r="M4206">
        <v>17.954999999999998</v>
      </c>
      <c r="N4206">
        <v>23.291</v>
      </c>
      <c r="O4206">
        <v>2.6680000000000001</v>
      </c>
    </row>
    <row r="4207" spans="1:15" x14ac:dyDescent="0.3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</v>
      </c>
      <c r="L4207">
        <v>23.132000000000001</v>
      </c>
      <c r="M4207">
        <v>23.027999999999999</v>
      </c>
      <c r="N4207">
        <v>25.224</v>
      </c>
      <c r="O4207">
        <v>1.0980000000000001</v>
      </c>
    </row>
    <row r="4208" spans="1:15" x14ac:dyDescent="0.3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28</v>
      </c>
      <c r="L4208">
        <v>19.120999999999999</v>
      </c>
      <c r="M4208">
        <v>19.052999999999901</v>
      </c>
      <c r="N4208">
        <v>21.408999999999999</v>
      </c>
      <c r="O4208">
        <v>1.1779999999999999</v>
      </c>
    </row>
    <row r="4209" spans="1:15" x14ac:dyDescent="0.3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33</v>
      </c>
      <c r="L4209">
        <v>14.449</v>
      </c>
      <c r="M4209">
        <v>14.342000000000001</v>
      </c>
      <c r="N4209">
        <v>17.492000000000001</v>
      </c>
      <c r="O4209">
        <v>1.575</v>
      </c>
    </row>
    <row r="4210" spans="1:15" x14ac:dyDescent="0.3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38</v>
      </c>
      <c r="L4210">
        <v>5.6649999999999903</v>
      </c>
      <c r="M4210">
        <v>3.625</v>
      </c>
      <c r="N4210">
        <v>12.535</v>
      </c>
      <c r="O4210">
        <v>4.4550000000000001</v>
      </c>
    </row>
    <row r="4211" spans="1:15" x14ac:dyDescent="0.3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7</v>
      </c>
      <c r="L4211">
        <v>28.312000000000001</v>
      </c>
      <c r="M4211">
        <v>28.462</v>
      </c>
      <c r="N4211">
        <v>29.923999999999999</v>
      </c>
      <c r="O4211">
        <v>0.73099999999999998</v>
      </c>
    </row>
    <row r="4212" spans="1:15" x14ac:dyDescent="0.3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13</v>
      </c>
      <c r="L4212">
        <v>28.739000000000001</v>
      </c>
      <c r="M4212">
        <v>28.779</v>
      </c>
      <c r="N4212">
        <v>30.431000000000001</v>
      </c>
      <c r="O4212">
        <v>0.82599999999999996</v>
      </c>
    </row>
    <row r="4213" spans="1:15" x14ac:dyDescent="0.3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18</v>
      </c>
      <c r="L4213">
        <v>24.404</v>
      </c>
      <c r="M4213">
        <v>24.533999999999999</v>
      </c>
      <c r="N4213">
        <v>26.7</v>
      </c>
      <c r="O4213">
        <v>1.083</v>
      </c>
    </row>
    <row r="4214" spans="1:15" x14ac:dyDescent="0.3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</v>
      </c>
      <c r="L4214">
        <v>23.277000000000001</v>
      </c>
      <c r="M4214">
        <v>23.291</v>
      </c>
      <c r="N4214">
        <v>24.773</v>
      </c>
      <c r="O4214">
        <v>0.74099999999999999</v>
      </c>
    </row>
    <row r="4215" spans="1:15" x14ac:dyDescent="0.3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28</v>
      </c>
      <c r="L4215">
        <v>24.864000000000001</v>
      </c>
      <c r="M4215">
        <v>24.747</v>
      </c>
      <c r="N4215">
        <v>26.172999999999998</v>
      </c>
      <c r="O4215">
        <v>0.71299999999999997</v>
      </c>
    </row>
    <row r="4216" spans="1:15" x14ac:dyDescent="0.3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33</v>
      </c>
      <c r="L4216">
        <v>2.4219999999999899</v>
      </c>
      <c r="M4216">
        <v>7.3269999999999902</v>
      </c>
      <c r="N4216">
        <v>13.776999999999999</v>
      </c>
      <c r="O4216">
        <v>3.2250000000000001</v>
      </c>
    </row>
    <row r="4217" spans="1:15" x14ac:dyDescent="0.3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38</v>
      </c>
      <c r="L4217">
        <v>17.8</v>
      </c>
      <c r="M4217">
        <v>16.257000000000001</v>
      </c>
      <c r="N4217">
        <v>20.477</v>
      </c>
      <c r="O4217">
        <v>2.11</v>
      </c>
    </row>
    <row r="4218" spans="1:15" x14ac:dyDescent="0.3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4</v>
      </c>
      <c r="L4218">
        <v>24.667000000000002</v>
      </c>
      <c r="M4218">
        <v>25.314</v>
      </c>
      <c r="N4218">
        <v>27.616</v>
      </c>
      <c r="O4218">
        <v>1.151</v>
      </c>
    </row>
    <row r="4219" spans="1:15" x14ac:dyDescent="0.3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</v>
      </c>
      <c r="L4219">
        <v>26.74</v>
      </c>
      <c r="M4219">
        <v>26.867999999999999</v>
      </c>
      <c r="N4219">
        <v>28.32</v>
      </c>
      <c r="O4219">
        <v>0.72599999999999998</v>
      </c>
    </row>
    <row r="4220" spans="1:15" x14ac:dyDescent="0.3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6</v>
      </c>
      <c r="L4220">
        <v>30.260999999999999</v>
      </c>
      <c r="M4220">
        <v>30.196999999999999</v>
      </c>
      <c r="N4220">
        <v>31.989000000000001</v>
      </c>
      <c r="O4220">
        <v>0.89600000000000002</v>
      </c>
    </row>
    <row r="4221" spans="1:15" x14ac:dyDescent="0.3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9</v>
      </c>
      <c r="L4221">
        <v>29.184999999999999</v>
      </c>
      <c r="M4221">
        <v>29.108000000000001</v>
      </c>
      <c r="N4221">
        <v>30.545999999999999</v>
      </c>
      <c r="O4221">
        <v>0.71899999999999997</v>
      </c>
    </row>
    <row r="4222" spans="1:15" x14ac:dyDescent="0.3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7</v>
      </c>
      <c r="L4222">
        <v>28.462</v>
      </c>
      <c r="M4222">
        <v>28.318000000000001</v>
      </c>
      <c r="N4222">
        <v>29.774000000000001</v>
      </c>
      <c r="O4222">
        <v>0.72799999999999998</v>
      </c>
    </row>
    <row r="4223" spans="1:15" x14ac:dyDescent="0.3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11</v>
      </c>
      <c r="L4223">
        <v>19.783999999999999</v>
      </c>
      <c r="M4223">
        <v>19.696999999999999</v>
      </c>
      <c r="N4223">
        <v>21.510999999999999</v>
      </c>
      <c r="O4223">
        <v>0.90700000000000003</v>
      </c>
    </row>
    <row r="4224" spans="1:15" x14ac:dyDescent="0.3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3</v>
      </c>
      <c r="L4224">
        <v>25.864000000000001</v>
      </c>
      <c r="M4224">
        <v>26.074999999999999</v>
      </c>
      <c r="N4224">
        <v>27.606999999999999</v>
      </c>
      <c r="O4224">
        <v>0.76600000000000001</v>
      </c>
    </row>
    <row r="4225" spans="1:15" x14ac:dyDescent="0.3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5</v>
      </c>
      <c r="L4225">
        <v>24.552999999999901</v>
      </c>
      <c r="M4225">
        <v>24.773999999999901</v>
      </c>
      <c r="N4225">
        <v>26.63</v>
      </c>
      <c r="O4225">
        <v>0.92800000000000005</v>
      </c>
    </row>
    <row r="4226" spans="1:15" x14ac:dyDescent="0.3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1</v>
      </c>
      <c r="L4226">
        <v>29.815999999999899</v>
      </c>
      <c r="M4226">
        <v>29.56</v>
      </c>
      <c r="N4226">
        <v>31.904</v>
      </c>
      <c r="O4226">
        <v>1.1719999999999999</v>
      </c>
    </row>
    <row r="4227" spans="1:15" x14ac:dyDescent="0.3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12</v>
      </c>
      <c r="L4227">
        <v>15.224</v>
      </c>
      <c r="M4227">
        <v>17.1509999999999</v>
      </c>
      <c r="N4227">
        <v>21.768999999999998</v>
      </c>
      <c r="O4227">
        <v>2.3090000000000002</v>
      </c>
    </row>
    <row r="4228" spans="1:15" x14ac:dyDescent="0.3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8</v>
      </c>
      <c r="L4228">
        <v>26.448999999999899</v>
      </c>
      <c r="M4228">
        <v>26.311</v>
      </c>
      <c r="N4228">
        <v>27.696999999999999</v>
      </c>
      <c r="O4228">
        <v>0.69299999999999995</v>
      </c>
    </row>
    <row r="4229" spans="1:15" x14ac:dyDescent="0.3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10</v>
      </c>
      <c r="L4229">
        <v>19.844000000000001</v>
      </c>
      <c r="M4229">
        <v>19.010999999999999</v>
      </c>
      <c r="N4229">
        <v>22.995000000000001</v>
      </c>
      <c r="O4229">
        <v>1.992</v>
      </c>
    </row>
    <row r="4230" spans="1:15" x14ac:dyDescent="0.3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1</v>
      </c>
      <c r="L4230">
        <v>29.56</v>
      </c>
      <c r="M4230">
        <v>29.923999999999999</v>
      </c>
      <c r="N4230">
        <v>32.225999999999999</v>
      </c>
      <c r="O4230">
        <v>1.151</v>
      </c>
    </row>
    <row r="4231" spans="1:15" x14ac:dyDescent="0.3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</v>
      </c>
      <c r="L4231">
        <v>26.867999999999999</v>
      </c>
      <c r="M4231">
        <v>26.994999999999902</v>
      </c>
      <c r="N4231">
        <v>28.440999999999999</v>
      </c>
      <c r="O4231">
        <v>0.72299999999999998</v>
      </c>
    </row>
    <row r="4232" spans="1:15" x14ac:dyDescent="0.3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3</v>
      </c>
      <c r="L4232">
        <v>26.074999999999999</v>
      </c>
      <c r="M4232">
        <v>26.158000000000001</v>
      </c>
      <c r="N4232">
        <v>27.68</v>
      </c>
      <c r="O4232">
        <v>0.76100000000000001</v>
      </c>
    </row>
    <row r="4233" spans="1:15" x14ac:dyDescent="0.3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4</v>
      </c>
      <c r="L4233">
        <v>25.314</v>
      </c>
      <c r="M4233">
        <v>25.367999999999999</v>
      </c>
      <c r="N4233">
        <v>27.611999999999998</v>
      </c>
      <c r="O4233">
        <v>1.1220000000000001</v>
      </c>
    </row>
    <row r="4234" spans="1:15" x14ac:dyDescent="0.3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5</v>
      </c>
      <c r="L4234">
        <v>24.773999999999901</v>
      </c>
      <c r="M4234">
        <v>24.735999999999901</v>
      </c>
      <c r="N4234">
        <v>26.565999999999999</v>
      </c>
      <c r="O4234">
        <v>0.91500000000000004</v>
      </c>
    </row>
    <row r="4235" spans="1:15" x14ac:dyDescent="0.3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6</v>
      </c>
      <c r="L4235">
        <v>30.196999999999999</v>
      </c>
      <c r="M4235">
        <v>29.806999999999999</v>
      </c>
      <c r="N4235">
        <v>31.579000000000001</v>
      </c>
      <c r="O4235">
        <v>0.88600000000000001</v>
      </c>
    </row>
    <row r="4236" spans="1:15" x14ac:dyDescent="0.3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7</v>
      </c>
      <c r="L4236">
        <v>28.318000000000001</v>
      </c>
      <c r="M4236">
        <v>28.452999999999999</v>
      </c>
      <c r="N4236">
        <v>29.907</v>
      </c>
      <c r="O4236">
        <v>0.72699999999999998</v>
      </c>
    </row>
    <row r="4237" spans="1:15" x14ac:dyDescent="0.3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8</v>
      </c>
      <c r="L4237">
        <v>26.311</v>
      </c>
      <c r="M4237">
        <v>26.387999999999899</v>
      </c>
      <c r="N4237">
        <v>27.771999999999998</v>
      </c>
      <c r="O4237">
        <v>0.69199999999999995</v>
      </c>
    </row>
    <row r="4238" spans="1:15" x14ac:dyDescent="0.3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9</v>
      </c>
      <c r="L4238">
        <v>29.108000000000001</v>
      </c>
      <c r="M4238">
        <v>29.029</v>
      </c>
      <c r="N4238">
        <v>30.460999999999999</v>
      </c>
      <c r="O4238">
        <v>0.71599999999999997</v>
      </c>
    </row>
    <row r="4239" spans="1:15" x14ac:dyDescent="0.3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10</v>
      </c>
      <c r="L4239">
        <v>19.010999999999999</v>
      </c>
      <c r="M4239">
        <v>19.463999999999999</v>
      </c>
      <c r="N4239">
        <v>23.175999999999998</v>
      </c>
      <c r="O4239">
        <v>1.8560000000000001</v>
      </c>
    </row>
    <row r="4240" spans="1:15" x14ac:dyDescent="0.3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11</v>
      </c>
      <c r="L4240">
        <v>19.696999999999999</v>
      </c>
      <c r="M4240">
        <v>19.670999999999999</v>
      </c>
      <c r="N4240">
        <v>21.466999999999999</v>
      </c>
      <c r="O4240">
        <v>0.89800000000000002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2024-02-29T03:40:18Z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